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<sst xmlns="http://schemas.openxmlformats.org/spreadsheetml/2006/main" count="118" uniqueCount="52">
  <si>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</si>
  <si>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</si>
  <si>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</si>
  <si>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</si>
  <si>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</si>
  <si>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</si>
  <si>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</si>
  <si>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</si>
  <si>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</si>
  <si>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</si>
  <si>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</si>
  <si>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</si>
  <si>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</si>
  <si>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</si>
  <si>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</si>
  <si>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</si>
  <si>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</si>
  <si>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</si>
  <si>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</si>
  <si>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</si>
  <si>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</si>
  <si>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</si>
  <si>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</si>
  <si>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</si>
  <si>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</si>
  <si>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</si>
  <si>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</si>
  <si>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</si>
  <si>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</si>
  <si>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</si>
  <si>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</si>
  <si>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</si>
  <si>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</si>
  <si>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</si>
  <si>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</si>
  <si>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</si>
  <si>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</si>
  <si>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</si>
  <si>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</si>
  <si>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</si>
  <si>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</si>
  <si>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</si>
  <si>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</si>
  <si>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</si>
  <si>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</si>
  <si>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</si>
  <si>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</si>
  <si>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</si>
  <si>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</si>
  <si>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</si>
  <si>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</si>
  <si>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октября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</si>
</sst>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34" fillId="19" borderId="1">
      <alignment horizontal="right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7" fillId="0" borderId="0" xfId="54" applyFont="1" applyFill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vertical="center" wrapText="1"/>
      <protection/>
    </xf>
    <xf numFmtId="0" fontId="7" fillId="0" borderId="0" xfId="54" applyFont="1" applyFill="1">
      <alignment/>
      <protection/>
    </xf>
    <xf numFmtId="0" fontId="8" fillId="0" borderId="0" xfId="0" applyFont="1" applyFill="1" applyAlignment="1">
      <alignment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1" xfId="54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0" applyNumberFormat="1" applyFont="1" applyBorder="1" applyAlignment="1" applyProtection="1">
      <alignment vertical="center" wrapText="1"/>
      <protection locked="0"/>
    </xf>
    <xf numFmtId="172" fontId="7" fillId="0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4" applyNumberFormat="1" applyFont="1" applyFill="1" applyBorder="1" applyAlignment="1" applyProtection="1">
      <alignment vertical="center" wrapText="1"/>
      <protection locked="0"/>
    </xf>
    <xf numFmtId="172" fontId="7" fillId="0" borderId="0" xfId="54" applyNumberFormat="1" applyFont="1" applyFill="1">
      <alignment/>
      <protection/>
    </xf>
    <xf numFmtId="172" fontId="10" fillId="33" borderId="11" xfId="0" applyNumberFormat="1" applyFont="1" applyFill="1" applyBorder="1" applyAlignment="1" applyProtection="1">
      <alignment vertical="center" wrapText="1"/>
      <protection locked="0"/>
    </xf>
    <xf numFmtId="172" fontId="4" fillId="0" borderId="11" xfId="54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4" borderId="11" xfId="54" applyNumberFormat="1" applyFont="1" applyFill="1" applyBorder="1" applyAlignment="1" applyProtection="1">
      <alignment vertical="center" wrapText="1"/>
      <protection locked="0"/>
    </xf>
    <xf numFmtId="172" fontId="7" fillId="34" borderId="11" xfId="0" applyNumberFormat="1" applyFont="1" applyFill="1" applyBorder="1" applyAlignment="1" applyProtection="1">
      <alignment vertical="center" wrapText="1"/>
      <protection locked="0"/>
    </xf>
    <xf numFmtId="172" fontId="7" fillId="0" borderId="11" xfId="55" applyNumberFormat="1" applyFont="1" applyFill="1" applyBorder="1" applyAlignment="1" applyProtection="1">
      <alignment vertical="center" wrapText="1"/>
      <protection locked="0"/>
    </xf>
    <xf numFmtId="172" fontId="10" fillId="0" borderId="11" xfId="54" applyNumberFormat="1" applyFont="1" applyFill="1" applyBorder="1" applyAlignment="1" applyProtection="1">
      <alignment vertical="center" wrapText="1"/>
      <protection locked="0"/>
    </xf>
    <xf numFmtId="172" fontId="4" fillId="34" borderId="11" xfId="54" applyNumberFormat="1" applyFont="1" applyFill="1" applyBorder="1" applyAlignment="1" applyProtection="1">
      <alignment vertical="center" wrapText="1"/>
      <protection locked="0"/>
    </xf>
    <xf numFmtId="0" fontId="6" fillId="34" borderId="11" xfId="56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1" xfId="0" applyNumberFormat="1" applyFont="1" applyBorder="1" applyAlignment="1" applyProtection="1">
      <alignment vertical="center" wrapText="1"/>
      <protection locked="0"/>
    </xf>
    <xf numFmtId="172" fontId="10" fillId="34" borderId="11" xfId="54" applyNumberFormat="1" applyFont="1" applyFill="1" applyBorder="1" applyAlignment="1" applyProtection="1">
      <alignment vertical="center" wrapText="1"/>
      <protection locked="0"/>
    </xf>
    <xf numFmtId="172" fontId="4" fillId="35" borderId="11" xfId="54" applyNumberFormat="1" applyFont="1" applyFill="1" applyBorder="1" applyAlignment="1" applyProtection="1">
      <alignment vertical="center" wrapText="1"/>
      <protection locked="0"/>
    </xf>
    <xf numFmtId="172" fontId="52" fillId="36" borderId="1" xfId="33" applyNumberFormat="1" applyFont="1" applyFill="1" applyProtection="1">
      <alignment horizontal="right" vertical="top" shrinkToFit="1"/>
      <protection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172" fontId="52" fillId="0" borderId="1" xfId="33" applyNumberFormat="1" applyFont="1" applyFill="1" applyProtection="1">
      <alignment horizontal="right" vertical="top" shrinkToFit="1"/>
      <protection/>
    </xf>
    <xf numFmtId="172" fontId="10" fillId="36" borderId="11" xfId="54" applyNumberFormat="1" applyFont="1" applyFill="1" applyBorder="1" applyAlignment="1" applyProtection="1">
      <alignment vertical="center" wrapText="1"/>
      <protection locked="0"/>
    </xf>
    <xf numFmtId="172" fontId="7" fillId="36" borderId="11" xfId="54" applyNumberFormat="1" applyFont="1" applyFill="1" applyBorder="1" applyAlignment="1" applyProtection="1">
      <alignment vertical="center" wrapText="1"/>
      <protection locked="0"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49" fontId="6" fillId="0" borderId="14" xfId="54" applyNumberFormat="1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 vertical="center" wrapText="1"/>
      <protection/>
    </xf>
    <xf numFmtId="49" fontId="6" fillId="0" borderId="24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U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J11" sqref="AJ11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12.140625" style="7" customWidth="1"/>
    <col min="34" max="34" width="13.140625" style="7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9" t="s">
        <v>0</v>
      </c>
      <c r="S1" s="69"/>
      <c r="T1" s="6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70" t="s">
        <v>51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42" t="s">
        <v>18</v>
      </c>
      <c r="B4" s="46" t="s">
        <v>1</v>
      </c>
      <c r="C4" s="40" t="s">
        <v>46</v>
      </c>
      <c r="D4" s="41"/>
      <c r="E4" s="42"/>
      <c r="F4" s="61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50" t="s">
        <v>47</v>
      </c>
      <c r="AT4" s="41"/>
      <c r="AU4" s="42"/>
      <c r="AV4" s="61" t="s">
        <v>4</v>
      </c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40" t="s">
        <v>50</v>
      </c>
      <c r="BL4" s="41"/>
      <c r="BM4" s="42"/>
      <c r="BN4" s="50" t="s">
        <v>48</v>
      </c>
      <c r="BO4" s="41"/>
      <c r="BP4" s="42"/>
      <c r="BQ4" s="6"/>
      <c r="BR4" s="6"/>
    </row>
    <row r="5" spans="1:70" ht="15" customHeight="1">
      <c r="A5" s="49"/>
      <c r="B5" s="47"/>
      <c r="C5" s="51"/>
      <c r="D5" s="52"/>
      <c r="E5" s="49"/>
      <c r="F5" s="59" t="s">
        <v>3</v>
      </c>
      <c r="G5" s="59"/>
      <c r="H5" s="59"/>
      <c r="I5" s="71" t="s">
        <v>4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59" t="s">
        <v>5</v>
      </c>
      <c r="AK5" s="59"/>
      <c r="AL5" s="59"/>
      <c r="AM5" s="61" t="s">
        <v>4</v>
      </c>
      <c r="AN5" s="62"/>
      <c r="AO5" s="62"/>
      <c r="AP5" s="62"/>
      <c r="AQ5" s="62"/>
      <c r="AR5" s="62"/>
      <c r="AS5" s="51"/>
      <c r="AT5" s="52"/>
      <c r="AU5" s="49"/>
      <c r="AV5" s="63" t="s">
        <v>9</v>
      </c>
      <c r="AW5" s="64"/>
      <c r="AX5" s="64"/>
      <c r="AY5" s="60" t="s">
        <v>4</v>
      </c>
      <c r="AZ5" s="60"/>
      <c r="BA5" s="60"/>
      <c r="BB5" s="60" t="s">
        <v>10</v>
      </c>
      <c r="BC5" s="60"/>
      <c r="BD5" s="60"/>
      <c r="BE5" s="60" t="s">
        <v>11</v>
      </c>
      <c r="BF5" s="60"/>
      <c r="BG5" s="60"/>
      <c r="BH5" s="59" t="s">
        <v>12</v>
      </c>
      <c r="BI5" s="59"/>
      <c r="BJ5" s="59"/>
      <c r="BK5" s="51"/>
      <c r="BL5" s="52"/>
      <c r="BM5" s="49"/>
      <c r="BN5" s="51"/>
      <c r="BO5" s="52"/>
      <c r="BP5" s="49"/>
      <c r="BQ5" s="6"/>
      <c r="BR5" s="6"/>
    </row>
    <row r="6" spans="1:70" ht="15" customHeight="1">
      <c r="A6" s="49"/>
      <c r="B6" s="47"/>
      <c r="C6" s="51"/>
      <c r="D6" s="52"/>
      <c r="E6" s="49"/>
      <c r="F6" s="59"/>
      <c r="G6" s="59"/>
      <c r="H6" s="59"/>
      <c r="I6" s="40" t="s">
        <v>6</v>
      </c>
      <c r="J6" s="41"/>
      <c r="K6" s="42"/>
      <c r="L6" s="40" t="s">
        <v>7</v>
      </c>
      <c r="M6" s="41"/>
      <c r="N6" s="42"/>
      <c r="O6" s="40" t="s">
        <v>20</v>
      </c>
      <c r="P6" s="41"/>
      <c r="Q6" s="42"/>
      <c r="R6" s="40" t="s">
        <v>8</v>
      </c>
      <c r="S6" s="41"/>
      <c r="T6" s="42"/>
      <c r="U6" s="40" t="s">
        <v>19</v>
      </c>
      <c r="V6" s="41"/>
      <c r="W6" s="42"/>
      <c r="X6" s="40" t="s">
        <v>21</v>
      </c>
      <c r="Y6" s="41"/>
      <c r="Z6" s="42"/>
      <c r="AA6" s="40" t="s">
        <v>25</v>
      </c>
      <c r="AB6" s="41"/>
      <c r="AC6" s="42"/>
      <c r="AD6" s="53" t="s">
        <v>26</v>
      </c>
      <c r="AE6" s="54"/>
      <c r="AF6" s="55"/>
      <c r="AG6" s="40" t="s">
        <v>24</v>
      </c>
      <c r="AH6" s="41"/>
      <c r="AI6" s="42"/>
      <c r="AJ6" s="59"/>
      <c r="AK6" s="59"/>
      <c r="AL6" s="59"/>
      <c r="AM6" s="40" t="s">
        <v>22</v>
      </c>
      <c r="AN6" s="41"/>
      <c r="AO6" s="42"/>
      <c r="AP6" s="40" t="s">
        <v>23</v>
      </c>
      <c r="AQ6" s="41"/>
      <c r="AR6" s="42"/>
      <c r="AS6" s="51"/>
      <c r="AT6" s="52"/>
      <c r="AU6" s="49"/>
      <c r="AV6" s="65"/>
      <c r="AW6" s="66"/>
      <c r="AX6" s="66"/>
      <c r="AY6" s="60" t="s">
        <v>13</v>
      </c>
      <c r="AZ6" s="60"/>
      <c r="BA6" s="60"/>
      <c r="BB6" s="60"/>
      <c r="BC6" s="60"/>
      <c r="BD6" s="60"/>
      <c r="BE6" s="60"/>
      <c r="BF6" s="60"/>
      <c r="BG6" s="60"/>
      <c r="BH6" s="59"/>
      <c r="BI6" s="59"/>
      <c r="BJ6" s="59"/>
      <c r="BK6" s="51"/>
      <c r="BL6" s="52"/>
      <c r="BM6" s="49"/>
      <c r="BN6" s="51"/>
      <c r="BO6" s="52"/>
      <c r="BP6" s="49"/>
      <c r="BQ6" s="6"/>
      <c r="BR6" s="6"/>
    </row>
    <row r="7" spans="1:70" ht="193.5" customHeight="1">
      <c r="A7" s="49"/>
      <c r="B7" s="47"/>
      <c r="C7" s="43"/>
      <c r="D7" s="44"/>
      <c r="E7" s="45"/>
      <c r="F7" s="59"/>
      <c r="G7" s="59"/>
      <c r="H7" s="59"/>
      <c r="I7" s="43"/>
      <c r="J7" s="44"/>
      <c r="K7" s="45"/>
      <c r="L7" s="43"/>
      <c r="M7" s="44"/>
      <c r="N7" s="45"/>
      <c r="O7" s="43"/>
      <c r="P7" s="44"/>
      <c r="Q7" s="45"/>
      <c r="R7" s="43"/>
      <c r="S7" s="44"/>
      <c r="T7" s="45"/>
      <c r="U7" s="43"/>
      <c r="V7" s="44"/>
      <c r="W7" s="45"/>
      <c r="X7" s="43"/>
      <c r="Y7" s="44"/>
      <c r="Z7" s="45"/>
      <c r="AA7" s="43"/>
      <c r="AB7" s="44"/>
      <c r="AC7" s="45"/>
      <c r="AD7" s="56"/>
      <c r="AE7" s="57"/>
      <c r="AF7" s="58"/>
      <c r="AG7" s="43"/>
      <c r="AH7" s="44"/>
      <c r="AI7" s="45"/>
      <c r="AJ7" s="59"/>
      <c r="AK7" s="59"/>
      <c r="AL7" s="59"/>
      <c r="AM7" s="43"/>
      <c r="AN7" s="44"/>
      <c r="AO7" s="45"/>
      <c r="AP7" s="43"/>
      <c r="AQ7" s="44"/>
      <c r="AR7" s="45"/>
      <c r="AS7" s="43"/>
      <c r="AT7" s="44"/>
      <c r="AU7" s="45"/>
      <c r="AV7" s="67"/>
      <c r="AW7" s="68"/>
      <c r="AX7" s="68"/>
      <c r="AY7" s="60"/>
      <c r="AZ7" s="60"/>
      <c r="BA7" s="60"/>
      <c r="BB7" s="60"/>
      <c r="BC7" s="60"/>
      <c r="BD7" s="60"/>
      <c r="BE7" s="60"/>
      <c r="BF7" s="60"/>
      <c r="BG7" s="60"/>
      <c r="BH7" s="59"/>
      <c r="BI7" s="59"/>
      <c r="BJ7" s="59"/>
      <c r="BK7" s="43"/>
      <c r="BL7" s="44"/>
      <c r="BM7" s="45"/>
      <c r="BN7" s="43"/>
      <c r="BO7" s="44"/>
      <c r="BP7" s="45"/>
      <c r="BQ7" s="6"/>
      <c r="BR7" s="6"/>
    </row>
    <row r="8" spans="1:70" ht="63">
      <c r="A8" s="45"/>
      <c r="B8" s="4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36">
        <f>F10+AJ10</f>
        <v>8270.3</v>
      </c>
      <c r="D10" s="26">
        <f>G10+AK10</f>
        <v>5538.099999999999</v>
      </c>
      <c r="E10" s="13">
        <f>D10/C10*100</f>
        <v>66.96371352913437</v>
      </c>
      <c r="F10" s="34">
        <v>1596.4</v>
      </c>
      <c r="G10" s="15">
        <v>960.2</v>
      </c>
      <c r="H10" s="13">
        <f>G10/F10*100</f>
        <v>60.14783262340265</v>
      </c>
      <c r="I10" s="14">
        <v>285</v>
      </c>
      <c r="J10" s="15">
        <v>210.5</v>
      </c>
      <c r="K10" s="13">
        <f aca="true" t="shared" si="0" ref="K10:K29">J10/I10*100</f>
        <v>73.85964912280701</v>
      </c>
      <c r="L10" s="14">
        <v>10</v>
      </c>
      <c r="M10" s="15">
        <v>0.8</v>
      </c>
      <c r="N10" s="13">
        <f>M10/L10*100</f>
        <v>8</v>
      </c>
      <c r="O10" s="14">
        <v>84</v>
      </c>
      <c r="P10" s="24">
        <v>15.3</v>
      </c>
      <c r="Q10" s="13">
        <f>P10/O10*100</f>
        <v>18.214285714285715</v>
      </c>
      <c r="R10" s="14">
        <v>362</v>
      </c>
      <c r="S10" s="15">
        <v>68.4</v>
      </c>
      <c r="T10" s="13">
        <f>S10/R10*100</f>
        <v>18.895027624309392</v>
      </c>
      <c r="U10" s="14">
        <v>0</v>
      </c>
      <c r="V10" s="16">
        <v>0</v>
      </c>
      <c r="W10" s="13" t="e">
        <f>V10/U10*100</f>
        <v>#DIV/0!</v>
      </c>
      <c r="X10" s="14">
        <v>170</v>
      </c>
      <c r="Y10" s="24">
        <v>68.2</v>
      </c>
      <c r="Z10" s="13">
        <f>Y10/X10*100</f>
        <v>40.11764705882353</v>
      </c>
      <c r="AA10" s="14">
        <v>0</v>
      </c>
      <c r="AB10" s="15">
        <v>0</v>
      </c>
      <c r="AC10" s="13" t="e">
        <f>AB10/AA10*100</f>
        <v>#DIV/0!</v>
      </c>
      <c r="AD10" s="13">
        <v>0</v>
      </c>
      <c r="AE10" s="13">
        <v>0</v>
      </c>
      <c r="AF10" s="13" t="e">
        <f>AE10/AD10*100</f>
        <v>#DIV/0!</v>
      </c>
      <c r="AG10" s="13">
        <v>0</v>
      </c>
      <c r="AH10" s="13">
        <v>0</v>
      </c>
      <c r="AI10" s="13" t="e">
        <f>AH10/AG10*100</f>
        <v>#DIV/0!</v>
      </c>
      <c r="AJ10" s="34">
        <v>6673.9</v>
      </c>
      <c r="AK10" s="15">
        <v>4577.9</v>
      </c>
      <c r="AL10" s="13">
        <f>AK10/AJ10*100</f>
        <v>68.59407542816044</v>
      </c>
      <c r="AM10" s="34">
        <v>4079.8</v>
      </c>
      <c r="AN10" s="16">
        <v>3059.8</v>
      </c>
      <c r="AO10" s="13">
        <f>AN10/AM10*100</f>
        <v>74.99877444972793</v>
      </c>
      <c r="AP10" s="34">
        <v>0</v>
      </c>
      <c r="AQ10" s="15">
        <v>0</v>
      </c>
      <c r="AR10" s="13" t="e">
        <f>AQ10/AP10*100</f>
        <v>#DIV/0!</v>
      </c>
      <c r="AS10" s="33">
        <v>9519.6</v>
      </c>
      <c r="AT10" s="35">
        <v>5337.2</v>
      </c>
      <c r="AU10" s="13">
        <f>AT10/AS10*100</f>
        <v>56.06538089835706</v>
      </c>
      <c r="AV10" s="33">
        <v>2327.6</v>
      </c>
      <c r="AW10" s="35">
        <v>1586.3</v>
      </c>
      <c r="AX10" s="13">
        <f>AW10/AV10*100</f>
        <v>68.1517442859598</v>
      </c>
      <c r="AY10" s="33">
        <v>1506.2</v>
      </c>
      <c r="AZ10" s="35">
        <v>981.5</v>
      </c>
      <c r="BA10" s="13">
        <f aca="true" t="shared" si="1" ref="BA10:BA29">AZ10/AY10*100</f>
        <v>65.16398884610277</v>
      </c>
      <c r="BB10" s="33">
        <v>2947.7</v>
      </c>
      <c r="BC10" s="35">
        <v>1675.6</v>
      </c>
      <c r="BD10" s="13">
        <f>BC10/BB10*100</f>
        <v>56.84431929979306</v>
      </c>
      <c r="BE10" s="33">
        <v>1619.6</v>
      </c>
      <c r="BF10" s="35">
        <v>416.8</v>
      </c>
      <c r="BG10" s="13">
        <f>BF10/BE10*100</f>
        <v>25.734749320819954</v>
      </c>
      <c r="BH10" s="33">
        <v>2480.4</v>
      </c>
      <c r="BI10" s="35">
        <v>1589.2</v>
      </c>
      <c r="BJ10" s="13">
        <f>BI10/BH10*100</f>
        <v>64.07031124012256</v>
      </c>
      <c r="BK10" s="25">
        <v>0</v>
      </c>
      <c r="BL10" s="25">
        <f>D10-AT10</f>
        <v>200.89999999999964</v>
      </c>
      <c r="BM10" s="13" t="e">
        <f>BL10/BK10*100</f>
        <v>#DIV/0!</v>
      </c>
      <c r="BN10" s="17">
        <f>C10-AS10</f>
        <v>-1249.300000000001</v>
      </c>
      <c r="BO10" s="17">
        <f aca="true" t="shared" si="2" ref="BO10:BO28">D10-AT10</f>
        <v>200.89999999999964</v>
      </c>
      <c r="BP10" s="13">
        <f>BO10/BN10*100</f>
        <v>-16.08100536300324</v>
      </c>
      <c r="BQ10" s="6"/>
      <c r="BR10" s="18"/>
    </row>
    <row r="11" spans="1:70" ht="15.75">
      <c r="A11" s="28">
        <v>2</v>
      </c>
      <c r="B11" s="12" t="s">
        <v>28</v>
      </c>
      <c r="C11" s="36">
        <f aca="true" t="shared" si="3" ref="C11:C27">F11+AJ11</f>
        <v>6380.5</v>
      </c>
      <c r="D11" s="13">
        <f aca="true" t="shared" si="4" ref="D11:D28">G11+AK11</f>
        <v>3678.4</v>
      </c>
      <c r="E11" s="13">
        <f aca="true" t="shared" si="5" ref="E11:E28">D11/C11*100</f>
        <v>57.65065433743437</v>
      </c>
      <c r="F11" s="34">
        <v>1039.6</v>
      </c>
      <c r="G11" s="15">
        <v>657.9</v>
      </c>
      <c r="H11" s="13">
        <f aca="true" t="shared" si="6" ref="H11:H28">G11/F11*100</f>
        <v>63.28395536744902</v>
      </c>
      <c r="I11" s="14">
        <v>44</v>
      </c>
      <c r="J11" s="16">
        <v>31.7</v>
      </c>
      <c r="K11" s="13">
        <f t="shared" si="0"/>
        <v>72.04545454545455</v>
      </c>
      <c r="L11" s="14">
        <v>75</v>
      </c>
      <c r="M11" s="15">
        <v>42.1</v>
      </c>
      <c r="N11" s="13">
        <f aca="true" t="shared" si="7" ref="N11:N28">M11/L11*100</f>
        <v>56.13333333333333</v>
      </c>
      <c r="O11" s="14">
        <v>75</v>
      </c>
      <c r="P11" s="15">
        <v>5.3</v>
      </c>
      <c r="Q11" s="13">
        <f aca="true" t="shared" si="8" ref="Q11:Q28">P11/O11*100</f>
        <v>7.066666666666667</v>
      </c>
      <c r="R11" s="14">
        <v>203</v>
      </c>
      <c r="S11" s="24">
        <v>23.6</v>
      </c>
      <c r="T11" s="13">
        <f>S11/R11*100</f>
        <v>11.625615763546799</v>
      </c>
      <c r="U11" s="14">
        <v>0</v>
      </c>
      <c r="V11" s="16">
        <v>0</v>
      </c>
      <c r="W11" s="13" t="e">
        <f aca="true" t="shared" si="9" ref="W11:W28">V11/U11*100</f>
        <v>#DIV/0!</v>
      </c>
      <c r="X11" s="14">
        <v>70</v>
      </c>
      <c r="Y11" s="16">
        <v>61.7</v>
      </c>
      <c r="Z11" s="13">
        <f aca="true" t="shared" si="10" ref="Z11:Z28">Y11/X11*100</f>
        <v>88.14285714285714</v>
      </c>
      <c r="AA11" s="14">
        <v>0</v>
      </c>
      <c r="AB11" s="15">
        <v>0</v>
      </c>
      <c r="AC11" s="13" t="e">
        <f aca="true" t="shared" si="11" ref="AC11:AC28">AB11/AA11*100</f>
        <v>#DIV/0!</v>
      </c>
      <c r="AD11" s="13">
        <v>0</v>
      </c>
      <c r="AE11" s="13">
        <v>0</v>
      </c>
      <c r="AF11" s="13" t="e">
        <f aca="true" t="shared" si="12" ref="AF11:AF30">AE11/AD11*100</f>
        <v>#DIV/0!</v>
      </c>
      <c r="AG11" s="13">
        <v>0</v>
      </c>
      <c r="AH11" s="13">
        <v>0</v>
      </c>
      <c r="AI11" s="13" t="e">
        <f aca="true" t="shared" si="13" ref="AI11:AI30">AH11/AG11*100</f>
        <v>#DIV/0!</v>
      </c>
      <c r="AJ11" s="34">
        <v>5340.9</v>
      </c>
      <c r="AK11" s="24">
        <v>3020.5</v>
      </c>
      <c r="AL11" s="13">
        <f aca="true" t="shared" si="14" ref="AL11:AL28">AK11/AJ11*100</f>
        <v>56.55413881555543</v>
      </c>
      <c r="AM11" s="34">
        <v>3513.3</v>
      </c>
      <c r="AN11" s="16">
        <v>2634.9</v>
      </c>
      <c r="AO11" s="13">
        <f aca="true" t="shared" si="15" ref="AO11:AO28">AN11/AM11*100</f>
        <v>74.99786525488857</v>
      </c>
      <c r="AP11" s="34">
        <v>0</v>
      </c>
      <c r="AQ11" s="24">
        <v>0</v>
      </c>
      <c r="AR11" s="13" t="e">
        <f>AQ11/AP11*100</f>
        <v>#DIV/0!</v>
      </c>
      <c r="AS11" s="33">
        <v>6602.2</v>
      </c>
      <c r="AT11" s="35">
        <v>2953.4</v>
      </c>
      <c r="AU11" s="13">
        <f aca="true" t="shared" si="16" ref="AU11:AU27">AT11/AS11*100</f>
        <v>44.733573657265765</v>
      </c>
      <c r="AV11" s="33">
        <v>1839.5</v>
      </c>
      <c r="AW11" s="35">
        <v>1115.3</v>
      </c>
      <c r="AX11" s="13">
        <f aca="true" t="shared" si="17" ref="AX11:AX28">AW11/AV11*100</f>
        <v>60.63060614297363</v>
      </c>
      <c r="AY11" s="33">
        <v>1409.6</v>
      </c>
      <c r="AZ11" s="35">
        <v>799.9</v>
      </c>
      <c r="BA11" s="13">
        <f t="shared" si="1"/>
        <v>56.74659477866062</v>
      </c>
      <c r="BB11" s="33">
        <v>3072.6</v>
      </c>
      <c r="BC11" s="35">
        <v>783.6</v>
      </c>
      <c r="BD11" s="13">
        <f aca="true" t="shared" si="18" ref="BD11:BD28">BC11/BB11*100</f>
        <v>25.502831478226913</v>
      </c>
      <c r="BE11" s="33">
        <v>170</v>
      </c>
      <c r="BF11" s="35">
        <v>151.7</v>
      </c>
      <c r="BG11" s="13">
        <f aca="true" t="shared" si="19" ref="BG11:BG28">BF11/BE11*100</f>
        <v>89.23529411764706</v>
      </c>
      <c r="BH11" s="33">
        <v>1420.2</v>
      </c>
      <c r="BI11" s="35">
        <v>836.4</v>
      </c>
      <c r="BJ11" s="13">
        <f aca="true" t="shared" si="20" ref="BJ11:BJ28">BI11/BH11*100</f>
        <v>58.89311364596536</v>
      </c>
      <c r="BK11" s="25">
        <v>0</v>
      </c>
      <c r="BL11" s="25">
        <f aca="true" t="shared" si="21" ref="BL11:BL28">D11-AT11</f>
        <v>725</v>
      </c>
      <c r="BM11" s="13" t="e">
        <f aca="true" t="shared" si="22" ref="BM11:BM28">BL11/BK11*100</f>
        <v>#DIV/0!</v>
      </c>
      <c r="BN11" s="17">
        <f aca="true" t="shared" si="23" ref="BN11:BN28">C11-AS11</f>
        <v>-221.69999999999982</v>
      </c>
      <c r="BO11" s="17">
        <f t="shared" si="2"/>
        <v>725</v>
      </c>
      <c r="BP11" s="13">
        <f aca="true" t="shared" si="24" ref="BP11:BP28">BO11/BN11*100</f>
        <v>-327.0184934596304</v>
      </c>
      <c r="BQ11" s="6"/>
      <c r="BR11" s="18"/>
    </row>
    <row r="12" spans="1:70" ht="15.75">
      <c r="A12" s="11">
        <v>3</v>
      </c>
      <c r="B12" s="12" t="s">
        <v>29</v>
      </c>
      <c r="C12" s="36">
        <f t="shared" si="3"/>
        <v>8063.8</v>
      </c>
      <c r="D12" s="13">
        <f t="shared" si="4"/>
        <v>5029.4</v>
      </c>
      <c r="E12" s="13">
        <f t="shared" si="5"/>
        <v>62.37009846474366</v>
      </c>
      <c r="F12" s="34">
        <v>1827.5</v>
      </c>
      <c r="G12" s="15">
        <v>1216.8</v>
      </c>
      <c r="H12" s="13">
        <f t="shared" si="6"/>
        <v>66.5827633378933</v>
      </c>
      <c r="I12" s="14">
        <v>60</v>
      </c>
      <c r="J12" s="16">
        <v>57.9</v>
      </c>
      <c r="K12" s="13">
        <f t="shared" si="0"/>
        <v>96.5</v>
      </c>
      <c r="L12" s="14">
        <v>0</v>
      </c>
      <c r="M12" s="15">
        <v>0</v>
      </c>
      <c r="N12" s="13" t="e">
        <f t="shared" si="7"/>
        <v>#DIV/0!</v>
      </c>
      <c r="O12" s="14">
        <v>212</v>
      </c>
      <c r="P12" s="15">
        <v>24.2</v>
      </c>
      <c r="Q12" s="13">
        <f t="shared" si="8"/>
        <v>11.415094339622641</v>
      </c>
      <c r="R12" s="19">
        <v>357</v>
      </c>
      <c r="S12" s="16">
        <v>40.9</v>
      </c>
      <c r="T12" s="13">
        <f aca="true" t="shared" si="25" ref="T12:T28">S12/R12*100</f>
        <v>11.456582633053221</v>
      </c>
      <c r="U12" s="14">
        <v>0</v>
      </c>
      <c r="V12" s="16">
        <v>0</v>
      </c>
      <c r="W12" s="13" t="e">
        <f t="shared" si="9"/>
        <v>#DIV/0!</v>
      </c>
      <c r="X12" s="14">
        <v>220</v>
      </c>
      <c r="Y12" s="16">
        <v>199</v>
      </c>
      <c r="Z12" s="13">
        <f t="shared" si="10"/>
        <v>90.45454545454545</v>
      </c>
      <c r="AA12" s="14">
        <v>0</v>
      </c>
      <c r="AB12" s="15">
        <v>0</v>
      </c>
      <c r="AC12" s="13" t="e">
        <f t="shared" si="11"/>
        <v>#DIV/0!</v>
      </c>
      <c r="AD12" s="13">
        <v>0</v>
      </c>
      <c r="AE12" s="13">
        <v>0</v>
      </c>
      <c r="AF12" s="13" t="e">
        <f t="shared" si="12"/>
        <v>#DIV/0!</v>
      </c>
      <c r="AG12" s="13">
        <v>0</v>
      </c>
      <c r="AH12" s="13">
        <v>0</v>
      </c>
      <c r="AI12" s="13" t="e">
        <f t="shared" si="13"/>
        <v>#DIV/0!</v>
      </c>
      <c r="AJ12" s="34">
        <v>6236.3</v>
      </c>
      <c r="AK12" s="15">
        <v>3812.6</v>
      </c>
      <c r="AL12" s="13">
        <f t="shared" si="14"/>
        <v>61.13560925548802</v>
      </c>
      <c r="AM12" s="34">
        <v>3875.4</v>
      </c>
      <c r="AN12" s="16">
        <v>2906.6</v>
      </c>
      <c r="AO12" s="13">
        <f t="shared" si="15"/>
        <v>75.00129018939981</v>
      </c>
      <c r="AP12" s="34">
        <v>0</v>
      </c>
      <c r="AQ12" s="15">
        <v>0</v>
      </c>
      <c r="AR12" s="13" t="e">
        <f aca="true" t="shared" si="26" ref="AR12:AR28">AQ12/AP12*100</f>
        <v>#DIV/0!</v>
      </c>
      <c r="AS12" s="33">
        <v>9962.8</v>
      </c>
      <c r="AT12" s="35">
        <v>4505.4</v>
      </c>
      <c r="AU12" s="13">
        <f t="shared" si="16"/>
        <v>45.22222668326174</v>
      </c>
      <c r="AV12" s="33">
        <v>1814.4</v>
      </c>
      <c r="AW12" s="35">
        <v>1170.8</v>
      </c>
      <c r="AX12" s="13">
        <f t="shared" si="17"/>
        <v>64.52821869488535</v>
      </c>
      <c r="AY12" s="33">
        <v>1468.3</v>
      </c>
      <c r="AZ12" s="35">
        <v>939.5</v>
      </c>
      <c r="BA12" s="13">
        <f t="shared" si="1"/>
        <v>63.98556153374651</v>
      </c>
      <c r="BB12" s="33">
        <v>4288.3</v>
      </c>
      <c r="BC12" s="35">
        <v>1496.3</v>
      </c>
      <c r="BD12" s="13">
        <f t="shared" si="18"/>
        <v>34.89261478907725</v>
      </c>
      <c r="BE12" s="33">
        <v>1557.8</v>
      </c>
      <c r="BF12" s="35">
        <v>623.1</v>
      </c>
      <c r="BG12" s="13">
        <f t="shared" si="19"/>
        <v>39.998716138143536</v>
      </c>
      <c r="BH12" s="33">
        <v>1808.7</v>
      </c>
      <c r="BI12" s="35">
        <v>898.2</v>
      </c>
      <c r="BJ12" s="13">
        <f t="shared" si="20"/>
        <v>49.65997677890198</v>
      </c>
      <c r="BK12" s="25">
        <v>166</v>
      </c>
      <c r="BL12" s="25">
        <f t="shared" si="21"/>
        <v>524</v>
      </c>
      <c r="BM12" s="13">
        <f t="shared" si="22"/>
        <v>315.66265060240966</v>
      </c>
      <c r="BN12" s="17">
        <f t="shared" si="23"/>
        <v>-1898.999999999999</v>
      </c>
      <c r="BO12" s="17">
        <f t="shared" si="2"/>
        <v>524</v>
      </c>
      <c r="BP12" s="13">
        <f t="shared" si="24"/>
        <v>-27.593470247498697</v>
      </c>
      <c r="BQ12" s="6"/>
      <c r="BR12" s="18"/>
    </row>
    <row r="13" spans="1:70" ht="15" customHeight="1">
      <c r="A13" s="11">
        <v>4</v>
      </c>
      <c r="B13" s="12" t="s">
        <v>30</v>
      </c>
      <c r="C13" s="36">
        <f>F13+AJ13</f>
        <v>4554.1</v>
      </c>
      <c r="D13" s="13">
        <f t="shared" si="4"/>
        <v>3526</v>
      </c>
      <c r="E13" s="13">
        <f t="shared" si="5"/>
        <v>77.42473814804242</v>
      </c>
      <c r="F13" s="34">
        <v>1667.6</v>
      </c>
      <c r="G13" s="15">
        <v>1115.6</v>
      </c>
      <c r="H13" s="13">
        <f t="shared" si="6"/>
        <v>66.89853681938115</v>
      </c>
      <c r="I13" s="14">
        <v>186</v>
      </c>
      <c r="J13" s="16">
        <v>123.6</v>
      </c>
      <c r="K13" s="13">
        <f t="shared" si="0"/>
        <v>66.4516129032258</v>
      </c>
      <c r="L13" s="14">
        <v>8</v>
      </c>
      <c r="M13" s="15">
        <v>4.5</v>
      </c>
      <c r="N13" s="13">
        <f t="shared" si="7"/>
        <v>56.25</v>
      </c>
      <c r="O13" s="14">
        <v>65</v>
      </c>
      <c r="P13" s="24">
        <v>1.3</v>
      </c>
      <c r="Q13" s="13">
        <f t="shared" si="8"/>
        <v>2</v>
      </c>
      <c r="R13" s="14">
        <v>310</v>
      </c>
      <c r="S13" s="15">
        <v>82.7</v>
      </c>
      <c r="T13" s="13">
        <f t="shared" si="25"/>
        <v>26.67741935483871</v>
      </c>
      <c r="U13" s="14">
        <v>0</v>
      </c>
      <c r="V13" s="16">
        <v>0</v>
      </c>
      <c r="W13" s="13" t="e">
        <f t="shared" si="9"/>
        <v>#DIV/0!</v>
      </c>
      <c r="X13" s="14">
        <v>151</v>
      </c>
      <c r="Y13" s="16">
        <v>38.5</v>
      </c>
      <c r="Z13" s="13">
        <f t="shared" si="10"/>
        <v>25.496688741721858</v>
      </c>
      <c r="AA13" s="14">
        <v>0</v>
      </c>
      <c r="AB13" s="15">
        <v>0</v>
      </c>
      <c r="AC13" s="13" t="e">
        <f t="shared" si="11"/>
        <v>#DIV/0!</v>
      </c>
      <c r="AD13" s="13">
        <v>0</v>
      </c>
      <c r="AE13" s="13">
        <v>0</v>
      </c>
      <c r="AF13" s="13" t="e">
        <f t="shared" si="12"/>
        <v>#DIV/0!</v>
      </c>
      <c r="AG13" s="13">
        <v>0</v>
      </c>
      <c r="AH13" s="13">
        <v>0</v>
      </c>
      <c r="AI13" s="13" t="e">
        <f t="shared" si="13"/>
        <v>#DIV/0!</v>
      </c>
      <c r="AJ13" s="34">
        <v>2886.5</v>
      </c>
      <c r="AK13" s="24">
        <v>2410.4</v>
      </c>
      <c r="AL13" s="13">
        <f t="shared" si="14"/>
        <v>83.50597609561753</v>
      </c>
      <c r="AM13" s="34">
        <v>1632.1</v>
      </c>
      <c r="AN13" s="16">
        <v>1224.1</v>
      </c>
      <c r="AO13" s="13">
        <f t="shared" si="15"/>
        <v>75.00153176888671</v>
      </c>
      <c r="AP13" s="34">
        <v>0</v>
      </c>
      <c r="AQ13" s="15">
        <v>0</v>
      </c>
      <c r="AR13" s="13" t="e">
        <f t="shared" si="26"/>
        <v>#DIV/0!</v>
      </c>
      <c r="AS13" s="33">
        <v>5692.3</v>
      </c>
      <c r="AT13" s="35">
        <v>3177.6</v>
      </c>
      <c r="AU13" s="13">
        <f t="shared" si="16"/>
        <v>55.822778138889376</v>
      </c>
      <c r="AV13" s="33">
        <v>1516.3</v>
      </c>
      <c r="AW13" s="35">
        <v>936.1</v>
      </c>
      <c r="AX13" s="13">
        <f t="shared" si="17"/>
        <v>61.73580426037064</v>
      </c>
      <c r="AY13" s="33">
        <v>1172.5</v>
      </c>
      <c r="AZ13" s="35">
        <v>681.2</v>
      </c>
      <c r="BA13" s="13">
        <f t="shared" si="1"/>
        <v>58.098081023454164</v>
      </c>
      <c r="BB13" s="33">
        <v>3024.6</v>
      </c>
      <c r="BC13" s="35">
        <v>1652.6</v>
      </c>
      <c r="BD13" s="13">
        <f t="shared" si="18"/>
        <v>54.63862990147458</v>
      </c>
      <c r="BE13" s="33">
        <v>126.8</v>
      </c>
      <c r="BF13" s="35">
        <v>35.7</v>
      </c>
      <c r="BG13" s="13">
        <f t="shared" si="19"/>
        <v>28.154574132492115</v>
      </c>
      <c r="BH13" s="33">
        <v>924.872</v>
      </c>
      <c r="BI13" s="35">
        <v>478.2</v>
      </c>
      <c r="BJ13" s="13">
        <f>BI13/BH13*100</f>
        <v>51.70445207553045</v>
      </c>
      <c r="BK13" s="25">
        <v>0.1</v>
      </c>
      <c r="BL13" s="25">
        <f t="shared" si="21"/>
        <v>348.4000000000001</v>
      </c>
      <c r="BM13" s="13">
        <f>BL13/BK13*100</f>
        <v>348400.0000000001</v>
      </c>
      <c r="BN13" s="17">
        <f t="shared" si="23"/>
        <v>-1138.1999999999998</v>
      </c>
      <c r="BO13" s="17">
        <f t="shared" si="2"/>
        <v>348.4000000000001</v>
      </c>
      <c r="BP13" s="13">
        <f>BO13/BN13*100</f>
        <v>-30.609734668775275</v>
      </c>
      <c r="BQ13" s="6"/>
      <c r="BR13" s="18"/>
    </row>
    <row r="14" spans="1:70" ht="15.75">
      <c r="A14" s="11">
        <v>5</v>
      </c>
      <c r="B14" s="12" t="s">
        <v>31</v>
      </c>
      <c r="C14" s="36">
        <f t="shared" si="3"/>
        <v>5256.6</v>
      </c>
      <c r="D14" s="23">
        <f t="shared" si="4"/>
        <v>2987.3</v>
      </c>
      <c r="E14" s="13">
        <f t="shared" si="5"/>
        <v>56.82950956892287</v>
      </c>
      <c r="F14" s="34">
        <v>1479.6</v>
      </c>
      <c r="G14" s="15">
        <v>1080.7</v>
      </c>
      <c r="H14" s="13">
        <f t="shared" si="6"/>
        <v>73.04001081373345</v>
      </c>
      <c r="I14" s="14">
        <v>76.6</v>
      </c>
      <c r="J14" s="15">
        <v>53.6</v>
      </c>
      <c r="K14" s="13">
        <f t="shared" si="0"/>
        <v>69.9738903394256</v>
      </c>
      <c r="L14" s="14">
        <v>450</v>
      </c>
      <c r="M14" s="15">
        <v>441.9</v>
      </c>
      <c r="N14" s="13">
        <f t="shared" si="7"/>
        <v>98.2</v>
      </c>
      <c r="O14" s="14">
        <v>80</v>
      </c>
      <c r="P14" s="24">
        <v>1.7</v>
      </c>
      <c r="Q14" s="13">
        <f t="shared" si="8"/>
        <v>2.125</v>
      </c>
      <c r="R14" s="14">
        <v>200</v>
      </c>
      <c r="S14" s="15">
        <v>16.7</v>
      </c>
      <c r="T14" s="13">
        <f t="shared" si="25"/>
        <v>8.35</v>
      </c>
      <c r="U14" s="14">
        <v>0</v>
      </c>
      <c r="V14" s="16">
        <v>0</v>
      </c>
      <c r="W14" s="13" t="e">
        <f t="shared" si="9"/>
        <v>#DIV/0!</v>
      </c>
      <c r="X14" s="14">
        <v>330</v>
      </c>
      <c r="Y14" s="16">
        <v>281.5</v>
      </c>
      <c r="Z14" s="13">
        <f t="shared" si="10"/>
        <v>85.3030303030303</v>
      </c>
      <c r="AA14" s="14">
        <v>15</v>
      </c>
      <c r="AB14" s="16">
        <v>9.1</v>
      </c>
      <c r="AC14" s="13">
        <f t="shared" si="11"/>
        <v>60.66666666666667</v>
      </c>
      <c r="AD14" s="13">
        <v>0</v>
      </c>
      <c r="AE14" s="13">
        <v>0</v>
      </c>
      <c r="AF14" s="13" t="e">
        <f t="shared" si="12"/>
        <v>#DIV/0!</v>
      </c>
      <c r="AG14" s="13">
        <v>0</v>
      </c>
      <c r="AH14" s="13">
        <v>0</v>
      </c>
      <c r="AI14" s="13" t="e">
        <f t="shared" si="13"/>
        <v>#DIV/0!</v>
      </c>
      <c r="AJ14" s="34">
        <v>3777</v>
      </c>
      <c r="AK14" s="15">
        <v>1906.6</v>
      </c>
      <c r="AL14" s="13">
        <f t="shared" si="14"/>
        <v>50.47921630924014</v>
      </c>
      <c r="AM14" s="34">
        <v>1681.7</v>
      </c>
      <c r="AN14" s="16">
        <v>1261.3</v>
      </c>
      <c r="AO14" s="13">
        <f t="shared" si="15"/>
        <v>75.00148659094963</v>
      </c>
      <c r="AP14" s="34">
        <v>0</v>
      </c>
      <c r="AQ14" s="24">
        <v>0</v>
      </c>
      <c r="AR14" s="13" t="e">
        <f t="shared" si="26"/>
        <v>#DIV/0!</v>
      </c>
      <c r="AS14" s="33">
        <v>5832.2</v>
      </c>
      <c r="AT14" s="35">
        <v>2338.3</v>
      </c>
      <c r="AU14" s="13">
        <f t="shared" si="16"/>
        <v>40.09293234114057</v>
      </c>
      <c r="AV14" s="33">
        <v>1671.2</v>
      </c>
      <c r="AW14" s="35">
        <v>1092.1</v>
      </c>
      <c r="AX14" s="13">
        <f t="shared" si="17"/>
        <v>65.34825275251316</v>
      </c>
      <c r="AY14" s="33">
        <v>1095.5</v>
      </c>
      <c r="AZ14" s="35">
        <v>684.2</v>
      </c>
      <c r="BA14" s="13">
        <f t="shared" si="1"/>
        <v>62.45549977179371</v>
      </c>
      <c r="BB14" s="33">
        <v>1031.0851</v>
      </c>
      <c r="BC14" s="35">
        <v>457.8</v>
      </c>
      <c r="BD14" s="13">
        <f t="shared" si="18"/>
        <v>44.39982693959985</v>
      </c>
      <c r="BE14" s="33">
        <v>1982.4</v>
      </c>
      <c r="BF14" s="35">
        <v>185.8</v>
      </c>
      <c r="BG14" s="13">
        <f t="shared" si="19"/>
        <v>9.372477804681195</v>
      </c>
      <c r="BH14" s="33">
        <v>1037.624</v>
      </c>
      <c r="BI14" s="35">
        <v>535.1</v>
      </c>
      <c r="BJ14" s="13">
        <f t="shared" si="20"/>
        <v>51.569740098532804</v>
      </c>
      <c r="BK14" s="25">
        <v>0</v>
      </c>
      <c r="BL14" s="25">
        <f t="shared" si="21"/>
        <v>649</v>
      </c>
      <c r="BM14" s="13" t="e">
        <f t="shared" si="22"/>
        <v>#DIV/0!</v>
      </c>
      <c r="BN14" s="17">
        <f t="shared" si="23"/>
        <v>-575.5999999999995</v>
      </c>
      <c r="BO14" s="17">
        <f t="shared" si="2"/>
        <v>649</v>
      </c>
      <c r="BP14" s="13">
        <f t="shared" si="24"/>
        <v>-112.75191104933992</v>
      </c>
      <c r="BQ14" s="6"/>
      <c r="BR14" s="18"/>
    </row>
    <row r="15" spans="1:70" ht="15.75">
      <c r="A15" s="11">
        <v>6</v>
      </c>
      <c r="B15" s="12" t="s">
        <v>32</v>
      </c>
      <c r="C15" s="36">
        <f t="shared" si="3"/>
        <v>5572.299999999999</v>
      </c>
      <c r="D15" s="23">
        <f t="shared" si="4"/>
        <v>3453.2</v>
      </c>
      <c r="E15" s="13">
        <f t="shared" si="5"/>
        <v>61.9708199486747</v>
      </c>
      <c r="F15" s="34">
        <v>1206.1</v>
      </c>
      <c r="G15" s="15">
        <v>681</v>
      </c>
      <c r="H15" s="13">
        <f t="shared" si="6"/>
        <v>56.462979852416886</v>
      </c>
      <c r="I15" s="14">
        <v>45.2</v>
      </c>
      <c r="J15" s="15">
        <v>27.7</v>
      </c>
      <c r="K15" s="13">
        <f t="shared" si="0"/>
        <v>61.28318584070796</v>
      </c>
      <c r="L15" s="14">
        <v>0</v>
      </c>
      <c r="M15" s="15">
        <v>0</v>
      </c>
      <c r="N15" s="13" t="e">
        <f t="shared" si="7"/>
        <v>#DIV/0!</v>
      </c>
      <c r="O15" s="14">
        <v>120</v>
      </c>
      <c r="P15" s="15">
        <v>3.9</v>
      </c>
      <c r="Q15" s="13">
        <f t="shared" si="8"/>
        <v>3.25</v>
      </c>
      <c r="R15" s="14">
        <v>326</v>
      </c>
      <c r="S15" s="15">
        <v>38.4</v>
      </c>
      <c r="T15" s="13">
        <f t="shared" si="25"/>
        <v>11.779141104294478</v>
      </c>
      <c r="U15" s="14">
        <v>0</v>
      </c>
      <c r="V15" s="16">
        <v>0</v>
      </c>
      <c r="W15" s="13" t="e">
        <f t="shared" si="9"/>
        <v>#DIV/0!</v>
      </c>
      <c r="X15" s="14">
        <v>170</v>
      </c>
      <c r="Y15" s="16">
        <v>141.6</v>
      </c>
      <c r="Z15" s="13">
        <f t="shared" si="10"/>
        <v>83.29411764705881</v>
      </c>
      <c r="AA15" s="14">
        <v>0</v>
      </c>
      <c r="AB15" s="15">
        <v>0</v>
      </c>
      <c r="AC15" s="13" t="e">
        <f t="shared" si="11"/>
        <v>#DIV/0!</v>
      </c>
      <c r="AD15" s="13">
        <v>0</v>
      </c>
      <c r="AE15" s="13">
        <v>0</v>
      </c>
      <c r="AF15" s="13" t="e">
        <f t="shared" si="12"/>
        <v>#DIV/0!</v>
      </c>
      <c r="AG15" s="13">
        <v>0</v>
      </c>
      <c r="AH15" s="13">
        <v>0</v>
      </c>
      <c r="AI15" s="13" t="e">
        <f t="shared" si="13"/>
        <v>#DIV/0!</v>
      </c>
      <c r="AJ15" s="34">
        <v>4366.2</v>
      </c>
      <c r="AK15" s="15">
        <v>2772.2</v>
      </c>
      <c r="AL15" s="13">
        <f t="shared" si="14"/>
        <v>63.49228161788283</v>
      </c>
      <c r="AM15" s="34">
        <v>3136.6</v>
      </c>
      <c r="AN15" s="16">
        <v>2352.5</v>
      </c>
      <c r="AO15" s="13">
        <f t="shared" si="15"/>
        <v>75.00159408276478</v>
      </c>
      <c r="AP15" s="34">
        <v>0</v>
      </c>
      <c r="AQ15" s="15">
        <v>0</v>
      </c>
      <c r="AR15" s="13" t="e">
        <f t="shared" si="26"/>
        <v>#DIV/0!</v>
      </c>
      <c r="AS15" s="33">
        <v>6642.7</v>
      </c>
      <c r="AT15" s="35">
        <v>2505.5</v>
      </c>
      <c r="AU15" s="13">
        <f t="shared" si="16"/>
        <v>37.71809655712286</v>
      </c>
      <c r="AV15" s="33">
        <v>2083.9</v>
      </c>
      <c r="AW15" s="35">
        <v>1011.8</v>
      </c>
      <c r="AX15" s="13">
        <f t="shared" si="17"/>
        <v>48.55319353135947</v>
      </c>
      <c r="AY15" s="33">
        <v>1860.5</v>
      </c>
      <c r="AZ15" s="35">
        <v>858.6</v>
      </c>
      <c r="BA15" s="13">
        <f t="shared" si="1"/>
        <v>46.14888470841172</v>
      </c>
      <c r="BB15" s="33">
        <v>1942.2</v>
      </c>
      <c r="BC15" s="35">
        <v>735.2</v>
      </c>
      <c r="BD15" s="13">
        <f t="shared" si="18"/>
        <v>37.853980022654724</v>
      </c>
      <c r="BE15" s="33">
        <v>1314.5</v>
      </c>
      <c r="BF15" s="35">
        <v>142.2</v>
      </c>
      <c r="BG15" s="13">
        <f t="shared" si="19"/>
        <v>10.817801445416507</v>
      </c>
      <c r="BH15" s="33">
        <v>1143.565</v>
      </c>
      <c r="BI15" s="35">
        <v>551.7</v>
      </c>
      <c r="BJ15" s="13">
        <f t="shared" si="20"/>
        <v>48.243868953666826</v>
      </c>
      <c r="BK15" s="25">
        <v>0</v>
      </c>
      <c r="BL15" s="25">
        <f t="shared" si="21"/>
        <v>947.6999999999998</v>
      </c>
      <c r="BM15" s="13" t="e">
        <f t="shared" si="22"/>
        <v>#DIV/0!</v>
      </c>
      <c r="BN15" s="17">
        <f t="shared" si="23"/>
        <v>-1070.4000000000005</v>
      </c>
      <c r="BO15" s="17">
        <f t="shared" si="2"/>
        <v>947.6999999999998</v>
      </c>
      <c r="BP15" s="13">
        <f t="shared" si="24"/>
        <v>-88.53699551569501</v>
      </c>
      <c r="BQ15" s="6"/>
      <c r="BR15" s="18"/>
    </row>
    <row r="16" spans="1:70" ht="15.75">
      <c r="A16" s="11">
        <v>7</v>
      </c>
      <c r="B16" s="12" t="s">
        <v>33</v>
      </c>
      <c r="C16" s="36">
        <f t="shared" si="3"/>
        <v>4708</v>
      </c>
      <c r="D16" s="23">
        <f t="shared" si="4"/>
        <v>3208.6000000000004</v>
      </c>
      <c r="E16" s="13">
        <f t="shared" si="5"/>
        <v>68.15208156329653</v>
      </c>
      <c r="F16" s="34">
        <v>1007.8</v>
      </c>
      <c r="G16" s="15">
        <v>602.8</v>
      </c>
      <c r="H16" s="13">
        <f t="shared" si="6"/>
        <v>59.81345505060528</v>
      </c>
      <c r="I16" s="14">
        <v>24</v>
      </c>
      <c r="J16" s="15">
        <v>20.1</v>
      </c>
      <c r="K16" s="13">
        <f t="shared" si="0"/>
        <v>83.75</v>
      </c>
      <c r="L16" s="14">
        <v>0</v>
      </c>
      <c r="M16" s="15">
        <v>0</v>
      </c>
      <c r="N16" s="13" t="e">
        <f t="shared" si="7"/>
        <v>#DIV/0!</v>
      </c>
      <c r="O16" s="14">
        <v>80</v>
      </c>
      <c r="P16" s="24">
        <v>2.1</v>
      </c>
      <c r="Q16" s="26">
        <f t="shared" si="8"/>
        <v>2.6250000000000004</v>
      </c>
      <c r="R16" s="14">
        <v>274</v>
      </c>
      <c r="S16" s="24">
        <v>26.4</v>
      </c>
      <c r="T16" s="13">
        <f t="shared" si="25"/>
        <v>9.635036496350365</v>
      </c>
      <c r="U16" s="14">
        <v>0</v>
      </c>
      <c r="V16" s="16">
        <v>0</v>
      </c>
      <c r="W16" s="13" t="e">
        <f t="shared" si="9"/>
        <v>#DIV/0!</v>
      </c>
      <c r="X16" s="14">
        <v>120</v>
      </c>
      <c r="Y16" s="16">
        <v>87.4</v>
      </c>
      <c r="Z16" s="13">
        <f t="shared" si="10"/>
        <v>72.83333333333334</v>
      </c>
      <c r="AA16" s="14">
        <v>55</v>
      </c>
      <c r="AB16" s="15">
        <v>70.4</v>
      </c>
      <c r="AC16" s="13">
        <f t="shared" si="11"/>
        <v>128</v>
      </c>
      <c r="AD16" s="13">
        <v>0</v>
      </c>
      <c r="AE16" s="13">
        <v>0</v>
      </c>
      <c r="AF16" s="13" t="e">
        <f t="shared" si="12"/>
        <v>#DIV/0!</v>
      </c>
      <c r="AG16" s="13">
        <v>0</v>
      </c>
      <c r="AH16" s="13">
        <v>0</v>
      </c>
      <c r="AI16" s="13" t="e">
        <f t="shared" si="13"/>
        <v>#DIV/0!</v>
      </c>
      <c r="AJ16" s="34">
        <v>3700.2</v>
      </c>
      <c r="AK16" s="24">
        <v>2605.8</v>
      </c>
      <c r="AL16" s="13">
        <f t="shared" si="14"/>
        <v>70.4232203664667</v>
      </c>
      <c r="AM16" s="34">
        <v>2894.5</v>
      </c>
      <c r="AN16" s="16">
        <v>2170.9</v>
      </c>
      <c r="AO16" s="13">
        <f>AN16/AM16*100</f>
        <v>75.00086370703058</v>
      </c>
      <c r="AP16" s="34">
        <v>0</v>
      </c>
      <c r="AQ16" s="15">
        <v>0</v>
      </c>
      <c r="AR16" s="13" t="e">
        <f t="shared" si="26"/>
        <v>#DIV/0!</v>
      </c>
      <c r="AS16" s="33">
        <v>4965.6</v>
      </c>
      <c r="AT16" s="35">
        <v>2903.2</v>
      </c>
      <c r="AU16" s="13">
        <f t="shared" si="16"/>
        <v>58.46624778475914</v>
      </c>
      <c r="AV16" s="33">
        <v>1888.1</v>
      </c>
      <c r="AW16" s="35">
        <v>1265.8</v>
      </c>
      <c r="AX16" s="13">
        <f t="shared" si="17"/>
        <v>67.0409406281447</v>
      </c>
      <c r="AY16" s="33">
        <v>1355.6</v>
      </c>
      <c r="AZ16" s="35">
        <v>900</v>
      </c>
      <c r="BA16" s="13">
        <f t="shared" si="1"/>
        <v>66.39126586013575</v>
      </c>
      <c r="BB16" s="33">
        <v>1091.63122</v>
      </c>
      <c r="BC16" s="35">
        <v>654</v>
      </c>
      <c r="BD16" s="13">
        <f t="shared" si="18"/>
        <v>59.91034224909764</v>
      </c>
      <c r="BE16" s="33">
        <v>151.4</v>
      </c>
      <c r="BF16" s="35">
        <v>42.5</v>
      </c>
      <c r="BG16" s="13">
        <f t="shared" si="19"/>
        <v>28.07133421400264</v>
      </c>
      <c r="BH16" s="33">
        <v>1726.578</v>
      </c>
      <c r="BI16" s="35">
        <v>878.4</v>
      </c>
      <c r="BJ16" s="13">
        <f t="shared" si="20"/>
        <v>50.87519938282546</v>
      </c>
      <c r="BK16" s="25">
        <f>C16-AS16</f>
        <v>-257.60000000000036</v>
      </c>
      <c r="BL16" s="25">
        <f t="shared" si="21"/>
        <v>305.40000000000055</v>
      </c>
      <c r="BM16" s="13">
        <f t="shared" si="22"/>
        <v>-118.55590062111804</v>
      </c>
      <c r="BN16" s="17">
        <f t="shared" si="23"/>
        <v>-257.60000000000036</v>
      </c>
      <c r="BO16" s="17">
        <f t="shared" si="2"/>
        <v>305.40000000000055</v>
      </c>
      <c r="BP16" s="13">
        <f t="shared" si="24"/>
        <v>-118.55590062111804</v>
      </c>
      <c r="BQ16" s="6"/>
      <c r="BR16" s="18"/>
    </row>
    <row r="17" spans="1:70" ht="15" customHeight="1">
      <c r="A17" s="11">
        <v>8</v>
      </c>
      <c r="B17" s="12" t="s">
        <v>34</v>
      </c>
      <c r="C17" s="36">
        <f t="shared" si="3"/>
        <v>86911.4</v>
      </c>
      <c r="D17" s="23">
        <f t="shared" si="4"/>
        <v>51936.2</v>
      </c>
      <c r="E17" s="13">
        <f t="shared" si="5"/>
        <v>59.757638238481945</v>
      </c>
      <c r="F17" s="34">
        <v>40679.8</v>
      </c>
      <c r="G17" s="15">
        <v>25178.7</v>
      </c>
      <c r="H17" s="13">
        <f t="shared" si="6"/>
        <v>61.89484707397774</v>
      </c>
      <c r="I17" s="14">
        <v>23600</v>
      </c>
      <c r="J17" s="15">
        <v>17618.9</v>
      </c>
      <c r="K17" s="13">
        <f t="shared" si="0"/>
        <v>74.6563559322034</v>
      </c>
      <c r="L17" s="14">
        <v>250</v>
      </c>
      <c r="M17" s="15">
        <v>266.8</v>
      </c>
      <c r="N17" s="13">
        <f t="shared" si="7"/>
        <v>106.72000000000001</v>
      </c>
      <c r="O17" s="14">
        <v>5300</v>
      </c>
      <c r="P17" s="15">
        <v>1045.8</v>
      </c>
      <c r="Q17" s="13">
        <f t="shared" si="8"/>
        <v>19.732075471698113</v>
      </c>
      <c r="R17" s="14">
        <v>7060</v>
      </c>
      <c r="S17" s="16">
        <v>2844.9</v>
      </c>
      <c r="T17" s="13">
        <f t="shared" si="25"/>
        <v>40.29603399433428</v>
      </c>
      <c r="U17" s="14">
        <v>1000</v>
      </c>
      <c r="V17" s="16">
        <v>613.5</v>
      </c>
      <c r="W17" s="13">
        <f t="shared" si="9"/>
        <v>61.35</v>
      </c>
      <c r="X17" s="14">
        <v>200</v>
      </c>
      <c r="Y17" s="16">
        <v>221.8</v>
      </c>
      <c r="Z17" s="13">
        <f t="shared" si="10"/>
        <v>110.9</v>
      </c>
      <c r="AA17" s="14">
        <v>60</v>
      </c>
      <c r="AB17" s="15">
        <v>154.1</v>
      </c>
      <c r="AC17" s="13">
        <f t="shared" si="11"/>
        <v>256.8333333333333</v>
      </c>
      <c r="AD17" s="13">
        <v>0</v>
      </c>
      <c r="AE17" s="13">
        <v>0</v>
      </c>
      <c r="AF17" s="13" t="e">
        <f t="shared" si="12"/>
        <v>#DIV/0!</v>
      </c>
      <c r="AG17" s="13">
        <v>715</v>
      </c>
      <c r="AH17" s="13">
        <v>444.8</v>
      </c>
      <c r="AI17" s="13">
        <f t="shared" si="13"/>
        <v>62.209790209790214</v>
      </c>
      <c r="AJ17" s="34">
        <v>46231.6</v>
      </c>
      <c r="AK17" s="16">
        <v>26757.5</v>
      </c>
      <c r="AL17" s="13">
        <f t="shared" si="14"/>
        <v>57.8770797463207</v>
      </c>
      <c r="AM17" s="34">
        <v>0</v>
      </c>
      <c r="AN17" s="16">
        <v>0</v>
      </c>
      <c r="AO17" s="13" t="e">
        <f t="shared" si="15"/>
        <v>#DIV/0!</v>
      </c>
      <c r="AP17" s="34">
        <v>0</v>
      </c>
      <c r="AQ17" s="15">
        <v>0</v>
      </c>
      <c r="AR17" s="13" t="e">
        <f t="shared" si="26"/>
        <v>#DIV/0!</v>
      </c>
      <c r="AS17" s="33">
        <v>101325.6</v>
      </c>
      <c r="AT17" s="35">
        <v>52586.1</v>
      </c>
      <c r="AU17" s="13">
        <f t="shared" si="16"/>
        <v>51.89813827897392</v>
      </c>
      <c r="AV17" s="33">
        <v>6426.8</v>
      </c>
      <c r="AW17" s="35">
        <v>3680.4</v>
      </c>
      <c r="AX17" s="13">
        <f t="shared" si="17"/>
        <v>57.266446754216716</v>
      </c>
      <c r="AY17" s="33">
        <v>5323.6</v>
      </c>
      <c r="AZ17" s="35">
        <v>3285.1</v>
      </c>
      <c r="BA17" s="13">
        <f t="shared" si="1"/>
        <v>61.70824254264031</v>
      </c>
      <c r="BB17" s="33">
        <v>24573.6</v>
      </c>
      <c r="BC17" s="35">
        <v>14293.5</v>
      </c>
      <c r="BD17" s="13">
        <f t="shared" si="18"/>
        <v>58.16608067194062</v>
      </c>
      <c r="BE17" s="33">
        <v>63387.8</v>
      </c>
      <c r="BF17" s="35">
        <v>30487.7</v>
      </c>
      <c r="BG17" s="13">
        <f t="shared" si="19"/>
        <v>48.097110169464784</v>
      </c>
      <c r="BH17" s="33">
        <v>6269.6</v>
      </c>
      <c r="BI17" s="35">
        <v>3649.4</v>
      </c>
      <c r="BJ17" s="13">
        <f t="shared" si="20"/>
        <v>58.20786015056781</v>
      </c>
      <c r="BK17" s="25">
        <v>-3731.7</v>
      </c>
      <c r="BL17" s="25">
        <f t="shared" si="21"/>
        <v>-649.9000000000015</v>
      </c>
      <c r="BM17" s="13">
        <f t="shared" si="22"/>
        <v>17.415655063375983</v>
      </c>
      <c r="BN17" s="17">
        <f t="shared" si="23"/>
        <v>-14414.200000000012</v>
      </c>
      <c r="BO17" s="17">
        <f t="shared" si="2"/>
        <v>-649.9000000000015</v>
      </c>
      <c r="BP17" s="13">
        <f t="shared" si="24"/>
        <v>4.508748317631231</v>
      </c>
      <c r="BQ17" s="6"/>
      <c r="BR17" s="18"/>
    </row>
    <row r="18" spans="1:70" ht="15.75">
      <c r="A18" s="11">
        <v>9</v>
      </c>
      <c r="B18" s="12" t="s">
        <v>35</v>
      </c>
      <c r="C18" s="36">
        <f t="shared" si="3"/>
        <v>7536.599999999999</v>
      </c>
      <c r="D18" s="23">
        <f t="shared" si="4"/>
        <v>5461</v>
      </c>
      <c r="E18" s="13">
        <f t="shared" si="5"/>
        <v>72.45972985165724</v>
      </c>
      <c r="F18" s="34">
        <v>1342.2</v>
      </c>
      <c r="G18" s="15">
        <v>1034.8</v>
      </c>
      <c r="H18" s="13">
        <f t="shared" si="6"/>
        <v>77.09730293547906</v>
      </c>
      <c r="I18" s="14">
        <v>42</v>
      </c>
      <c r="J18" s="15">
        <v>32.1</v>
      </c>
      <c r="K18" s="13">
        <f>J18/I18*100</f>
        <v>76.42857142857143</v>
      </c>
      <c r="L18" s="14">
        <v>20</v>
      </c>
      <c r="M18" s="15">
        <v>-0.4</v>
      </c>
      <c r="N18" s="13">
        <f t="shared" si="7"/>
        <v>-2</v>
      </c>
      <c r="O18" s="14">
        <v>109</v>
      </c>
      <c r="P18" s="15">
        <v>14.3</v>
      </c>
      <c r="Q18" s="13">
        <f t="shared" si="8"/>
        <v>13.119266055045872</v>
      </c>
      <c r="R18" s="14">
        <v>353</v>
      </c>
      <c r="S18" s="15">
        <v>128</v>
      </c>
      <c r="T18" s="13">
        <f t="shared" si="25"/>
        <v>36.26062322946176</v>
      </c>
      <c r="U18" s="14">
        <v>0</v>
      </c>
      <c r="V18" s="16">
        <v>0</v>
      </c>
      <c r="W18" s="13" t="e">
        <f t="shared" si="9"/>
        <v>#DIV/0!</v>
      </c>
      <c r="X18" s="14">
        <v>90</v>
      </c>
      <c r="Y18" s="24">
        <v>221.7</v>
      </c>
      <c r="Z18" s="13">
        <f t="shared" si="10"/>
        <v>246.33333333333334</v>
      </c>
      <c r="AA18" s="14">
        <v>0</v>
      </c>
      <c r="AB18" s="15">
        <v>0</v>
      </c>
      <c r="AC18" s="13" t="e">
        <f t="shared" si="11"/>
        <v>#DIV/0!</v>
      </c>
      <c r="AD18" s="13">
        <v>0</v>
      </c>
      <c r="AE18" s="13">
        <v>0</v>
      </c>
      <c r="AF18" s="13" t="e">
        <f t="shared" si="12"/>
        <v>#DIV/0!</v>
      </c>
      <c r="AG18" s="13">
        <v>0</v>
      </c>
      <c r="AH18" s="13">
        <v>0</v>
      </c>
      <c r="AI18" s="13" t="e">
        <f t="shared" si="13"/>
        <v>#DIV/0!</v>
      </c>
      <c r="AJ18" s="34">
        <v>6194.4</v>
      </c>
      <c r="AK18" s="24">
        <v>4426.2</v>
      </c>
      <c r="AL18" s="13">
        <f t="shared" si="14"/>
        <v>71.45486245641224</v>
      </c>
      <c r="AM18" s="34">
        <v>2604.2</v>
      </c>
      <c r="AN18" s="16">
        <v>1953.1</v>
      </c>
      <c r="AO18" s="13">
        <f t="shared" si="15"/>
        <v>74.99808002457569</v>
      </c>
      <c r="AP18" s="34">
        <v>0</v>
      </c>
      <c r="AQ18" s="16">
        <v>0</v>
      </c>
      <c r="AR18" s="13" t="e">
        <f>AQ18/AP18*100</f>
        <v>#DIV/0!</v>
      </c>
      <c r="AS18" s="33">
        <v>7986.8</v>
      </c>
      <c r="AT18" s="35">
        <v>4537</v>
      </c>
      <c r="AU18" s="13">
        <f t="shared" si="16"/>
        <v>56.80623027996193</v>
      </c>
      <c r="AV18" s="33">
        <v>2286.5</v>
      </c>
      <c r="AW18" s="35">
        <v>1219.3</v>
      </c>
      <c r="AX18" s="13">
        <f t="shared" si="17"/>
        <v>53.32604417231577</v>
      </c>
      <c r="AY18" s="33">
        <v>1478</v>
      </c>
      <c r="AZ18" s="35">
        <v>839.2</v>
      </c>
      <c r="BA18" s="13">
        <f t="shared" si="1"/>
        <v>56.779431664411376</v>
      </c>
      <c r="BB18" s="33">
        <v>1946.3733</v>
      </c>
      <c r="BC18" s="35">
        <v>1280.7</v>
      </c>
      <c r="BD18" s="13">
        <f t="shared" si="18"/>
        <v>65.79929965130533</v>
      </c>
      <c r="BE18" s="33">
        <v>947.6</v>
      </c>
      <c r="BF18" s="35">
        <v>407.2</v>
      </c>
      <c r="BG18" s="13">
        <f t="shared" si="19"/>
        <v>42.971718024482904</v>
      </c>
      <c r="BH18" s="33">
        <v>2704.409</v>
      </c>
      <c r="BI18" s="35">
        <v>1563.6</v>
      </c>
      <c r="BJ18" s="13">
        <f t="shared" si="20"/>
        <v>57.816698583683156</v>
      </c>
      <c r="BK18" s="25">
        <v>0</v>
      </c>
      <c r="BL18" s="25">
        <f t="shared" si="21"/>
        <v>924</v>
      </c>
      <c r="BM18" s="13" t="e">
        <f t="shared" si="22"/>
        <v>#DIV/0!</v>
      </c>
      <c r="BN18" s="17">
        <f t="shared" si="23"/>
        <v>-450.2000000000007</v>
      </c>
      <c r="BO18" s="17">
        <f t="shared" si="2"/>
        <v>924</v>
      </c>
      <c r="BP18" s="13">
        <f t="shared" si="24"/>
        <v>-205.242114615726</v>
      </c>
      <c r="BQ18" s="6"/>
      <c r="BR18" s="18"/>
    </row>
    <row r="19" spans="1:70" ht="15.75">
      <c r="A19" s="11">
        <v>10</v>
      </c>
      <c r="B19" s="12" t="s">
        <v>36</v>
      </c>
      <c r="C19" s="36">
        <f t="shared" si="3"/>
        <v>13852.8</v>
      </c>
      <c r="D19" s="23">
        <f t="shared" si="4"/>
        <v>11960.1</v>
      </c>
      <c r="E19" s="13">
        <f t="shared" si="5"/>
        <v>86.33705821205821</v>
      </c>
      <c r="F19" s="34">
        <v>8504</v>
      </c>
      <c r="G19" s="15">
        <v>8534.7</v>
      </c>
      <c r="H19" s="13">
        <f t="shared" si="6"/>
        <v>100.36100658513642</v>
      </c>
      <c r="I19" s="14">
        <v>86</v>
      </c>
      <c r="J19" s="24">
        <v>68.3</v>
      </c>
      <c r="K19" s="13">
        <f t="shared" si="0"/>
        <v>79.41860465116278</v>
      </c>
      <c r="L19" s="14">
        <v>150</v>
      </c>
      <c r="M19" s="15">
        <v>70.3</v>
      </c>
      <c r="N19" s="13">
        <f t="shared" si="7"/>
        <v>46.86666666666666</v>
      </c>
      <c r="O19" s="14">
        <v>150</v>
      </c>
      <c r="P19" s="16">
        <v>9.2</v>
      </c>
      <c r="Q19" s="13">
        <f t="shared" si="8"/>
        <v>6.133333333333333</v>
      </c>
      <c r="R19" s="14">
        <v>280</v>
      </c>
      <c r="S19" s="15">
        <v>38.3</v>
      </c>
      <c r="T19" s="13">
        <f t="shared" si="25"/>
        <v>13.678571428571429</v>
      </c>
      <c r="U19" s="14">
        <v>0</v>
      </c>
      <c r="V19" s="16">
        <v>0</v>
      </c>
      <c r="W19" s="13" t="e">
        <f t="shared" si="9"/>
        <v>#DIV/0!</v>
      </c>
      <c r="X19" s="14">
        <v>160</v>
      </c>
      <c r="Y19" s="16">
        <v>117.5</v>
      </c>
      <c r="Z19" s="13">
        <f t="shared" si="10"/>
        <v>73.4375</v>
      </c>
      <c r="AA19" s="14">
        <v>160</v>
      </c>
      <c r="AB19" s="15">
        <v>25</v>
      </c>
      <c r="AC19" s="13">
        <f t="shared" si="11"/>
        <v>15.625</v>
      </c>
      <c r="AD19" s="13">
        <v>0</v>
      </c>
      <c r="AE19" s="13">
        <v>0</v>
      </c>
      <c r="AF19" s="13" t="e">
        <f t="shared" si="12"/>
        <v>#DIV/0!</v>
      </c>
      <c r="AG19" s="13">
        <v>0</v>
      </c>
      <c r="AH19" s="13">
        <v>0</v>
      </c>
      <c r="AI19" s="13" t="e">
        <f t="shared" si="13"/>
        <v>#DIV/0!</v>
      </c>
      <c r="AJ19" s="34">
        <v>5348.8</v>
      </c>
      <c r="AK19" s="15">
        <v>3425.4</v>
      </c>
      <c r="AL19" s="13">
        <f t="shared" si="14"/>
        <v>64.04053245587795</v>
      </c>
      <c r="AM19" s="34">
        <v>3484.2</v>
      </c>
      <c r="AN19" s="16">
        <v>2613.2</v>
      </c>
      <c r="AO19" s="13">
        <f t="shared" si="15"/>
        <v>75.00143504965273</v>
      </c>
      <c r="AP19" s="34">
        <v>0</v>
      </c>
      <c r="AQ19" s="15">
        <v>0</v>
      </c>
      <c r="AR19" s="13" t="e">
        <f t="shared" si="26"/>
        <v>#DIV/0!</v>
      </c>
      <c r="AS19" s="33">
        <v>13539.9</v>
      </c>
      <c r="AT19" s="35">
        <v>3790.3</v>
      </c>
      <c r="AU19" s="13">
        <f t="shared" si="16"/>
        <v>27.99355977518298</v>
      </c>
      <c r="AV19" s="33">
        <v>3323.6</v>
      </c>
      <c r="AW19" s="35">
        <v>1252.9</v>
      </c>
      <c r="AX19" s="13">
        <f t="shared" si="17"/>
        <v>37.69707546034421</v>
      </c>
      <c r="AY19" s="33">
        <v>1574.4</v>
      </c>
      <c r="AZ19" s="35">
        <v>928.3</v>
      </c>
      <c r="BA19" s="13">
        <f t="shared" si="1"/>
        <v>58.96214430894309</v>
      </c>
      <c r="BB19" s="33">
        <v>5076.3</v>
      </c>
      <c r="BC19" s="35">
        <v>882.5</v>
      </c>
      <c r="BD19" s="13">
        <f t="shared" si="18"/>
        <v>17.384709335539664</v>
      </c>
      <c r="BE19" s="33">
        <v>2580.1</v>
      </c>
      <c r="BF19" s="35">
        <v>936.5</v>
      </c>
      <c r="BG19" s="13">
        <f t="shared" si="19"/>
        <v>36.297042750281</v>
      </c>
      <c r="BH19" s="33">
        <v>1177</v>
      </c>
      <c r="BI19" s="35">
        <v>627.6</v>
      </c>
      <c r="BJ19" s="13">
        <f t="shared" si="20"/>
        <v>53.32200509770604</v>
      </c>
      <c r="BK19" s="25">
        <v>0</v>
      </c>
      <c r="BL19" s="25">
        <f t="shared" si="21"/>
        <v>8169.8</v>
      </c>
      <c r="BM19" s="13" t="e">
        <f t="shared" si="22"/>
        <v>#DIV/0!</v>
      </c>
      <c r="BN19" s="17">
        <f t="shared" si="23"/>
        <v>312.89999999999964</v>
      </c>
      <c r="BO19" s="17">
        <f t="shared" si="2"/>
        <v>8169.8</v>
      </c>
      <c r="BP19" s="13">
        <f t="shared" si="24"/>
        <v>2610.9939277724543</v>
      </c>
      <c r="BQ19" s="6"/>
      <c r="BR19" s="18"/>
    </row>
    <row r="20" spans="1:70" ht="15.75">
      <c r="A20" s="11">
        <v>11</v>
      </c>
      <c r="B20" s="12" t="s">
        <v>37</v>
      </c>
      <c r="C20" s="37">
        <f t="shared" si="3"/>
        <v>12549.9</v>
      </c>
      <c r="D20" s="23">
        <f t="shared" si="4"/>
        <v>8773.9</v>
      </c>
      <c r="E20" s="13">
        <f t="shared" si="5"/>
        <v>69.91211085347292</v>
      </c>
      <c r="F20" s="34">
        <v>2844</v>
      </c>
      <c r="G20" s="15">
        <v>1870.1</v>
      </c>
      <c r="H20" s="13">
        <f t="shared" si="6"/>
        <v>65.75597749648382</v>
      </c>
      <c r="I20" s="14">
        <v>440</v>
      </c>
      <c r="J20" s="24">
        <v>330.1</v>
      </c>
      <c r="K20" s="13">
        <f t="shared" si="0"/>
        <v>75.02272727272728</v>
      </c>
      <c r="L20" s="14">
        <v>40</v>
      </c>
      <c r="M20" s="15">
        <v>13</v>
      </c>
      <c r="N20" s="13">
        <f t="shared" si="7"/>
        <v>32.5</v>
      </c>
      <c r="O20" s="14">
        <v>437</v>
      </c>
      <c r="P20" s="15">
        <v>137.5</v>
      </c>
      <c r="Q20" s="13">
        <f t="shared" si="8"/>
        <v>31.46453089244851</v>
      </c>
      <c r="R20" s="14">
        <v>508</v>
      </c>
      <c r="S20" s="15">
        <v>204.6</v>
      </c>
      <c r="T20" s="13">
        <f t="shared" si="25"/>
        <v>40.275590551181104</v>
      </c>
      <c r="U20" s="14">
        <v>0</v>
      </c>
      <c r="V20" s="16">
        <v>0</v>
      </c>
      <c r="W20" s="13" t="e">
        <f t="shared" si="9"/>
        <v>#DIV/0!</v>
      </c>
      <c r="X20" s="14">
        <v>290</v>
      </c>
      <c r="Y20" s="16">
        <v>246.9</v>
      </c>
      <c r="Z20" s="13">
        <f t="shared" si="10"/>
        <v>85.13793103448276</v>
      </c>
      <c r="AA20" s="14">
        <v>285</v>
      </c>
      <c r="AB20" s="15">
        <v>166.8</v>
      </c>
      <c r="AC20" s="13">
        <f t="shared" si="11"/>
        <v>58.52631578947369</v>
      </c>
      <c r="AD20" s="13">
        <v>0</v>
      </c>
      <c r="AE20" s="13">
        <v>0</v>
      </c>
      <c r="AF20" s="13" t="e">
        <f t="shared" si="12"/>
        <v>#DIV/0!</v>
      </c>
      <c r="AG20" s="13">
        <v>12</v>
      </c>
      <c r="AH20" s="13">
        <v>4.5</v>
      </c>
      <c r="AI20" s="13">
        <v>0.2</v>
      </c>
      <c r="AJ20" s="34">
        <v>9705.9</v>
      </c>
      <c r="AK20" s="15">
        <v>6903.8</v>
      </c>
      <c r="AL20" s="13">
        <f t="shared" si="14"/>
        <v>71.12993127891284</v>
      </c>
      <c r="AM20" s="34">
        <v>6545.9</v>
      </c>
      <c r="AN20" s="16">
        <v>4909.4</v>
      </c>
      <c r="AO20" s="13">
        <f t="shared" si="15"/>
        <v>74.99961808154723</v>
      </c>
      <c r="AP20" s="34">
        <v>0</v>
      </c>
      <c r="AQ20" s="15">
        <v>0</v>
      </c>
      <c r="AR20" s="13" t="e">
        <f t="shared" si="26"/>
        <v>#DIV/0!</v>
      </c>
      <c r="AS20" s="33">
        <v>13725</v>
      </c>
      <c r="AT20" s="35">
        <v>6182.3</v>
      </c>
      <c r="AU20" s="13">
        <f>AT20/AS20*100</f>
        <v>45.04408014571949</v>
      </c>
      <c r="AV20" s="33">
        <v>2818.5</v>
      </c>
      <c r="AW20" s="35">
        <v>1740.7</v>
      </c>
      <c r="AX20" s="13">
        <f t="shared" si="17"/>
        <v>61.759801312755016</v>
      </c>
      <c r="AY20" s="33">
        <v>1874.8</v>
      </c>
      <c r="AZ20" s="35">
        <v>1136.3</v>
      </c>
      <c r="BA20" s="13">
        <f t="shared" si="1"/>
        <v>60.609131640708334</v>
      </c>
      <c r="BB20" s="33">
        <v>3307.9</v>
      </c>
      <c r="BC20" s="35">
        <v>1969.9</v>
      </c>
      <c r="BD20" s="13">
        <f t="shared" si="18"/>
        <v>59.55137700656006</v>
      </c>
      <c r="BE20" s="33">
        <v>4498.3</v>
      </c>
      <c r="BF20" s="35">
        <v>653.8</v>
      </c>
      <c r="BG20" s="13">
        <f t="shared" si="19"/>
        <v>14.534379654536156</v>
      </c>
      <c r="BH20" s="33">
        <v>2167.7</v>
      </c>
      <c r="BI20" s="35">
        <v>1239.8</v>
      </c>
      <c r="BJ20" s="13">
        <f t="shared" si="20"/>
        <v>57.19426119850534</v>
      </c>
      <c r="BK20" s="25">
        <v>863.3</v>
      </c>
      <c r="BL20" s="25">
        <f t="shared" si="21"/>
        <v>2591.5999999999995</v>
      </c>
      <c r="BM20" s="13">
        <f t="shared" si="22"/>
        <v>300.1969187999536</v>
      </c>
      <c r="BN20" s="17">
        <f t="shared" si="23"/>
        <v>-1175.1000000000004</v>
      </c>
      <c r="BO20" s="17">
        <f t="shared" si="2"/>
        <v>2591.5999999999995</v>
      </c>
      <c r="BP20" s="13">
        <f t="shared" si="24"/>
        <v>-220.54293251638146</v>
      </c>
      <c r="BQ20" s="6"/>
      <c r="BR20" s="18"/>
    </row>
    <row r="21" spans="1:70" ht="15" customHeight="1">
      <c r="A21" s="11">
        <v>12</v>
      </c>
      <c r="B21" s="12" t="s">
        <v>38</v>
      </c>
      <c r="C21" s="36">
        <f t="shared" si="3"/>
        <v>4897</v>
      </c>
      <c r="D21" s="31">
        <f t="shared" si="4"/>
        <v>3193</v>
      </c>
      <c r="E21" s="13">
        <f t="shared" si="5"/>
        <v>65.20318562385134</v>
      </c>
      <c r="F21" s="34">
        <v>1175.9</v>
      </c>
      <c r="G21" s="15">
        <v>718.3</v>
      </c>
      <c r="H21" s="13">
        <f t="shared" si="6"/>
        <v>61.08512628624882</v>
      </c>
      <c r="I21" s="14">
        <v>43.5</v>
      </c>
      <c r="J21" s="15">
        <v>33.2</v>
      </c>
      <c r="K21" s="13">
        <f t="shared" si="0"/>
        <v>76.32183908045977</v>
      </c>
      <c r="L21" s="14">
        <v>50</v>
      </c>
      <c r="M21" s="15">
        <v>3.8</v>
      </c>
      <c r="N21" s="13">
        <f t="shared" si="7"/>
        <v>7.6</v>
      </c>
      <c r="O21" s="14">
        <v>48</v>
      </c>
      <c r="P21" s="15">
        <v>9.8</v>
      </c>
      <c r="Q21" s="13">
        <f t="shared" si="8"/>
        <v>20.416666666666668</v>
      </c>
      <c r="R21" s="14">
        <v>149</v>
      </c>
      <c r="S21" s="15">
        <v>19.3</v>
      </c>
      <c r="T21" s="13">
        <f t="shared" si="25"/>
        <v>12.953020134228188</v>
      </c>
      <c r="U21" s="14">
        <v>0</v>
      </c>
      <c r="V21" s="16">
        <v>0</v>
      </c>
      <c r="W21" s="13" t="e">
        <f t="shared" si="9"/>
        <v>#DIV/0!</v>
      </c>
      <c r="X21" s="14">
        <v>426</v>
      </c>
      <c r="Y21" s="16">
        <v>274.5</v>
      </c>
      <c r="Z21" s="13">
        <f t="shared" si="10"/>
        <v>64.43661971830986</v>
      </c>
      <c r="AA21" s="14">
        <v>29</v>
      </c>
      <c r="AB21" s="24">
        <v>5.4</v>
      </c>
      <c r="AC21" s="13">
        <f t="shared" si="11"/>
        <v>18.620689655172416</v>
      </c>
      <c r="AD21" s="13">
        <v>0</v>
      </c>
      <c r="AE21" s="13">
        <v>0</v>
      </c>
      <c r="AF21" s="13" t="e">
        <f t="shared" si="12"/>
        <v>#DIV/0!</v>
      </c>
      <c r="AG21" s="13">
        <v>4.7</v>
      </c>
      <c r="AH21" s="23">
        <v>4.7</v>
      </c>
      <c r="AI21" s="13">
        <f t="shared" si="13"/>
        <v>100</v>
      </c>
      <c r="AJ21" s="34">
        <v>3721.1</v>
      </c>
      <c r="AK21" s="16">
        <v>2474.7</v>
      </c>
      <c r="AL21" s="13">
        <f t="shared" si="14"/>
        <v>66.50452823089947</v>
      </c>
      <c r="AM21" s="34">
        <v>1132.3</v>
      </c>
      <c r="AN21" s="16">
        <v>849.2</v>
      </c>
      <c r="AO21" s="13">
        <f t="shared" si="15"/>
        <v>74.99779210456593</v>
      </c>
      <c r="AP21" s="34">
        <v>0</v>
      </c>
      <c r="AQ21" s="15">
        <v>0</v>
      </c>
      <c r="AR21" s="13" t="e">
        <f>AQ21/AP21*100</f>
        <v>#DIV/0!</v>
      </c>
      <c r="AS21" s="33">
        <v>5154.8</v>
      </c>
      <c r="AT21" s="35">
        <v>3287.4</v>
      </c>
      <c r="AU21" s="13">
        <f t="shared" si="16"/>
        <v>63.77357026460775</v>
      </c>
      <c r="AV21" s="33">
        <v>1506.4</v>
      </c>
      <c r="AW21" s="35">
        <v>1002.8</v>
      </c>
      <c r="AX21" s="13">
        <f t="shared" si="17"/>
        <v>66.5693043016463</v>
      </c>
      <c r="AY21" s="33">
        <v>1073.8</v>
      </c>
      <c r="AZ21" s="35">
        <v>718.7</v>
      </c>
      <c r="BA21" s="13">
        <f t="shared" si="1"/>
        <v>66.93052710001864</v>
      </c>
      <c r="BB21" s="33">
        <v>1188.9</v>
      </c>
      <c r="BC21" s="35">
        <v>621.7</v>
      </c>
      <c r="BD21" s="13">
        <f t="shared" si="18"/>
        <v>52.292034653881736</v>
      </c>
      <c r="BE21" s="33">
        <v>860.6</v>
      </c>
      <c r="BF21" s="35">
        <v>782.1</v>
      </c>
      <c r="BG21" s="13">
        <f t="shared" si="19"/>
        <v>90.87845689054149</v>
      </c>
      <c r="BH21" s="33">
        <v>1440.4</v>
      </c>
      <c r="BI21" s="35">
        <v>816.5</v>
      </c>
      <c r="BJ21" s="13">
        <f t="shared" si="20"/>
        <v>56.68564287697861</v>
      </c>
      <c r="BK21" s="25">
        <f>C21-AS21</f>
        <v>-257.8000000000002</v>
      </c>
      <c r="BL21" s="25">
        <f t="shared" si="21"/>
        <v>-94.40000000000009</v>
      </c>
      <c r="BM21" s="13">
        <f t="shared" si="22"/>
        <v>36.61753297129559</v>
      </c>
      <c r="BN21" s="17">
        <f t="shared" si="23"/>
        <v>-257.8000000000002</v>
      </c>
      <c r="BO21" s="17">
        <f t="shared" si="2"/>
        <v>-94.40000000000009</v>
      </c>
      <c r="BP21" s="13">
        <f t="shared" si="24"/>
        <v>36.61753297129559</v>
      </c>
      <c r="BQ21" s="6"/>
      <c r="BR21" s="18"/>
    </row>
    <row r="22" spans="1:70" ht="15.75">
      <c r="A22" s="11">
        <v>13</v>
      </c>
      <c r="B22" s="12" t="s">
        <v>39</v>
      </c>
      <c r="C22" s="36">
        <f t="shared" si="3"/>
        <v>6421.4</v>
      </c>
      <c r="D22" s="26">
        <f t="shared" si="4"/>
        <v>4242.8</v>
      </c>
      <c r="E22" s="13">
        <f t="shared" si="5"/>
        <v>66.07281901143054</v>
      </c>
      <c r="F22" s="34">
        <v>1807.7</v>
      </c>
      <c r="G22" s="15">
        <v>1240.7</v>
      </c>
      <c r="H22" s="13">
        <f t="shared" si="6"/>
        <v>68.63417602478287</v>
      </c>
      <c r="I22" s="14">
        <v>38</v>
      </c>
      <c r="J22" s="15">
        <v>32.9</v>
      </c>
      <c r="K22" s="13">
        <f t="shared" si="0"/>
        <v>86.57894736842104</v>
      </c>
      <c r="L22" s="14">
        <v>110</v>
      </c>
      <c r="M22" s="16">
        <v>80.3</v>
      </c>
      <c r="N22" s="13">
        <f t="shared" si="7"/>
        <v>73</v>
      </c>
      <c r="O22" s="14">
        <v>106</v>
      </c>
      <c r="P22" s="15">
        <v>60.1</v>
      </c>
      <c r="Q22" s="13">
        <f t="shared" si="8"/>
        <v>56.69811320754717</v>
      </c>
      <c r="R22" s="14">
        <v>338</v>
      </c>
      <c r="S22" s="15">
        <v>27.7</v>
      </c>
      <c r="T22" s="13">
        <f t="shared" si="25"/>
        <v>8.195266272189349</v>
      </c>
      <c r="U22" s="14">
        <v>0</v>
      </c>
      <c r="V22" s="16">
        <v>0</v>
      </c>
      <c r="W22" s="13" t="e">
        <f t="shared" si="9"/>
        <v>#DIV/0!</v>
      </c>
      <c r="X22" s="14">
        <v>140</v>
      </c>
      <c r="Y22" s="16">
        <v>82.8</v>
      </c>
      <c r="Z22" s="13">
        <f t="shared" si="10"/>
        <v>59.14285714285714</v>
      </c>
      <c r="AA22" s="14">
        <v>80</v>
      </c>
      <c r="AB22" s="15">
        <v>43.2</v>
      </c>
      <c r="AC22" s="13">
        <f t="shared" si="11"/>
        <v>54</v>
      </c>
      <c r="AD22" s="13">
        <v>0</v>
      </c>
      <c r="AE22" s="13">
        <v>0</v>
      </c>
      <c r="AF22" s="13" t="e">
        <f t="shared" si="12"/>
        <v>#DIV/0!</v>
      </c>
      <c r="AG22" s="13">
        <v>0</v>
      </c>
      <c r="AH22" s="13">
        <v>0</v>
      </c>
      <c r="AI22" s="13" t="e">
        <f t="shared" si="13"/>
        <v>#DIV/0!</v>
      </c>
      <c r="AJ22" s="34">
        <v>4613.7</v>
      </c>
      <c r="AK22" s="16">
        <v>3002.1</v>
      </c>
      <c r="AL22" s="13">
        <f t="shared" si="14"/>
        <v>65.06925027635087</v>
      </c>
      <c r="AM22" s="34">
        <v>3121.4</v>
      </c>
      <c r="AN22" s="16">
        <v>2341.1</v>
      </c>
      <c r="AO22" s="13">
        <f t="shared" si="15"/>
        <v>75.00160184532581</v>
      </c>
      <c r="AP22" s="34">
        <v>0</v>
      </c>
      <c r="AQ22" s="15">
        <v>0</v>
      </c>
      <c r="AR22" s="13" t="e">
        <f>AQ22/AP22*100</f>
        <v>#DIV/0!</v>
      </c>
      <c r="AS22" s="33">
        <v>7750.9</v>
      </c>
      <c r="AT22" s="35">
        <v>3356.7</v>
      </c>
      <c r="AU22" s="13">
        <f t="shared" si="16"/>
        <v>43.3072288379414</v>
      </c>
      <c r="AV22" s="33">
        <v>2208.1</v>
      </c>
      <c r="AW22" s="35">
        <v>1529.1</v>
      </c>
      <c r="AX22" s="13">
        <f t="shared" si="17"/>
        <v>69.24958108781306</v>
      </c>
      <c r="AY22" s="33">
        <v>1648.7</v>
      </c>
      <c r="AZ22" s="35">
        <v>1118.8</v>
      </c>
      <c r="BA22" s="13">
        <f t="shared" si="1"/>
        <v>67.85952568690483</v>
      </c>
      <c r="BB22" s="33">
        <v>3676.4</v>
      </c>
      <c r="BC22" s="35">
        <v>673.4</v>
      </c>
      <c r="BD22" s="13">
        <f t="shared" si="18"/>
        <v>18.316831683168317</v>
      </c>
      <c r="BE22" s="33">
        <v>186.7</v>
      </c>
      <c r="BF22" s="35">
        <v>116.9</v>
      </c>
      <c r="BG22" s="13">
        <f t="shared" si="19"/>
        <v>62.61381896089985</v>
      </c>
      <c r="BH22" s="33">
        <v>1548.083</v>
      </c>
      <c r="BI22" s="35">
        <v>955.7</v>
      </c>
      <c r="BJ22" s="13">
        <f t="shared" si="20"/>
        <v>61.7344160487519</v>
      </c>
      <c r="BK22" s="25">
        <v>0</v>
      </c>
      <c r="BL22" s="25">
        <f t="shared" si="21"/>
        <v>886.1000000000004</v>
      </c>
      <c r="BM22" s="13" t="e">
        <f t="shared" si="22"/>
        <v>#DIV/0!</v>
      </c>
      <c r="BN22" s="17">
        <f t="shared" si="23"/>
        <v>-1329.5</v>
      </c>
      <c r="BO22" s="17">
        <f t="shared" si="2"/>
        <v>886.1000000000004</v>
      </c>
      <c r="BP22" s="13">
        <f t="shared" si="24"/>
        <v>-66.6491162091012</v>
      </c>
      <c r="BQ22" s="6"/>
      <c r="BR22" s="18"/>
    </row>
    <row r="23" spans="1:70" ht="15.75">
      <c r="A23" s="11">
        <v>14</v>
      </c>
      <c r="B23" s="12" t="s">
        <v>40</v>
      </c>
      <c r="C23" s="36">
        <f t="shared" si="3"/>
        <v>5385.6</v>
      </c>
      <c r="D23" s="26">
        <f t="shared" si="4"/>
        <v>3787</v>
      </c>
      <c r="E23" s="13">
        <f t="shared" si="5"/>
        <v>70.31714200831848</v>
      </c>
      <c r="F23" s="34">
        <v>1296.9</v>
      </c>
      <c r="G23" s="15">
        <v>693.2</v>
      </c>
      <c r="H23" s="13">
        <f t="shared" si="6"/>
        <v>53.45053589328398</v>
      </c>
      <c r="I23" s="14">
        <v>41</v>
      </c>
      <c r="J23" s="15">
        <v>38.2</v>
      </c>
      <c r="K23" s="13">
        <f t="shared" si="0"/>
        <v>93.17073170731707</v>
      </c>
      <c r="L23" s="14">
        <v>200</v>
      </c>
      <c r="M23" s="15">
        <v>1.7</v>
      </c>
      <c r="N23" s="13">
        <f t="shared" si="7"/>
        <v>0.8500000000000001</v>
      </c>
      <c r="O23" s="14">
        <v>90</v>
      </c>
      <c r="P23" s="15">
        <v>0.1</v>
      </c>
      <c r="Q23" s="13">
        <f t="shared" si="8"/>
        <v>0.1111111111111111</v>
      </c>
      <c r="R23" s="14">
        <v>245</v>
      </c>
      <c r="S23" s="15">
        <v>20.5</v>
      </c>
      <c r="T23" s="13">
        <f t="shared" si="25"/>
        <v>8.36734693877551</v>
      </c>
      <c r="U23" s="14">
        <v>0</v>
      </c>
      <c r="V23" s="16">
        <v>0</v>
      </c>
      <c r="W23" s="13" t="e">
        <f t="shared" si="9"/>
        <v>#DIV/0!</v>
      </c>
      <c r="X23" s="14">
        <v>260</v>
      </c>
      <c r="Y23" s="16">
        <v>216.9</v>
      </c>
      <c r="Z23" s="13">
        <f t="shared" si="10"/>
        <v>83.42307692307692</v>
      </c>
      <c r="AA23" s="14">
        <v>6</v>
      </c>
      <c r="AB23" s="15">
        <v>9</v>
      </c>
      <c r="AC23" s="13">
        <f t="shared" si="11"/>
        <v>150</v>
      </c>
      <c r="AD23" s="13">
        <v>0</v>
      </c>
      <c r="AE23" s="13">
        <v>0</v>
      </c>
      <c r="AF23" s="13" t="e">
        <f t="shared" si="12"/>
        <v>#DIV/0!</v>
      </c>
      <c r="AG23" s="13">
        <v>0</v>
      </c>
      <c r="AH23" s="13">
        <v>0</v>
      </c>
      <c r="AI23" s="13" t="e">
        <f t="shared" si="13"/>
        <v>#DIV/0!</v>
      </c>
      <c r="AJ23" s="34">
        <v>4088.7</v>
      </c>
      <c r="AK23" s="15">
        <v>3093.8</v>
      </c>
      <c r="AL23" s="13">
        <f t="shared" si="14"/>
        <v>75.66708244674348</v>
      </c>
      <c r="AM23" s="34">
        <v>1635.9</v>
      </c>
      <c r="AN23" s="16">
        <v>1226.9</v>
      </c>
      <c r="AO23" s="13">
        <f t="shared" si="15"/>
        <v>74.99847178922917</v>
      </c>
      <c r="AP23" s="34">
        <v>0</v>
      </c>
      <c r="AQ23" s="15">
        <v>0</v>
      </c>
      <c r="AR23" s="13" t="e">
        <f>AQ23/AP23*100</f>
        <v>#DIV/0!</v>
      </c>
      <c r="AS23" s="33">
        <v>6354.1</v>
      </c>
      <c r="AT23" s="35">
        <v>4093</v>
      </c>
      <c r="AU23" s="13">
        <f t="shared" si="16"/>
        <v>64.41510206008718</v>
      </c>
      <c r="AV23" s="33">
        <v>1819.6</v>
      </c>
      <c r="AW23" s="35">
        <v>1011.5</v>
      </c>
      <c r="AX23" s="13">
        <f t="shared" si="17"/>
        <v>55.589140470433065</v>
      </c>
      <c r="AY23" s="33">
        <v>1150.7</v>
      </c>
      <c r="AZ23" s="35">
        <v>691.3</v>
      </c>
      <c r="BA23" s="13">
        <f t="shared" si="1"/>
        <v>60.076475189015376</v>
      </c>
      <c r="BB23" s="33">
        <v>1073.9</v>
      </c>
      <c r="BC23" s="35">
        <v>494.7</v>
      </c>
      <c r="BD23" s="13">
        <f t="shared" si="18"/>
        <v>46.06574168917031</v>
      </c>
      <c r="BE23" s="33">
        <v>1795</v>
      </c>
      <c r="BF23" s="35">
        <v>1613.9</v>
      </c>
      <c r="BG23" s="13">
        <f t="shared" si="19"/>
        <v>89.9108635097493</v>
      </c>
      <c r="BH23" s="33">
        <v>1471.4</v>
      </c>
      <c r="BI23" s="35">
        <v>902.5</v>
      </c>
      <c r="BJ23" s="13">
        <f t="shared" si="20"/>
        <v>61.33614244936795</v>
      </c>
      <c r="BK23" s="25">
        <v>0</v>
      </c>
      <c r="BL23" s="25">
        <f t="shared" si="21"/>
        <v>-306</v>
      </c>
      <c r="BM23" s="13" t="e">
        <f t="shared" si="22"/>
        <v>#DIV/0!</v>
      </c>
      <c r="BN23" s="17">
        <f t="shared" si="23"/>
        <v>-968.5</v>
      </c>
      <c r="BO23" s="17">
        <f t="shared" si="2"/>
        <v>-306</v>
      </c>
      <c r="BP23" s="13">
        <f t="shared" si="24"/>
        <v>31.595250387196693</v>
      </c>
      <c r="BQ23" s="6"/>
      <c r="BR23" s="18"/>
    </row>
    <row r="24" spans="1:70" ht="15.75">
      <c r="A24" s="11">
        <v>15</v>
      </c>
      <c r="B24" s="12" t="s">
        <v>41</v>
      </c>
      <c r="C24" s="37">
        <f>F24+AJ24</f>
        <v>6240</v>
      </c>
      <c r="D24" s="26">
        <f t="shared" si="4"/>
        <v>4666.3</v>
      </c>
      <c r="E24" s="13">
        <f t="shared" si="5"/>
        <v>74.78044871794872</v>
      </c>
      <c r="F24" s="34">
        <v>1301.8</v>
      </c>
      <c r="G24" s="24">
        <v>858.4</v>
      </c>
      <c r="H24" s="13">
        <f t="shared" si="6"/>
        <v>65.93946842833</v>
      </c>
      <c r="I24" s="14">
        <v>106.3</v>
      </c>
      <c r="J24" s="15">
        <v>100.7</v>
      </c>
      <c r="K24" s="13">
        <f t="shared" si="0"/>
        <v>94.73189087488242</v>
      </c>
      <c r="L24" s="14">
        <v>50</v>
      </c>
      <c r="M24" s="15">
        <v>38.3</v>
      </c>
      <c r="N24" s="13">
        <f t="shared" si="7"/>
        <v>76.6</v>
      </c>
      <c r="O24" s="14">
        <v>123</v>
      </c>
      <c r="P24" s="15">
        <v>2.8</v>
      </c>
      <c r="Q24" s="13">
        <f t="shared" si="8"/>
        <v>2.2764227642276422</v>
      </c>
      <c r="R24" s="14">
        <v>249</v>
      </c>
      <c r="S24" s="15">
        <v>36.8</v>
      </c>
      <c r="T24" s="13">
        <f t="shared" si="25"/>
        <v>14.779116465863455</v>
      </c>
      <c r="U24" s="14">
        <v>0</v>
      </c>
      <c r="V24" s="16">
        <v>0</v>
      </c>
      <c r="W24" s="13" t="e">
        <f t="shared" si="9"/>
        <v>#DIV/0!</v>
      </c>
      <c r="X24" s="14">
        <v>60</v>
      </c>
      <c r="Y24" s="16">
        <v>54.4</v>
      </c>
      <c r="Z24" s="13">
        <f t="shared" si="10"/>
        <v>90.66666666666666</v>
      </c>
      <c r="AA24" s="14">
        <v>29</v>
      </c>
      <c r="AB24" s="15">
        <v>0</v>
      </c>
      <c r="AC24" s="13">
        <f t="shared" si="11"/>
        <v>0</v>
      </c>
      <c r="AD24" s="13">
        <v>0</v>
      </c>
      <c r="AE24" s="13">
        <v>0</v>
      </c>
      <c r="AF24" s="13" t="e">
        <f t="shared" si="12"/>
        <v>#DIV/0!</v>
      </c>
      <c r="AG24" s="13">
        <v>30</v>
      </c>
      <c r="AH24" s="13">
        <v>9.6</v>
      </c>
      <c r="AI24" s="13">
        <f t="shared" si="13"/>
        <v>32</v>
      </c>
      <c r="AJ24" s="34">
        <v>4938.2</v>
      </c>
      <c r="AK24" s="15">
        <v>3807.9</v>
      </c>
      <c r="AL24" s="13">
        <f t="shared" si="14"/>
        <v>77.11109311085012</v>
      </c>
      <c r="AM24" s="34">
        <v>2094.7</v>
      </c>
      <c r="AN24" s="16">
        <v>1571.1</v>
      </c>
      <c r="AO24" s="13">
        <f t="shared" si="15"/>
        <v>75.00358046498306</v>
      </c>
      <c r="AP24" s="34">
        <v>0</v>
      </c>
      <c r="AQ24" s="16">
        <v>0</v>
      </c>
      <c r="AR24" s="13" t="e">
        <f t="shared" si="26"/>
        <v>#DIV/0!</v>
      </c>
      <c r="AS24" s="33">
        <v>6812.3</v>
      </c>
      <c r="AT24" s="35">
        <v>3686.8</v>
      </c>
      <c r="AU24" s="13">
        <f t="shared" si="16"/>
        <v>54.119753974428605</v>
      </c>
      <c r="AV24" s="33">
        <v>1597</v>
      </c>
      <c r="AW24" s="35">
        <v>1044.7</v>
      </c>
      <c r="AX24" s="13">
        <f t="shared" si="17"/>
        <v>65.41640576080151</v>
      </c>
      <c r="AY24" s="33">
        <v>1050.5</v>
      </c>
      <c r="AZ24" s="35">
        <v>649.6</v>
      </c>
      <c r="BA24" s="13">
        <f t="shared" si="1"/>
        <v>61.83722037125179</v>
      </c>
      <c r="BB24" s="33">
        <v>813.5</v>
      </c>
      <c r="BC24" s="35">
        <v>308</v>
      </c>
      <c r="BD24" s="13">
        <f t="shared" si="18"/>
        <v>37.86109403810695</v>
      </c>
      <c r="BE24" s="33">
        <v>2841.4</v>
      </c>
      <c r="BF24" s="35">
        <v>1550.5</v>
      </c>
      <c r="BG24" s="13">
        <f t="shared" si="19"/>
        <v>54.56817062011684</v>
      </c>
      <c r="BH24" s="33">
        <v>1434.5</v>
      </c>
      <c r="BI24" s="35">
        <v>742.1</v>
      </c>
      <c r="BJ24" s="13">
        <f t="shared" si="20"/>
        <v>51.732310909724646</v>
      </c>
      <c r="BK24" s="25">
        <v>0</v>
      </c>
      <c r="BL24" s="25">
        <f t="shared" si="21"/>
        <v>979.5</v>
      </c>
      <c r="BM24" s="13" t="e">
        <f t="shared" si="22"/>
        <v>#DIV/0!</v>
      </c>
      <c r="BN24" s="17">
        <f t="shared" si="23"/>
        <v>-572.3000000000002</v>
      </c>
      <c r="BO24" s="17">
        <f t="shared" si="2"/>
        <v>979.5</v>
      </c>
      <c r="BP24" s="13">
        <f t="shared" si="24"/>
        <v>-171.15149397169313</v>
      </c>
      <c r="BQ24" s="6"/>
      <c r="BR24" s="18"/>
    </row>
    <row r="25" spans="1:70" ht="15" customHeight="1">
      <c r="A25" s="11">
        <v>16</v>
      </c>
      <c r="B25" s="12" t="s">
        <v>42</v>
      </c>
      <c r="C25" s="36">
        <f t="shared" si="3"/>
        <v>5622.6</v>
      </c>
      <c r="D25" s="26">
        <f t="shared" si="4"/>
        <v>4167.9</v>
      </c>
      <c r="E25" s="13">
        <f t="shared" si="5"/>
        <v>74.12762778785614</v>
      </c>
      <c r="F25" s="34">
        <v>1069.8</v>
      </c>
      <c r="G25" s="15">
        <v>525</v>
      </c>
      <c r="H25" s="13">
        <f t="shared" si="6"/>
        <v>49.07459338194055</v>
      </c>
      <c r="I25" s="14">
        <v>134</v>
      </c>
      <c r="J25" s="15">
        <v>99.7</v>
      </c>
      <c r="K25" s="13">
        <f t="shared" si="0"/>
        <v>74.40298507462687</v>
      </c>
      <c r="L25" s="14">
        <v>440</v>
      </c>
      <c r="M25" s="15">
        <v>157.4</v>
      </c>
      <c r="N25" s="13">
        <f t="shared" si="7"/>
        <v>35.77272727272727</v>
      </c>
      <c r="O25" s="14">
        <v>41</v>
      </c>
      <c r="P25" s="15">
        <v>0.6</v>
      </c>
      <c r="Q25" s="13">
        <f t="shared" si="8"/>
        <v>1.4634146341463414</v>
      </c>
      <c r="R25" s="14">
        <v>165</v>
      </c>
      <c r="S25" s="24">
        <v>15</v>
      </c>
      <c r="T25" s="13">
        <f t="shared" si="25"/>
        <v>9.090909090909092</v>
      </c>
      <c r="U25" s="14">
        <v>0</v>
      </c>
      <c r="V25" s="16">
        <v>0</v>
      </c>
      <c r="W25" s="13" t="e">
        <f t="shared" si="9"/>
        <v>#DIV/0!</v>
      </c>
      <c r="X25" s="14">
        <v>36</v>
      </c>
      <c r="Y25" s="16">
        <v>33.1</v>
      </c>
      <c r="Z25" s="13">
        <f t="shared" si="10"/>
        <v>91.94444444444446</v>
      </c>
      <c r="AA25" s="14">
        <v>0</v>
      </c>
      <c r="AB25" s="15">
        <v>0</v>
      </c>
      <c r="AC25" s="13" t="e">
        <f t="shared" si="11"/>
        <v>#DIV/0!</v>
      </c>
      <c r="AD25" s="13">
        <v>0</v>
      </c>
      <c r="AE25" s="13">
        <v>0</v>
      </c>
      <c r="AF25" s="13" t="e">
        <f t="shared" si="12"/>
        <v>#DIV/0!</v>
      </c>
      <c r="AG25" s="13">
        <v>0</v>
      </c>
      <c r="AH25" s="13">
        <v>0</v>
      </c>
      <c r="AI25" s="13" t="e">
        <f t="shared" si="13"/>
        <v>#DIV/0!</v>
      </c>
      <c r="AJ25" s="34">
        <v>4552.8</v>
      </c>
      <c r="AK25" s="15">
        <v>3642.9</v>
      </c>
      <c r="AL25" s="13">
        <f t="shared" si="14"/>
        <v>80.01449657353716</v>
      </c>
      <c r="AM25" s="34">
        <v>1028.9</v>
      </c>
      <c r="AN25" s="16">
        <v>771.7</v>
      </c>
      <c r="AO25" s="13">
        <f>AN25/AM25*100</f>
        <v>75.00242977937603</v>
      </c>
      <c r="AP25" s="34">
        <v>0</v>
      </c>
      <c r="AQ25" s="15">
        <v>0</v>
      </c>
      <c r="AR25" s="13" t="e">
        <f t="shared" si="26"/>
        <v>#DIV/0!</v>
      </c>
      <c r="AS25" s="33">
        <v>6150.7</v>
      </c>
      <c r="AT25" s="35">
        <v>4134.4</v>
      </c>
      <c r="AU25" s="13">
        <f t="shared" si="16"/>
        <v>67.21836538930528</v>
      </c>
      <c r="AV25" s="33">
        <v>1594.8</v>
      </c>
      <c r="AW25" s="35">
        <v>912.7</v>
      </c>
      <c r="AX25" s="13">
        <f t="shared" si="17"/>
        <v>57.22974667669928</v>
      </c>
      <c r="AY25" s="33">
        <v>1048.7</v>
      </c>
      <c r="AZ25" s="35">
        <v>583.5</v>
      </c>
      <c r="BA25" s="13">
        <f t="shared" si="1"/>
        <v>55.64031658243539</v>
      </c>
      <c r="BB25" s="33">
        <v>666.2</v>
      </c>
      <c r="BC25" s="35">
        <v>367.1</v>
      </c>
      <c r="BD25" s="13">
        <f t="shared" si="18"/>
        <v>55.103572500750516</v>
      </c>
      <c r="BE25" s="33">
        <v>587.2</v>
      </c>
      <c r="BF25" s="35">
        <v>43.8</v>
      </c>
      <c r="BG25" s="13">
        <f t="shared" si="19"/>
        <v>7.459128065395094</v>
      </c>
      <c r="BH25" s="33">
        <v>3173.66454</v>
      </c>
      <c r="BI25" s="35">
        <v>2739.5</v>
      </c>
      <c r="BJ25" s="13">
        <f t="shared" si="20"/>
        <v>86.3197721584021</v>
      </c>
      <c r="BK25" s="25">
        <v>0</v>
      </c>
      <c r="BL25" s="25">
        <f t="shared" si="21"/>
        <v>33.5</v>
      </c>
      <c r="BM25" s="13" t="e">
        <f t="shared" si="22"/>
        <v>#DIV/0!</v>
      </c>
      <c r="BN25" s="17">
        <f t="shared" si="23"/>
        <v>-528.0999999999995</v>
      </c>
      <c r="BO25" s="17">
        <f t="shared" si="2"/>
        <v>33.5</v>
      </c>
      <c r="BP25" s="13">
        <f t="shared" si="24"/>
        <v>-6.343495550085218</v>
      </c>
      <c r="BQ25" s="6"/>
      <c r="BR25" s="18"/>
    </row>
    <row r="26" spans="1:70" ht="15.75">
      <c r="A26" s="11">
        <v>17</v>
      </c>
      <c r="B26" s="12" t="s">
        <v>43</v>
      </c>
      <c r="C26" s="36">
        <f t="shared" si="3"/>
        <v>5230.9</v>
      </c>
      <c r="D26" s="26">
        <f t="shared" si="4"/>
        <v>3213.1</v>
      </c>
      <c r="E26" s="13">
        <f t="shared" si="5"/>
        <v>61.425376130302624</v>
      </c>
      <c r="F26" s="34">
        <v>1185</v>
      </c>
      <c r="G26" s="15">
        <v>670.9</v>
      </c>
      <c r="H26" s="13">
        <f t="shared" si="6"/>
        <v>56.616033755274266</v>
      </c>
      <c r="I26" s="14">
        <v>69</v>
      </c>
      <c r="J26" s="30">
        <v>58.3</v>
      </c>
      <c r="K26" s="13">
        <f t="shared" si="0"/>
        <v>84.4927536231884</v>
      </c>
      <c r="L26" s="14">
        <v>60</v>
      </c>
      <c r="M26" s="15">
        <v>4.4</v>
      </c>
      <c r="N26" s="13">
        <f t="shared" si="7"/>
        <v>7.333333333333333</v>
      </c>
      <c r="O26" s="14">
        <v>114</v>
      </c>
      <c r="P26" s="15">
        <v>2.5</v>
      </c>
      <c r="Q26" s="13">
        <f t="shared" si="8"/>
        <v>2.1929824561403506</v>
      </c>
      <c r="R26" s="14">
        <v>295.7</v>
      </c>
      <c r="S26" s="15">
        <v>34.3</v>
      </c>
      <c r="T26" s="13">
        <f t="shared" si="25"/>
        <v>11.599594183293878</v>
      </c>
      <c r="U26" s="14">
        <v>0</v>
      </c>
      <c r="V26" s="16">
        <v>0</v>
      </c>
      <c r="W26" s="13" t="e">
        <f t="shared" si="9"/>
        <v>#DIV/0!</v>
      </c>
      <c r="X26" s="14">
        <v>70</v>
      </c>
      <c r="Y26" s="16">
        <v>45.6</v>
      </c>
      <c r="Z26" s="13">
        <f t="shared" si="10"/>
        <v>65.14285714285715</v>
      </c>
      <c r="AA26" s="14">
        <v>10</v>
      </c>
      <c r="AB26" s="15">
        <v>9.1</v>
      </c>
      <c r="AC26" s="13">
        <f t="shared" si="11"/>
        <v>90.99999999999999</v>
      </c>
      <c r="AD26" s="13">
        <v>0</v>
      </c>
      <c r="AE26" s="13">
        <v>0</v>
      </c>
      <c r="AF26" s="13" t="e">
        <f t="shared" si="12"/>
        <v>#DIV/0!</v>
      </c>
      <c r="AG26" s="13">
        <v>0</v>
      </c>
      <c r="AH26" s="13">
        <v>0</v>
      </c>
      <c r="AI26" s="13" t="e">
        <f t="shared" si="13"/>
        <v>#DIV/0!</v>
      </c>
      <c r="AJ26" s="34">
        <v>4045.9</v>
      </c>
      <c r="AK26" s="15">
        <v>2542.2</v>
      </c>
      <c r="AL26" s="13">
        <f t="shared" si="14"/>
        <v>62.83398007859808</v>
      </c>
      <c r="AM26" s="34">
        <v>2741.5</v>
      </c>
      <c r="AN26" s="16">
        <v>2056.1</v>
      </c>
      <c r="AO26" s="13">
        <f t="shared" si="15"/>
        <v>74.99908809046141</v>
      </c>
      <c r="AP26" s="34">
        <v>0</v>
      </c>
      <c r="AQ26" s="15">
        <v>0</v>
      </c>
      <c r="AR26" s="13" t="e">
        <f t="shared" si="26"/>
        <v>#DIV/0!</v>
      </c>
      <c r="AS26" s="33">
        <v>5894.5</v>
      </c>
      <c r="AT26" s="35">
        <v>3406.3</v>
      </c>
      <c r="AU26" s="13">
        <f t="shared" si="16"/>
        <v>57.7877682585461</v>
      </c>
      <c r="AV26" s="33">
        <v>1819.9</v>
      </c>
      <c r="AW26" s="35">
        <v>1088.7</v>
      </c>
      <c r="AX26" s="13">
        <f t="shared" si="17"/>
        <v>59.82196824001319</v>
      </c>
      <c r="AY26" s="33">
        <v>1429</v>
      </c>
      <c r="AZ26" s="35">
        <v>827.2</v>
      </c>
      <c r="BA26" s="13">
        <f t="shared" si="1"/>
        <v>57.88663400979706</v>
      </c>
      <c r="BB26" s="33">
        <v>1584.7</v>
      </c>
      <c r="BC26" s="35">
        <v>666.4</v>
      </c>
      <c r="BD26" s="13">
        <f t="shared" si="18"/>
        <v>42.05212343030226</v>
      </c>
      <c r="BE26" s="33">
        <v>332.2</v>
      </c>
      <c r="BF26" s="35">
        <v>183.6</v>
      </c>
      <c r="BG26" s="13">
        <f t="shared" si="19"/>
        <v>55.267910897049966</v>
      </c>
      <c r="BH26" s="33">
        <v>1685.391</v>
      </c>
      <c r="BI26" s="35">
        <v>1038.3</v>
      </c>
      <c r="BJ26" s="13">
        <f t="shared" si="20"/>
        <v>61.605882551882615</v>
      </c>
      <c r="BK26" s="25">
        <v>0</v>
      </c>
      <c r="BL26" s="25">
        <f t="shared" si="21"/>
        <v>-193.20000000000027</v>
      </c>
      <c r="BM26" s="13" t="e">
        <f t="shared" si="22"/>
        <v>#DIV/0!</v>
      </c>
      <c r="BN26" s="17">
        <f t="shared" si="23"/>
        <v>-663.6000000000004</v>
      </c>
      <c r="BO26" s="17">
        <f t="shared" si="2"/>
        <v>-193.20000000000027</v>
      </c>
      <c r="BP26" s="13">
        <f t="shared" si="24"/>
        <v>29.11392405063294</v>
      </c>
      <c r="BQ26" s="6"/>
      <c r="BR26" s="18"/>
    </row>
    <row r="27" spans="1:70" ht="15.75">
      <c r="A27" s="11">
        <v>18</v>
      </c>
      <c r="B27" s="12" t="s">
        <v>44</v>
      </c>
      <c r="C27" s="36">
        <f t="shared" si="3"/>
        <v>5501.8</v>
      </c>
      <c r="D27" s="23">
        <f t="shared" si="4"/>
        <v>3050.3999999999996</v>
      </c>
      <c r="E27" s="13">
        <f t="shared" si="5"/>
        <v>55.443672979752066</v>
      </c>
      <c r="F27" s="34">
        <v>908.8</v>
      </c>
      <c r="G27" s="24">
        <v>630.2</v>
      </c>
      <c r="H27" s="13">
        <f t="shared" si="6"/>
        <v>69.34419014084507</v>
      </c>
      <c r="I27" s="14">
        <v>28</v>
      </c>
      <c r="J27" s="24">
        <v>21.6</v>
      </c>
      <c r="K27" s="13">
        <f t="shared" si="0"/>
        <v>77.14285714285715</v>
      </c>
      <c r="L27" s="14">
        <v>0</v>
      </c>
      <c r="M27" s="15">
        <v>0</v>
      </c>
      <c r="N27" s="13" t="e">
        <f t="shared" si="7"/>
        <v>#DIV/0!</v>
      </c>
      <c r="O27" s="14">
        <v>55</v>
      </c>
      <c r="P27" s="15">
        <v>4.4</v>
      </c>
      <c r="Q27" s="13">
        <f t="shared" si="8"/>
        <v>8</v>
      </c>
      <c r="R27" s="14">
        <v>152</v>
      </c>
      <c r="S27" s="15">
        <v>14.7</v>
      </c>
      <c r="T27" s="13">
        <f t="shared" si="25"/>
        <v>9.671052631578947</v>
      </c>
      <c r="U27" s="14">
        <v>0</v>
      </c>
      <c r="V27" s="16">
        <v>0</v>
      </c>
      <c r="W27" s="13" t="e">
        <f t="shared" si="9"/>
        <v>#DIV/0!</v>
      </c>
      <c r="X27" s="14">
        <v>128</v>
      </c>
      <c r="Y27" s="16">
        <v>120.4</v>
      </c>
      <c r="Z27" s="13">
        <f t="shared" si="10"/>
        <v>94.0625</v>
      </c>
      <c r="AA27" s="14">
        <v>0.3</v>
      </c>
      <c r="AB27" s="15">
        <v>0.3</v>
      </c>
      <c r="AC27" s="13">
        <f t="shared" si="11"/>
        <v>100</v>
      </c>
      <c r="AD27" s="13">
        <v>0</v>
      </c>
      <c r="AE27" s="13">
        <v>0</v>
      </c>
      <c r="AF27" s="13" t="e">
        <f t="shared" si="12"/>
        <v>#DIV/0!</v>
      </c>
      <c r="AG27" s="13">
        <v>0</v>
      </c>
      <c r="AH27" s="13">
        <v>0</v>
      </c>
      <c r="AI27" s="13" t="e">
        <f t="shared" si="13"/>
        <v>#DIV/0!</v>
      </c>
      <c r="AJ27" s="34">
        <v>4593</v>
      </c>
      <c r="AK27" s="15">
        <v>2420.2</v>
      </c>
      <c r="AL27" s="13">
        <f t="shared" si="14"/>
        <v>52.69322882647507</v>
      </c>
      <c r="AM27" s="34">
        <v>2573.9</v>
      </c>
      <c r="AN27" s="16">
        <v>1930.4</v>
      </c>
      <c r="AO27" s="13">
        <f t="shared" si="15"/>
        <v>74.99902871129414</v>
      </c>
      <c r="AP27" s="34">
        <v>0</v>
      </c>
      <c r="AQ27" s="15">
        <v>0</v>
      </c>
      <c r="AR27" s="13" t="e">
        <f t="shared" si="26"/>
        <v>#DIV/0!</v>
      </c>
      <c r="AS27" s="33">
        <v>6101</v>
      </c>
      <c r="AT27" s="35">
        <v>3187.3</v>
      </c>
      <c r="AU27" s="13">
        <f t="shared" si="16"/>
        <v>52.24225536797247</v>
      </c>
      <c r="AV27" s="33">
        <v>1828.9</v>
      </c>
      <c r="AW27" s="35">
        <v>1231</v>
      </c>
      <c r="AX27" s="13">
        <f t="shared" si="17"/>
        <v>67.30821805456831</v>
      </c>
      <c r="AY27" s="33">
        <v>1396.4</v>
      </c>
      <c r="AZ27" s="35">
        <v>898.8</v>
      </c>
      <c r="BA27" s="13">
        <f t="shared" si="1"/>
        <v>64.3655113148095</v>
      </c>
      <c r="BB27" s="33">
        <v>1540.6159</v>
      </c>
      <c r="BC27" s="35">
        <v>680.7</v>
      </c>
      <c r="BD27" s="13">
        <f t="shared" si="18"/>
        <v>44.18362811911782</v>
      </c>
      <c r="BE27" s="33">
        <v>1450.7</v>
      </c>
      <c r="BF27" s="35">
        <v>546.6</v>
      </c>
      <c r="BG27" s="13">
        <f t="shared" si="19"/>
        <v>37.6783621699869</v>
      </c>
      <c r="BH27" s="33">
        <v>1178.92</v>
      </c>
      <c r="BI27" s="35">
        <v>667.1</v>
      </c>
      <c r="BJ27" s="13">
        <f t="shared" si="20"/>
        <v>56.58568859634241</v>
      </c>
      <c r="BK27" s="25">
        <v>0</v>
      </c>
      <c r="BL27" s="25">
        <f t="shared" si="21"/>
        <v>-136.90000000000055</v>
      </c>
      <c r="BM27" s="13" t="e">
        <f t="shared" si="22"/>
        <v>#DIV/0!</v>
      </c>
      <c r="BN27" s="17">
        <f t="shared" si="23"/>
        <v>-599.1999999999998</v>
      </c>
      <c r="BO27" s="17">
        <f t="shared" si="2"/>
        <v>-136.90000000000055</v>
      </c>
      <c r="BP27" s="13">
        <f t="shared" si="24"/>
        <v>22.84712950600811</v>
      </c>
      <c r="BQ27" s="6"/>
      <c r="BR27" s="18"/>
    </row>
    <row r="28" spans="1:70" ht="15.75">
      <c r="A28" s="11">
        <v>19</v>
      </c>
      <c r="B28" s="12" t="s">
        <v>45</v>
      </c>
      <c r="C28" s="36">
        <f>F28+AJ28</f>
        <v>7559.799999999999</v>
      </c>
      <c r="D28" s="13">
        <f t="shared" si="4"/>
        <v>3960.2</v>
      </c>
      <c r="E28" s="13">
        <f t="shared" si="5"/>
        <v>52.384983729728305</v>
      </c>
      <c r="F28" s="34">
        <v>2163.1</v>
      </c>
      <c r="G28" s="15">
        <v>1217.2</v>
      </c>
      <c r="H28" s="13">
        <f t="shared" si="6"/>
        <v>56.27109241366558</v>
      </c>
      <c r="I28" s="14">
        <v>174</v>
      </c>
      <c r="J28" s="15">
        <v>138.9</v>
      </c>
      <c r="K28" s="13">
        <f t="shared" si="0"/>
        <v>79.82758620689656</v>
      </c>
      <c r="L28" s="14">
        <v>85</v>
      </c>
      <c r="M28" s="24">
        <v>25.6</v>
      </c>
      <c r="N28" s="13">
        <f t="shared" si="7"/>
        <v>30.117647058823533</v>
      </c>
      <c r="O28" s="14">
        <v>120</v>
      </c>
      <c r="P28" s="15">
        <v>11.6</v>
      </c>
      <c r="Q28" s="13">
        <f t="shared" si="8"/>
        <v>9.666666666666666</v>
      </c>
      <c r="R28" s="14">
        <v>276</v>
      </c>
      <c r="S28" s="15">
        <v>32.6</v>
      </c>
      <c r="T28" s="13">
        <f t="shared" si="25"/>
        <v>11.81159420289855</v>
      </c>
      <c r="U28" s="14">
        <v>0</v>
      </c>
      <c r="V28" s="16">
        <v>0</v>
      </c>
      <c r="W28" s="13" t="e">
        <f t="shared" si="9"/>
        <v>#DIV/0!</v>
      </c>
      <c r="X28" s="14">
        <v>310</v>
      </c>
      <c r="Y28" s="16">
        <v>149.7</v>
      </c>
      <c r="Z28" s="13">
        <f t="shared" si="10"/>
        <v>48.29032258064515</v>
      </c>
      <c r="AA28" s="14">
        <v>320</v>
      </c>
      <c r="AB28" s="16">
        <v>38.8</v>
      </c>
      <c r="AC28" s="13">
        <f t="shared" si="11"/>
        <v>12.125</v>
      </c>
      <c r="AD28" s="13">
        <v>0</v>
      </c>
      <c r="AE28" s="13">
        <v>0</v>
      </c>
      <c r="AF28" s="13" t="e">
        <f t="shared" si="12"/>
        <v>#DIV/0!</v>
      </c>
      <c r="AG28" s="13">
        <v>0</v>
      </c>
      <c r="AH28" s="13">
        <v>0</v>
      </c>
      <c r="AI28" s="13" t="e">
        <f t="shared" si="13"/>
        <v>#DIV/0!</v>
      </c>
      <c r="AJ28" s="34">
        <v>5396.7</v>
      </c>
      <c r="AK28" s="15">
        <v>2743</v>
      </c>
      <c r="AL28" s="13">
        <f t="shared" si="14"/>
        <v>50.82735745918803</v>
      </c>
      <c r="AM28" s="34">
        <v>2521.2</v>
      </c>
      <c r="AN28" s="16">
        <v>1890.9</v>
      </c>
      <c r="AO28" s="13">
        <f t="shared" si="15"/>
        <v>75.00000000000001</v>
      </c>
      <c r="AP28" s="34">
        <v>0</v>
      </c>
      <c r="AQ28" s="15">
        <v>0</v>
      </c>
      <c r="AR28" s="13" t="e">
        <f t="shared" si="26"/>
        <v>#DIV/0!</v>
      </c>
      <c r="AS28" s="33">
        <v>8572.4</v>
      </c>
      <c r="AT28" s="35">
        <v>2605.9</v>
      </c>
      <c r="AU28" s="13">
        <f>AT28/AS28*100</f>
        <v>30.39872147823247</v>
      </c>
      <c r="AV28" s="33">
        <v>2013.3</v>
      </c>
      <c r="AW28" s="35">
        <v>1189.7</v>
      </c>
      <c r="AX28" s="13">
        <f t="shared" si="17"/>
        <v>59.092037947648144</v>
      </c>
      <c r="AY28" s="33">
        <v>1653.8</v>
      </c>
      <c r="AZ28" s="35">
        <v>971.4</v>
      </c>
      <c r="BA28" s="13">
        <f t="shared" si="1"/>
        <v>58.73745313822711</v>
      </c>
      <c r="BB28" s="33">
        <v>2995.7</v>
      </c>
      <c r="BC28" s="35">
        <v>260</v>
      </c>
      <c r="BD28" s="13">
        <f t="shared" si="18"/>
        <v>8.679106719631474</v>
      </c>
      <c r="BE28" s="33">
        <v>1342.6</v>
      </c>
      <c r="BF28" s="35">
        <v>95.6</v>
      </c>
      <c r="BG28" s="13">
        <f t="shared" si="19"/>
        <v>7.120512438552064</v>
      </c>
      <c r="BH28" s="33">
        <v>2119.3</v>
      </c>
      <c r="BI28" s="35">
        <v>994.3</v>
      </c>
      <c r="BJ28" s="13">
        <f t="shared" si="20"/>
        <v>46.9164346718256</v>
      </c>
      <c r="BK28" s="25">
        <v>0</v>
      </c>
      <c r="BL28" s="25">
        <f t="shared" si="21"/>
        <v>1354.2999999999997</v>
      </c>
      <c r="BM28" s="13" t="e">
        <f t="shared" si="22"/>
        <v>#DIV/0!</v>
      </c>
      <c r="BN28" s="17">
        <f t="shared" si="23"/>
        <v>-1012.6000000000004</v>
      </c>
      <c r="BO28" s="17">
        <f t="shared" si="2"/>
        <v>1354.2999999999997</v>
      </c>
      <c r="BP28" s="13">
        <f t="shared" si="24"/>
        <v>-133.74481532688122</v>
      </c>
      <c r="BQ28" s="6"/>
      <c r="BR28" s="18"/>
    </row>
    <row r="29" spans="1:70" ht="14.25" customHeight="1">
      <c r="A29" s="38" t="s">
        <v>17</v>
      </c>
      <c r="B29" s="39"/>
      <c r="C29" s="32">
        <f>SUM(C10:C28)</f>
        <v>210515.39999999994</v>
      </c>
      <c r="D29" s="32">
        <f>SUM(D10:D28)</f>
        <v>135832.90000000002</v>
      </c>
      <c r="E29" s="27">
        <f>D29/C29*100</f>
        <v>64.5239730680036</v>
      </c>
      <c r="F29" s="32">
        <f>SUM(F10:F28)</f>
        <v>74103.6</v>
      </c>
      <c r="G29" s="32">
        <f>SUM(G10:G28)</f>
        <v>49487.19999999999</v>
      </c>
      <c r="H29" s="27">
        <f>G29/F29*100</f>
        <v>66.78110105312021</v>
      </c>
      <c r="I29" s="32">
        <f>SUM(I10:I28)</f>
        <v>25522.6</v>
      </c>
      <c r="J29" s="32">
        <f>SUM(J10:J28)</f>
        <v>19098</v>
      </c>
      <c r="K29" s="23">
        <f t="shared" si="0"/>
        <v>74.82779967558164</v>
      </c>
      <c r="L29" s="32">
        <f>SUM(L10:L28)</f>
        <v>1998</v>
      </c>
      <c r="M29" s="32">
        <f>SUM(M10:M28)</f>
        <v>1150.4999999999998</v>
      </c>
      <c r="N29" s="27">
        <f>M29/L29*100</f>
        <v>57.582582582582575</v>
      </c>
      <c r="O29" s="32">
        <f>SUM(O10:O28)</f>
        <v>7409</v>
      </c>
      <c r="P29" s="32">
        <f>SUM(P10:P28)</f>
        <v>1352.4999999999995</v>
      </c>
      <c r="Q29" s="27">
        <f>P29/O29*100</f>
        <v>18.25482521257929</v>
      </c>
      <c r="R29" s="32">
        <f>SUM(R10:R28)</f>
        <v>12102.7</v>
      </c>
      <c r="S29" s="32">
        <f>SUM(S10:S28)</f>
        <v>3713.8</v>
      </c>
      <c r="T29" s="27">
        <f>S29/R29*100</f>
        <v>30.68571475786395</v>
      </c>
      <c r="U29" s="32">
        <f>SUM(U10:U28)</f>
        <v>1000</v>
      </c>
      <c r="V29" s="32">
        <f>SUM(V10:V28)</f>
        <v>613.5</v>
      </c>
      <c r="W29" s="27">
        <f>V29/U29*100</f>
        <v>61.35</v>
      </c>
      <c r="X29" s="32">
        <f>SUM(X10:X28)</f>
        <v>3401</v>
      </c>
      <c r="Y29" s="32">
        <f>SUM(Y10:Y28)</f>
        <v>2663.2</v>
      </c>
      <c r="Z29" s="27">
        <f>Y29/X29*100</f>
        <v>78.30638047633049</v>
      </c>
      <c r="AA29" s="32">
        <f>SUM(AA10:AA28)</f>
        <v>1049.3</v>
      </c>
      <c r="AB29" s="32">
        <f>SUM(AB10:AB28)</f>
        <v>531.2</v>
      </c>
      <c r="AC29" s="27">
        <f>AB29/AA29*100</f>
        <v>50.62422567425904</v>
      </c>
      <c r="AD29" s="27">
        <f>SUM(AD10:AD28)</f>
        <v>0</v>
      </c>
      <c r="AE29" s="27">
        <f>SUM(AE10:AE28)</f>
        <v>0</v>
      </c>
      <c r="AF29" s="23" t="e">
        <f t="shared" si="12"/>
        <v>#DIV/0!</v>
      </c>
      <c r="AG29" s="32">
        <f>SUM(AG10:AG28)</f>
        <v>761.7</v>
      </c>
      <c r="AH29" s="32">
        <f>SUM(AH10:AH28)</f>
        <v>463.6</v>
      </c>
      <c r="AI29" s="23">
        <f t="shared" si="13"/>
        <v>60.86385716161218</v>
      </c>
      <c r="AJ29" s="32">
        <f>SUM(AJ10:AJ28)</f>
        <v>136411.8</v>
      </c>
      <c r="AK29" s="32">
        <f>SUM(AK10:AK28)</f>
        <v>86345.69999999998</v>
      </c>
      <c r="AL29" s="27">
        <f>AK29/AJ29*100</f>
        <v>63.29782320884263</v>
      </c>
      <c r="AM29" s="32">
        <f>SUM(AM10:AM28)</f>
        <v>50297.50000000001</v>
      </c>
      <c r="AN29" s="32">
        <f>SUM(AN10:AN28)</f>
        <v>37723.200000000004</v>
      </c>
      <c r="AO29" s="27">
        <f>AN29/AM29*100</f>
        <v>75.00014911277896</v>
      </c>
      <c r="AP29" s="32">
        <f>SUM(AP10:AP28)</f>
        <v>0</v>
      </c>
      <c r="AQ29" s="32">
        <f>SUM(AQ10:AQ28)</f>
        <v>0</v>
      </c>
      <c r="AR29" s="27" t="e">
        <f>AQ29/AP29*100</f>
        <v>#DIV/0!</v>
      </c>
      <c r="AS29" s="32">
        <f>SUM(AS10:AS28)</f>
        <v>238585.39999999997</v>
      </c>
      <c r="AT29" s="32">
        <f>SUM(AT10:AT28)</f>
        <v>118574.09999999999</v>
      </c>
      <c r="AU29" s="27">
        <f>(AT29/AS29)*100</f>
        <v>49.69880805782751</v>
      </c>
      <c r="AV29" s="32">
        <f>SUM(AV10:AV28)</f>
        <v>42384.40000000001</v>
      </c>
      <c r="AW29" s="32">
        <f>SUM(AW10:AW28)</f>
        <v>25081.7</v>
      </c>
      <c r="AX29" s="27">
        <f>AW29/AV29*100</f>
        <v>59.176725398967534</v>
      </c>
      <c r="AY29" s="32">
        <f>SUM(AY10:AY28)</f>
        <v>30570.600000000006</v>
      </c>
      <c r="AZ29" s="32">
        <f>SUM(AZ10:AZ28)</f>
        <v>18493.1</v>
      </c>
      <c r="BA29" s="27">
        <f t="shared" si="1"/>
        <v>60.49308813042595</v>
      </c>
      <c r="BB29" s="32">
        <f>SUM(BB10:BB28)</f>
        <v>65842.20552</v>
      </c>
      <c r="BC29" s="32">
        <f>SUM(BC10:BC28)</f>
        <v>29953.700000000004</v>
      </c>
      <c r="BD29" s="27">
        <f>BC29/BB29*100</f>
        <v>45.49316014467555</v>
      </c>
      <c r="BE29" s="32">
        <f>SUM(BE10:BE28)</f>
        <v>87732.70000000001</v>
      </c>
      <c r="BF29" s="32">
        <f>SUM(BF10:BF28)</f>
        <v>39016</v>
      </c>
      <c r="BG29" s="27">
        <f>BF29/BE29*100</f>
        <v>44.4714456525332</v>
      </c>
      <c r="BH29" s="32">
        <f>SUM(BH10:BH28)</f>
        <v>36912.306540000005</v>
      </c>
      <c r="BI29" s="32">
        <f>SUM(BI10:BI28)</f>
        <v>21703.6</v>
      </c>
      <c r="BJ29" s="27">
        <f>BI29/BH29*100</f>
        <v>58.797734507543986</v>
      </c>
      <c r="BK29" s="32">
        <f>SUM(BK10:BK28)</f>
        <v>-3217.7000000000007</v>
      </c>
      <c r="BL29" s="32">
        <f>SUM(BL10:BL28)</f>
        <v>17258.799999999996</v>
      </c>
      <c r="BM29" s="27">
        <f>BL29/BK29*100</f>
        <v>-536.3706995680142</v>
      </c>
      <c r="BN29" s="20">
        <f>SUM(BN10:BN28)</f>
        <v>-28070.000000000007</v>
      </c>
      <c r="BO29" s="20">
        <f>SUM(BO10:BO28)</f>
        <v>17258.799999999996</v>
      </c>
      <c r="BP29" s="20">
        <f>BO29/BN29*100</f>
        <v>-61.48485928037047</v>
      </c>
      <c r="BQ29" s="6"/>
      <c r="BR29" s="18"/>
    </row>
    <row r="30" spans="3:68" ht="15.75" hidden="1">
      <c r="C30" s="21">
        <f aca="true" t="shared" si="27" ref="C30:AC30">C29-C20</f>
        <v>197965.49999999994</v>
      </c>
      <c r="D30" s="21">
        <f t="shared" si="27"/>
        <v>127059.00000000003</v>
      </c>
      <c r="E30" s="21">
        <f t="shared" si="27"/>
        <v>-5.3881377854693255</v>
      </c>
      <c r="F30" s="21">
        <f t="shared" si="27"/>
        <v>71259.6</v>
      </c>
      <c r="G30" s="21">
        <f t="shared" si="27"/>
        <v>47617.09999999999</v>
      </c>
      <c r="H30" s="21">
        <f t="shared" si="27"/>
        <v>1.0251235566363874</v>
      </c>
      <c r="I30" s="21">
        <f t="shared" si="27"/>
        <v>25082.6</v>
      </c>
      <c r="J30" s="21">
        <f t="shared" si="27"/>
        <v>18767.9</v>
      </c>
      <c r="K30" s="21">
        <f t="shared" si="27"/>
        <v>-0.1949275971456359</v>
      </c>
      <c r="L30" s="21">
        <f t="shared" si="27"/>
        <v>1958</v>
      </c>
      <c r="M30" s="21">
        <f t="shared" si="27"/>
        <v>1137.4999999999998</v>
      </c>
      <c r="N30" s="21">
        <f t="shared" si="27"/>
        <v>25.082582582582575</v>
      </c>
      <c r="O30" s="21">
        <f t="shared" si="27"/>
        <v>6972</v>
      </c>
      <c r="P30" s="21">
        <f t="shared" si="27"/>
        <v>1214.9999999999995</v>
      </c>
      <c r="Q30" s="21">
        <f t="shared" si="27"/>
        <v>-13.20970567986922</v>
      </c>
      <c r="R30" s="21">
        <f t="shared" si="27"/>
        <v>11594.7</v>
      </c>
      <c r="S30" s="21">
        <f t="shared" si="27"/>
        <v>3509.2000000000003</v>
      </c>
      <c r="T30" s="21">
        <f t="shared" si="27"/>
        <v>-9.589875793317155</v>
      </c>
      <c r="U30" s="21">
        <f t="shared" si="27"/>
        <v>1000</v>
      </c>
      <c r="V30" s="21">
        <f t="shared" si="27"/>
        <v>613.5</v>
      </c>
      <c r="W30" s="21" t="e">
        <f t="shared" si="27"/>
        <v>#DIV/0!</v>
      </c>
      <c r="X30" s="21">
        <f t="shared" si="27"/>
        <v>3111</v>
      </c>
      <c r="Y30" s="21">
        <f t="shared" si="27"/>
        <v>2416.2999999999997</v>
      </c>
      <c r="Z30" s="21">
        <f t="shared" si="27"/>
        <v>-6.831550558152273</v>
      </c>
      <c r="AA30" s="21">
        <f t="shared" si="27"/>
        <v>764.3</v>
      </c>
      <c r="AB30" s="21">
        <f t="shared" si="27"/>
        <v>364.40000000000003</v>
      </c>
      <c r="AC30" s="21">
        <f t="shared" si="27"/>
        <v>-7.902090115214655</v>
      </c>
      <c r="AD30" s="21"/>
      <c r="AE30" s="21"/>
      <c r="AF30" s="13" t="e">
        <f t="shared" si="12"/>
        <v>#DIV/0!</v>
      </c>
      <c r="AG30" s="21">
        <f aca="true" t="shared" si="28" ref="AG30:BP30">AG29-AG20</f>
        <v>749.7</v>
      </c>
      <c r="AH30" s="21">
        <f t="shared" si="28"/>
        <v>459.1</v>
      </c>
      <c r="AI30" s="13">
        <f t="shared" si="13"/>
        <v>61.23782846471922</v>
      </c>
      <c r="AJ30" s="21">
        <f t="shared" si="28"/>
        <v>126705.9</v>
      </c>
      <c r="AK30" s="21">
        <f t="shared" si="28"/>
        <v>79441.89999999998</v>
      </c>
      <c r="AL30" s="21">
        <f t="shared" si="28"/>
        <v>-7.8321080700702055</v>
      </c>
      <c r="AM30" s="21">
        <f t="shared" si="28"/>
        <v>43751.600000000006</v>
      </c>
      <c r="AN30" s="21">
        <f t="shared" si="28"/>
        <v>32813.8</v>
      </c>
      <c r="AO30" s="21">
        <f t="shared" si="28"/>
        <v>0.0005310312317305943</v>
      </c>
      <c r="AP30" s="21">
        <f t="shared" si="28"/>
        <v>0</v>
      </c>
      <c r="AQ30" s="21">
        <f t="shared" si="28"/>
        <v>0</v>
      </c>
      <c r="AR30" s="21" t="e">
        <f t="shared" si="28"/>
        <v>#DIV/0!</v>
      </c>
      <c r="AS30" s="21">
        <f t="shared" si="28"/>
        <v>224860.39999999997</v>
      </c>
      <c r="AT30" s="21">
        <f t="shared" si="28"/>
        <v>112391.79999999999</v>
      </c>
      <c r="AU30" s="21">
        <f t="shared" si="28"/>
        <v>4.654727912108022</v>
      </c>
      <c r="AV30" s="21">
        <f t="shared" si="28"/>
        <v>39565.90000000001</v>
      </c>
      <c r="AW30" s="21">
        <f t="shared" si="28"/>
        <v>23341</v>
      </c>
      <c r="AX30" s="21">
        <f t="shared" si="28"/>
        <v>-2.583075913787482</v>
      </c>
      <c r="AY30" s="21">
        <f t="shared" si="28"/>
        <v>28695.800000000007</v>
      </c>
      <c r="AZ30" s="21">
        <f t="shared" si="28"/>
        <v>17356.8</v>
      </c>
      <c r="BA30" s="21">
        <f t="shared" si="28"/>
        <v>-0.11604351028238113</v>
      </c>
      <c r="BB30" s="21">
        <f t="shared" si="28"/>
        <v>62534.30552</v>
      </c>
      <c r="BC30" s="21">
        <f t="shared" si="28"/>
        <v>27983.800000000003</v>
      </c>
      <c r="BD30" s="21">
        <f t="shared" si="28"/>
        <v>-14.05821686188451</v>
      </c>
      <c r="BE30" s="21">
        <f t="shared" si="28"/>
        <v>83234.40000000001</v>
      </c>
      <c r="BF30" s="21">
        <f t="shared" si="28"/>
        <v>38362.2</v>
      </c>
      <c r="BG30" s="21">
        <f t="shared" si="28"/>
        <v>29.937065997997042</v>
      </c>
      <c r="BH30" s="21">
        <f t="shared" si="28"/>
        <v>34744.60654000001</v>
      </c>
      <c r="BI30" s="21">
        <f t="shared" si="28"/>
        <v>20463.8</v>
      </c>
      <c r="BJ30" s="21">
        <f t="shared" si="28"/>
        <v>1.6034733090386482</v>
      </c>
      <c r="BK30" s="21">
        <f>BK29-BK20</f>
        <v>-4081.000000000001</v>
      </c>
      <c r="BL30" s="21">
        <f>BL29-BL20</f>
        <v>14667.199999999997</v>
      </c>
      <c r="BM30" s="21">
        <f>BM29-BM20</f>
        <v>-836.5676183679677</v>
      </c>
      <c r="BN30" s="21">
        <f t="shared" si="28"/>
        <v>-26894.90000000001</v>
      </c>
      <c r="BO30" s="21">
        <f t="shared" si="28"/>
        <v>14667.199999999997</v>
      </c>
      <c r="BP30" s="21">
        <f t="shared" si="28"/>
        <v>159.05807323601098</v>
      </c>
    </row>
    <row r="31" spans="3:69" ht="15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</row>
    <row r="32" ht="15.75">
      <c r="I32" s="7" t="s">
        <v>49</v>
      </c>
    </row>
    <row r="33" spans="15:16" ht="15.75">
      <c r="O33" s="29"/>
      <c r="P33" s="29"/>
    </row>
    <row r="35" ht="15.75">
      <c r="AH35" s="22"/>
    </row>
  </sheetData>
  <sheetProtection/>
  <mergeCells count="32">
    <mergeCell ref="R1:T1"/>
    <mergeCell ref="C2:T2"/>
    <mergeCell ref="C4:E7"/>
    <mergeCell ref="F4:AR4"/>
    <mergeCell ref="F5:H7"/>
    <mergeCell ref="I5:AI5"/>
    <mergeCell ref="U6:W7"/>
    <mergeCell ref="AM5:AR5"/>
    <mergeCell ref="R6:T7"/>
    <mergeCell ref="L6:N7"/>
    <mergeCell ref="BN4:BP7"/>
    <mergeCell ref="BE5:BG7"/>
    <mergeCell ref="BH5:BJ7"/>
    <mergeCell ref="AV4:BJ4"/>
    <mergeCell ref="BB5:BD7"/>
    <mergeCell ref="AV5:AX7"/>
    <mergeCell ref="BK4:BM7"/>
    <mergeCell ref="AY6:BA7"/>
    <mergeCell ref="AS4:AU7"/>
    <mergeCell ref="AA6:AC7"/>
    <mergeCell ref="AD6:AF7"/>
    <mergeCell ref="AP6:AR7"/>
    <mergeCell ref="AJ5:AL7"/>
    <mergeCell ref="AY5:BA5"/>
    <mergeCell ref="A29:B29"/>
    <mergeCell ref="AG6:AI7"/>
    <mergeCell ref="AM6:AO7"/>
    <mergeCell ref="B4:B8"/>
    <mergeCell ref="A4:A8"/>
    <mergeCell ref="I6:K7"/>
    <mergeCell ref="O6:Q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2022-10-07T12:00:13Z</cp:lastPrinted>
  <dcterms:created xsi:type="dcterms:W3CDTF">2013-04-03T10:22:22Z</dcterms:created>
  <dcterms:modified xsi:type="dcterms:W3CDTF">2022-10-07T12:05:16Z</dcterms:modified>
  <cp:category/>
  <cp:version/>
  <cp:contentType/>
  <cp:contentStatus/>
</cp:coreProperties>
</file>