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<sst xmlns="http://schemas.openxmlformats.org/spreadsheetml/2006/main" count="118" uniqueCount="52">
  <si>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</si>
  <si>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</si>
  <si>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</si>
  <si>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</si>
  <si>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</si>
  <si>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</si>
  <si>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</si>
  <si>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</si>
  <si>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</si>
  <si>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</si>
  <si>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</si>
  <si>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</si>
  <si>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</si>
  <si>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</si>
  <si>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</si>
  <si>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</si>
  <si>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</si>
  <si>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</si>
  <si>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</si>
  <si>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</si>
  <si>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</si>
  <si>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</si>
  <si>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</si>
  <si>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</si>
  <si>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</si>
  <si>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</si>
  <si>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</si>
  <si>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</si>
  <si>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</si>
  <si>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</si>
  <si>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</si>
  <si>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</si>
  <si>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</si>
  <si>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</si>
  <si>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</si>
  <si>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</si>
  <si>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</si>
  <si>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</si>
  <si>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</si>
  <si>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</si>
  <si>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</si>
  <si>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</si>
  <si>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</si>
  <si>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</si>
  <si>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</si>
  <si>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</si>
  <si>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</si>
  <si>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</si>
  <si>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</si>
  <si>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</si>
  <si>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</si>
  <si>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июня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</si>
</sst>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20" sqref="P20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9" t="s">
        <v>0</v>
      </c>
      <c r="S1" s="69"/>
      <c r="T1" s="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70" t="s">
        <v>51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46" t="s">
        <v>1</v>
      </c>
      <c r="C4" s="40" t="s">
        <v>46</v>
      </c>
      <c r="D4" s="41"/>
      <c r="E4" s="42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50" t="s">
        <v>47</v>
      </c>
      <c r="AT4" s="41"/>
      <c r="AU4" s="42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40" t="s">
        <v>50</v>
      </c>
      <c r="BL4" s="41"/>
      <c r="BM4" s="42"/>
      <c r="BN4" s="50" t="s">
        <v>48</v>
      </c>
      <c r="BO4" s="41"/>
      <c r="BP4" s="42"/>
      <c r="BQ4" s="6"/>
      <c r="BR4" s="6"/>
    </row>
    <row r="5" spans="1:70" ht="15" customHeight="1">
      <c r="A5" s="49"/>
      <c r="B5" s="47"/>
      <c r="C5" s="51"/>
      <c r="D5" s="52"/>
      <c r="E5" s="49"/>
      <c r="F5" s="59" t="s">
        <v>3</v>
      </c>
      <c r="G5" s="59"/>
      <c r="H5" s="59"/>
      <c r="I5" s="71" t="s">
        <v>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59" t="s">
        <v>5</v>
      </c>
      <c r="AK5" s="59"/>
      <c r="AL5" s="59"/>
      <c r="AM5" s="61" t="s">
        <v>4</v>
      </c>
      <c r="AN5" s="62"/>
      <c r="AO5" s="62"/>
      <c r="AP5" s="62"/>
      <c r="AQ5" s="62"/>
      <c r="AR5" s="62"/>
      <c r="AS5" s="51"/>
      <c r="AT5" s="52"/>
      <c r="AU5" s="49"/>
      <c r="AV5" s="63" t="s">
        <v>9</v>
      </c>
      <c r="AW5" s="64"/>
      <c r="AX5" s="64"/>
      <c r="AY5" s="60" t="s">
        <v>4</v>
      </c>
      <c r="AZ5" s="60"/>
      <c r="BA5" s="60"/>
      <c r="BB5" s="60" t="s">
        <v>10</v>
      </c>
      <c r="BC5" s="60"/>
      <c r="BD5" s="60"/>
      <c r="BE5" s="60" t="s">
        <v>11</v>
      </c>
      <c r="BF5" s="60"/>
      <c r="BG5" s="60"/>
      <c r="BH5" s="59" t="s">
        <v>12</v>
      </c>
      <c r="BI5" s="59"/>
      <c r="BJ5" s="59"/>
      <c r="BK5" s="51"/>
      <c r="BL5" s="52"/>
      <c r="BM5" s="49"/>
      <c r="BN5" s="51"/>
      <c r="BO5" s="52"/>
      <c r="BP5" s="49"/>
      <c r="BQ5" s="6"/>
      <c r="BR5" s="6"/>
    </row>
    <row r="6" spans="1:70" ht="15" customHeight="1">
      <c r="A6" s="49"/>
      <c r="B6" s="47"/>
      <c r="C6" s="51"/>
      <c r="D6" s="52"/>
      <c r="E6" s="49"/>
      <c r="F6" s="59"/>
      <c r="G6" s="59"/>
      <c r="H6" s="59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53" t="s">
        <v>26</v>
      </c>
      <c r="AE6" s="54"/>
      <c r="AF6" s="55"/>
      <c r="AG6" s="40" t="s">
        <v>24</v>
      </c>
      <c r="AH6" s="41"/>
      <c r="AI6" s="42"/>
      <c r="AJ6" s="59"/>
      <c r="AK6" s="59"/>
      <c r="AL6" s="59"/>
      <c r="AM6" s="40" t="s">
        <v>22</v>
      </c>
      <c r="AN6" s="41"/>
      <c r="AO6" s="42"/>
      <c r="AP6" s="40" t="s">
        <v>23</v>
      </c>
      <c r="AQ6" s="41"/>
      <c r="AR6" s="42"/>
      <c r="AS6" s="51"/>
      <c r="AT6" s="52"/>
      <c r="AU6" s="49"/>
      <c r="AV6" s="65"/>
      <c r="AW6" s="66"/>
      <c r="AX6" s="66"/>
      <c r="AY6" s="60" t="s">
        <v>13</v>
      </c>
      <c r="AZ6" s="60"/>
      <c r="BA6" s="60"/>
      <c r="BB6" s="60"/>
      <c r="BC6" s="60"/>
      <c r="BD6" s="60"/>
      <c r="BE6" s="60"/>
      <c r="BF6" s="60"/>
      <c r="BG6" s="60"/>
      <c r="BH6" s="59"/>
      <c r="BI6" s="59"/>
      <c r="BJ6" s="59"/>
      <c r="BK6" s="51"/>
      <c r="BL6" s="52"/>
      <c r="BM6" s="49"/>
      <c r="BN6" s="51"/>
      <c r="BO6" s="52"/>
      <c r="BP6" s="49"/>
      <c r="BQ6" s="6"/>
      <c r="BR6" s="6"/>
    </row>
    <row r="7" spans="1:70" ht="193.5" customHeight="1">
      <c r="A7" s="49"/>
      <c r="B7" s="47"/>
      <c r="C7" s="43"/>
      <c r="D7" s="44"/>
      <c r="E7" s="45"/>
      <c r="F7" s="59"/>
      <c r="G7" s="59"/>
      <c r="H7" s="59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6"/>
      <c r="AE7" s="57"/>
      <c r="AF7" s="58"/>
      <c r="AG7" s="43"/>
      <c r="AH7" s="44"/>
      <c r="AI7" s="45"/>
      <c r="AJ7" s="59"/>
      <c r="AK7" s="59"/>
      <c r="AL7" s="59"/>
      <c r="AM7" s="43"/>
      <c r="AN7" s="44"/>
      <c r="AO7" s="45"/>
      <c r="AP7" s="43"/>
      <c r="AQ7" s="44"/>
      <c r="AR7" s="45"/>
      <c r="AS7" s="43"/>
      <c r="AT7" s="44"/>
      <c r="AU7" s="45"/>
      <c r="AV7" s="67"/>
      <c r="AW7" s="68"/>
      <c r="AX7" s="68"/>
      <c r="AY7" s="60"/>
      <c r="AZ7" s="60"/>
      <c r="BA7" s="60"/>
      <c r="BB7" s="60"/>
      <c r="BC7" s="60"/>
      <c r="BD7" s="60"/>
      <c r="BE7" s="60"/>
      <c r="BF7" s="60"/>
      <c r="BG7" s="60"/>
      <c r="BH7" s="59"/>
      <c r="BI7" s="59"/>
      <c r="BJ7" s="59"/>
      <c r="BK7" s="43"/>
      <c r="BL7" s="44"/>
      <c r="BM7" s="45"/>
      <c r="BN7" s="43"/>
      <c r="BO7" s="44"/>
      <c r="BP7" s="45"/>
      <c r="BQ7" s="6"/>
      <c r="BR7" s="6"/>
    </row>
    <row r="8" spans="1:70" ht="63">
      <c r="A8" s="45"/>
      <c r="B8" s="4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8238.9</v>
      </c>
      <c r="D10" s="26">
        <f>G10+AK10</f>
        <v>2560.7000000000003</v>
      </c>
      <c r="E10" s="13">
        <f>D10/C10*100</f>
        <v>31.080605420626544</v>
      </c>
      <c r="F10" s="34">
        <v>1531.4</v>
      </c>
      <c r="G10" s="15">
        <v>488.9</v>
      </c>
      <c r="H10" s="13">
        <f>G10/F10*100</f>
        <v>31.925035914849154</v>
      </c>
      <c r="I10" s="14">
        <v>220</v>
      </c>
      <c r="J10" s="15">
        <v>89.4</v>
      </c>
      <c r="K10" s="13">
        <f aca="true" t="shared" si="0" ref="K10:K29">J10/I10*100</f>
        <v>40.63636363636364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12.5</v>
      </c>
      <c r="Q10" s="13">
        <f>P10/O10*100</f>
        <v>14.880952380952381</v>
      </c>
      <c r="R10" s="14">
        <v>427</v>
      </c>
      <c r="S10" s="15">
        <v>36.1</v>
      </c>
      <c r="T10" s="13">
        <f>S10/R10*100</f>
        <v>8.454332552693208</v>
      </c>
      <c r="U10" s="14">
        <v>0</v>
      </c>
      <c r="V10" s="16">
        <v>0</v>
      </c>
      <c r="W10" s="13" t="e">
        <f>V10/U10*100</f>
        <v>#DIV/0!</v>
      </c>
      <c r="X10" s="14">
        <v>160</v>
      </c>
      <c r="Y10" s="24">
        <v>68.2</v>
      </c>
      <c r="Z10" s="13">
        <f>Y10/X10*100</f>
        <v>42.625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6707.5</v>
      </c>
      <c r="AK10" s="15">
        <v>2071.8</v>
      </c>
      <c r="AL10" s="13">
        <f>AK10/AJ10*100</f>
        <v>30.887812150577716</v>
      </c>
      <c r="AM10" s="34">
        <v>4079.8</v>
      </c>
      <c r="AN10" s="16">
        <v>1699.9</v>
      </c>
      <c r="AO10" s="13">
        <f>AN10/AM10*100</f>
        <v>41.66625814990931</v>
      </c>
      <c r="AP10" s="34">
        <v>0</v>
      </c>
      <c r="AQ10" s="15">
        <v>0</v>
      </c>
      <c r="AR10" s="13" t="e">
        <f>AQ10/AP10*100</f>
        <v>#DIV/0!</v>
      </c>
      <c r="AS10" s="33">
        <v>9315.48096</v>
      </c>
      <c r="AT10" s="35">
        <v>1736.14114</v>
      </c>
      <c r="AU10" s="13">
        <f>AT10/AS10*100</f>
        <v>18.63716052294953</v>
      </c>
      <c r="AV10" s="33">
        <v>2260.135</v>
      </c>
      <c r="AW10" s="35">
        <v>703.43537</v>
      </c>
      <c r="AX10" s="13">
        <f>AW10/AV10*100</f>
        <v>31.123599696478305</v>
      </c>
      <c r="AY10" s="33">
        <v>1418.734</v>
      </c>
      <c r="AZ10" s="35">
        <v>416.08636</v>
      </c>
      <c r="BA10" s="13">
        <f aca="true" t="shared" si="1" ref="BA10:BA29">AZ10/AY10*100</f>
        <v>29.328003699072557</v>
      </c>
      <c r="BB10" s="33">
        <v>2977.14796</v>
      </c>
      <c r="BC10" s="35">
        <v>369.6</v>
      </c>
      <c r="BD10" s="13">
        <f>BC10/BB10*100</f>
        <v>12.414566053344558</v>
      </c>
      <c r="BE10" s="33">
        <v>1478.202</v>
      </c>
      <c r="BF10" s="35">
        <v>92.96682</v>
      </c>
      <c r="BG10" s="13">
        <f>BF10/BE10*100</f>
        <v>6.289182398616698</v>
      </c>
      <c r="BH10" s="33">
        <v>2490.689</v>
      </c>
      <c r="BI10" s="35">
        <v>538.76881</v>
      </c>
      <c r="BJ10" s="13">
        <f>BI10/BH10*100</f>
        <v>21.63131607358446</v>
      </c>
      <c r="BK10" s="25">
        <v>0</v>
      </c>
      <c r="BL10" s="25">
        <f>D10-AT10</f>
        <v>824.5588600000003</v>
      </c>
      <c r="BM10" s="13" t="e">
        <f>BL10/BK10*100</f>
        <v>#DIV/0!</v>
      </c>
      <c r="BN10" s="17">
        <f>C10-AS10</f>
        <v>-1076.5809600000011</v>
      </c>
      <c r="BO10" s="17">
        <f aca="true" t="shared" si="2" ref="BO10:BO28">D10-AT10</f>
        <v>824.5588600000003</v>
      </c>
      <c r="BP10" s="13">
        <f>BO10/BN10*100</f>
        <v>-76.59051113071881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6343.099999999999</v>
      </c>
      <c r="D11" s="13">
        <f aca="true" t="shared" si="4" ref="D11:D28">G11+AK11</f>
        <v>2118.1</v>
      </c>
      <c r="E11" s="13">
        <f aca="true" t="shared" si="5" ref="E11:E28">D11/C11*100</f>
        <v>33.392189938673525</v>
      </c>
      <c r="F11" s="34">
        <v>1002.2</v>
      </c>
      <c r="G11" s="15">
        <v>390</v>
      </c>
      <c r="H11" s="13">
        <f aca="true" t="shared" si="6" ref="H11:H28">G11/F11*100</f>
        <v>38.91438834563959</v>
      </c>
      <c r="I11" s="14">
        <v>40</v>
      </c>
      <c r="J11" s="24">
        <v>15.9</v>
      </c>
      <c r="K11" s="13">
        <f t="shared" si="0"/>
        <v>39.75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3.1</v>
      </c>
      <c r="Q11" s="13">
        <f aca="true" t="shared" si="8" ref="Q11:Q28">P11/O11*100</f>
        <v>4.133333333333333</v>
      </c>
      <c r="R11" s="14">
        <v>190</v>
      </c>
      <c r="S11" s="24">
        <v>13.3</v>
      </c>
      <c r="T11" s="13">
        <f>S11/R11*100</f>
        <v>7.000000000000001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50</v>
      </c>
      <c r="Y11" s="16">
        <v>61.7</v>
      </c>
      <c r="Z11" s="13">
        <f aca="true" t="shared" si="10" ref="Z11:Z28">Y11/X11*100</f>
        <v>123.4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5340.9</v>
      </c>
      <c r="AK11" s="24">
        <v>1728.1</v>
      </c>
      <c r="AL11" s="13">
        <f aca="true" t="shared" si="14" ref="AL11:AL28">AK11/AJ11*100</f>
        <v>32.35596996760846</v>
      </c>
      <c r="AM11" s="34">
        <v>3513.3</v>
      </c>
      <c r="AN11" s="16">
        <v>1463.9</v>
      </c>
      <c r="AO11" s="13">
        <f aca="true" t="shared" si="15" ref="AO11:AO28">AN11/AM11*100</f>
        <v>41.66737824837048</v>
      </c>
      <c r="AP11" s="34">
        <v>0</v>
      </c>
      <c r="AQ11" s="24">
        <v>0</v>
      </c>
      <c r="AR11" s="13" t="e">
        <f>AQ11/AP11*100</f>
        <v>#DIV/0!</v>
      </c>
      <c r="AS11" s="33">
        <v>6324.12748</v>
      </c>
      <c r="AT11" s="35">
        <v>1158.07733</v>
      </c>
      <c r="AU11" s="13">
        <f aca="true" t="shared" si="16" ref="AU11:AU27">AT11/AS11*100</f>
        <v>18.31204911131867</v>
      </c>
      <c r="AV11" s="33">
        <v>1786.387</v>
      </c>
      <c r="AW11" s="35">
        <v>517.71257</v>
      </c>
      <c r="AX11" s="13">
        <f aca="true" t="shared" si="17" ref="AX11:AX28">AW11/AV11*100</f>
        <v>28.980986202877656</v>
      </c>
      <c r="AY11" s="33">
        <v>1353.883</v>
      </c>
      <c r="AZ11" s="35">
        <v>368.41207</v>
      </c>
      <c r="BA11" s="13">
        <f t="shared" si="1"/>
        <v>27.211514584347395</v>
      </c>
      <c r="BB11" s="33">
        <v>2863.61748</v>
      </c>
      <c r="BC11" s="35">
        <v>250</v>
      </c>
      <c r="BD11" s="13">
        <f aca="true" t="shared" si="18" ref="BD11:BD28">BC11/BB11*100</f>
        <v>8.730216299699359</v>
      </c>
      <c r="BE11" s="33">
        <v>153.888</v>
      </c>
      <c r="BF11" s="35">
        <v>36.4</v>
      </c>
      <c r="BG11" s="13">
        <f aca="true" t="shared" si="19" ref="BG11:BG28">BF11/BE11*100</f>
        <v>23.653566229985444</v>
      </c>
      <c r="BH11" s="33">
        <v>1423.928</v>
      </c>
      <c r="BI11" s="35">
        <v>324.02911</v>
      </c>
      <c r="BJ11" s="13">
        <f aca="true" t="shared" si="20" ref="BJ11:BJ28">BI11/BH11*100</f>
        <v>22.756003814799623</v>
      </c>
      <c r="BK11" s="25">
        <v>0</v>
      </c>
      <c r="BL11" s="25">
        <f aca="true" t="shared" si="21" ref="BL11:BL28">D11-AT11</f>
        <v>960.0226699999998</v>
      </c>
      <c r="BM11" s="13" t="e">
        <f aca="true" t="shared" si="22" ref="BM11:BM28">BL11/BK11*100</f>
        <v>#DIV/0!</v>
      </c>
      <c r="BN11" s="17">
        <f aca="true" t="shared" si="23" ref="BN11:BN28">C11-AS11</f>
        <v>18.97251999999935</v>
      </c>
      <c r="BO11" s="17">
        <f t="shared" si="2"/>
        <v>960.0226699999998</v>
      </c>
      <c r="BP11" s="13">
        <f aca="true" t="shared" si="24" ref="BP11:BP28">BO11/BN11*100</f>
        <v>5060.0693529380005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7768.9</v>
      </c>
      <c r="D12" s="13">
        <f t="shared" si="4"/>
        <v>2719</v>
      </c>
      <c r="E12" s="13">
        <f t="shared" si="5"/>
        <v>34.99851973895918</v>
      </c>
      <c r="F12" s="34">
        <v>1507</v>
      </c>
      <c r="G12" s="15">
        <v>790</v>
      </c>
      <c r="H12" s="13">
        <f t="shared" si="6"/>
        <v>52.42203052422031</v>
      </c>
      <c r="I12" s="14">
        <v>50</v>
      </c>
      <c r="J12" s="16">
        <v>17.5</v>
      </c>
      <c r="K12" s="13">
        <f t="shared" si="0"/>
        <v>35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20.1</v>
      </c>
      <c r="Q12" s="13">
        <f t="shared" si="8"/>
        <v>9.481132075471699</v>
      </c>
      <c r="R12" s="19">
        <v>417</v>
      </c>
      <c r="S12" s="16">
        <v>21.9</v>
      </c>
      <c r="T12" s="13">
        <f aca="true" t="shared" si="25" ref="T12:T28">S12/R12*100</f>
        <v>5.251798561151079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155.2</v>
      </c>
      <c r="Z12" s="13">
        <f t="shared" si="10"/>
        <v>70.54545454545455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6261.9</v>
      </c>
      <c r="AK12" s="15">
        <v>1929</v>
      </c>
      <c r="AL12" s="13">
        <f t="shared" si="14"/>
        <v>30.805346620035458</v>
      </c>
      <c r="AM12" s="34">
        <v>3875.4</v>
      </c>
      <c r="AN12" s="16">
        <v>1614.8</v>
      </c>
      <c r="AO12" s="13">
        <f t="shared" si="15"/>
        <v>41.66795685606647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9200.1314</v>
      </c>
      <c r="AT12" s="35">
        <v>1224.5304</v>
      </c>
      <c r="AU12" s="13">
        <f t="shared" si="16"/>
        <v>13.309922943057096</v>
      </c>
      <c r="AV12" s="33">
        <v>1721.394</v>
      </c>
      <c r="AW12" s="35">
        <v>611.31272</v>
      </c>
      <c r="AX12" s="13">
        <f t="shared" si="17"/>
        <v>35.512655440881055</v>
      </c>
      <c r="AY12" s="33">
        <v>1375.266</v>
      </c>
      <c r="AZ12" s="35">
        <v>480.69687</v>
      </c>
      <c r="BA12" s="13">
        <f t="shared" si="1"/>
        <v>34.95301054486914</v>
      </c>
      <c r="BB12" s="33">
        <v>3762.63654</v>
      </c>
      <c r="BC12" s="35">
        <v>327.2741</v>
      </c>
      <c r="BD12" s="13">
        <f t="shared" si="18"/>
        <v>8.69799930237216</v>
      </c>
      <c r="BE12" s="33">
        <v>1714.07186</v>
      </c>
      <c r="BF12" s="35">
        <v>50.21364</v>
      </c>
      <c r="BG12" s="13">
        <f t="shared" si="19"/>
        <v>2.9294944495500905</v>
      </c>
      <c r="BH12" s="33">
        <v>1519.722</v>
      </c>
      <c r="BI12" s="35">
        <v>219.24866</v>
      </c>
      <c r="BJ12" s="13">
        <f t="shared" si="20"/>
        <v>14.426892550084819</v>
      </c>
      <c r="BK12" s="25">
        <v>166</v>
      </c>
      <c r="BL12" s="25">
        <f t="shared" si="21"/>
        <v>1494.4696</v>
      </c>
      <c r="BM12" s="13">
        <f t="shared" si="22"/>
        <v>900.2828915662651</v>
      </c>
      <c r="BN12" s="17">
        <f t="shared" si="23"/>
        <v>-1431.2314000000006</v>
      </c>
      <c r="BO12" s="17">
        <f t="shared" si="2"/>
        <v>1494.4696</v>
      </c>
      <c r="BP12" s="13">
        <f t="shared" si="24"/>
        <v>-104.4184469401663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4257.4</v>
      </c>
      <c r="D13" s="13">
        <f t="shared" si="4"/>
        <v>1441.3000000000002</v>
      </c>
      <c r="E13" s="13">
        <f t="shared" si="5"/>
        <v>33.85399539625124</v>
      </c>
      <c r="F13" s="34">
        <v>1370.9</v>
      </c>
      <c r="G13" s="15">
        <v>471.6</v>
      </c>
      <c r="H13" s="13">
        <f t="shared" si="6"/>
        <v>34.40075862572033</v>
      </c>
      <c r="I13" s="14">
        <v>164</v>
      </c>
      <c r="J13" s="16">
        <v>50.7</v>
      </c>
      <c r="K13" s="13">
        <f t="shared" si="0"/>
        <v>30.914634146341463</v>
      </c>
      <c r="L13" s="14">
        <v>8</v>
      </c>
      <c r="M13" s="15">
        <v>4.5</v>
      </c>
      <c r="N13" s="13">
        <f t="shared" si="7"/>
        <v>56.25</v>
      </c>
      <c r="O13" s="14">
        <v>75</v>
      </c>
      <c r="P13" s="24">
        <v>1.1</v>
      </c>
      <c r="Q13" s="13">
        <f t="shared" si="8"/>
        <v>1.4666666666666668</v>
      </c>
      <c r="R13" s="14">
        <v>310</v>
      </c>
      <c r="S13" s="15">
        <v>53.5</v>
      </c>
      <c r="T13" s="13">
        <f t="shared" si="25"/>
        <v>17.258064516129032</v>
      </c>
      <c r="U13" s="14">
        <v>0</v>
      </c>
      <c r="V13" s="16">
        <v>0</v>
      </c>
      <c r="W13" s="13" t="e">
        <f t="shared" si="9"/>
        <v>#DIV/0!</v>
      </c>
      <c r="X13" s="14">
        <v>166</v>
      </c>
      <c r="Y13" s="16">
        <v>38.5</v>
      </c>
      <c r="Z13" s="13">
        <f t="shared" si="10"/>
        <v>23.19277108433735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2886.5</v>
      </c>
      <c r="AK13" s="24">
        <v>969.7</v>
      </c>
      <c r="AL13" s="13">
        <f t="shared" si="14"/>
        <v>33.594318378659274</v>
      </c>
      <c r="AM13" s="34">
        <v>1632.1</v>
      </c>
      <c r="AN13" s="16">
        <v>680</v>
      </c>
      <c r="AO13" s="13">
        <f t="shared" si="15"/>
        <v>41.66411371852215</v>
      </c>
      <c r="AP13" s="34">
        <v>0</v>
      </c>
      <c r="AQ13" s="15">
        <v>0</v>
      </c>
      <c r="AR13" s="13" t="e">
        <f t="shared" si="26"/>
        <v>#DIV/0!</v>
      </c>
      <c r="AS13" s="33">
        <v>4320.5249</v>
      </c>
      <c r="AT13" s="35">
        <v>900.07716</v>
      </c>
      <c r="AU13" s="13">
        <f t="shared" si="16"/>
        <v>20.83258818853237</v>
      </c>
      <c r="AV13" s="33">
        <v>1320.321</v>
      </c>
      <c r="AW13" s="35">
        <v>403.53775</v>
      </c>
      <c r="AX13" s="13">
        <f t="shared" si="17"/>
        <v>30.56360915262274</v>
      </c>
      <c r="AY13" s="33">
        <v>997.565</v>
      </c>
      <c r="AZ13" s="35">
        <v>300.51172</v>
      </c>
      <c r="BA13" s="13">
        <f t="shared" si="1"/>
        <v>30.124525218908044</v>
      </c>
      <c r="BB13" s="33">
        <v>1854.2689</v>
      </c>
      <c r="BC13" s="35">
        <v>275.8999</v>
      </c>
      <c r="BD13" s="13">
        <f t="shared" si="18"/>
        <v>14.879174212542745</v>
      </c>
      <c r="BE13" s="33">
        <v>126.756</v>
      </c>
      <c r="BF13" s="35">
        <v>27.77394</v>
      </c>
      <c r="BG13" s="13">
        <f t="shared" si="19"/>
        <v>21.911341474959762</v>
      </c>
      <c r="BH13" s="33">
        <v>924.872</v>
      </c>
      <c r="BI13" s="35">
        <v>162.92994</v>
      </c>
      <c r="BJ13" s="13">
        <f>BI13/BH13*100</f>
        <v>17.616485308237248</v>
      </c>
      <c r="BK13" s="25">
        <v>0.1</v>
      </c>
      <c r="BL13" s="25">
        <f t="shared" si="21"/>
        <v>541.2228400000001</v>
      </c>
      <c r="BM13" s="13">
        <f>BL13/BK13*100</f>
        <v>541222.8400000001</v>
      </c>
      <c r="BN13" s="17">
        <f t="shared" si="23"/>
        <v>-63.12490000000071</v>
      </c>
      <c r="BO13" s="17">
        <f t="shared" si="2"/>
        <v>541.2228400000001</v>
      </c>
      <c r="BP13" s="13">
        <f>BO13/BN13*100</f>
        <v>-857.3840750638719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4821.6</v>
      </c>
      <c r="D14" s="23">
        <f t="shared" si="4"/>
        <v>2032</v>
      </c>
      <c r="E14" s="13">
        <f t="shared" si="5"/>
        <v>42.14368674298988</v>
      </c>
      <c r="F14" s="34">
        <v>1044.6</v>
      </c>
      <c r="G14" s="15">
        <v>881.7</v>
      </c>
      <c r="H14" s="13">
        <f t="shared" si="6"/>
        <v>84.40551407237221</v>
      </c>
      <c r="I14" s="14">
        <v>76.6</v>
      </c>
      <c r="J14" s="15">
        <v>20.7</v>
      </c>
      <c r="K14" s="13">
        <f t="shared" si="0"/>
        <v>27.023498694516974</v>
      </c>
      <c r="L14" s="14">
        <v>20</v>
      </c>
      <c r="M14" s="15">
        <v>441.9</v>
      </c>
      <c r="N14" s="13">
        <f t="shared" si="7"/>
        <v>2209.5</v>
      </c>
      <c r="O14" s="14">
        <v>100</v>
      </c>
      <c r="P14" s="24">
        <v>0.4</v>
      </c>
      <c r="Q14" s="13">
        <f t="shared" si="8"/>
        <v>0.4</v>
      </c>
      <c r="R14" s="14">
        <v>206</v>
      </c>
      <c r="S14" s="15">
        <v>9.2</v>
      </c>
      <c r="T14" s="13">
        <f t="shared" si="25"/>
        <v>4.466019417475728</v>
      </c>
      <c r="U14" s="14">
        <v>0</v>
      </c>
      <c r="V14" s="16">
        <v>0</v>
      </c>
      <c r="W14" s="13" t="e">
        <f t="shared" si="9"/>
        <v>#DIV/0!</v>
      </c>
      <c r="X14" s="14">
        <v>305</v>
      </c>
      <c r="Y14" s="16">
        <v>253.2</v>
      </c>
      <c r="Z14" s="13">
        <f t="shared" si="10"/>
        <v>83.01639344262296</v>
      </c>
      <c r="AA14" s="14">
        <v>15</v>
      </c>
      <c r="AB14" s="16">
        <v>6.1</v>
      </c>
      <c r="AC14" s="13">
        <f t="shared" si="11"/>
        <v>40.666666666666664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3777</v>
      </c>
      <c r="AK14" s="15">
        <v>1150.3</v>
      </c>
      <c r="AL14" s="13">
        <f t="shared" si="14"/>
        <v>30.455387873974054</v>
      </c>
      <c r="AM14" s="34">
        <v>1681.7</v>
      </c>
      <c r="AN14" s="16">
        <v>700.7</v>
      </c>
      <c r="AO14" s="13">
        <f t="shared" si="15"/>
        <v>41.66617113635012</v>
      </c>
      <c r="AP14" s="34">
        <v>378.9</v>
      </c>
      <c r="AQ14" s="24">
        <v>189.4</v>
      </c>
      <c r="AR14" s="13">
        <f t="shared" si="26"/>
        <v>49.98680390604381</v>
      </c>
      <c r="AS14" s="33">
        <v>5762.5501</v>
      </c>
      <c r="AT14" s="35">
        <v>1110.33583</v>
      </c>
      <c r="AU14" s="13">
        <f t="shared" si="16"/>
        <v>19.26813321761836</v>
      </c>
      <c r="AV14" s="33">
        <v>1607.127</v>
      </c>
      <c r="AW14" s="35">
        <v>510.24904</v>
      </c>
      <c r="AX14" s="13">
        <f t="shared" si="17"/>
        <v>31.749142413760705</v>
      </c>
      <c r="AY14" s="33">
        <v>1031.486</v>
      </c>
      <c r="AZ14" s="35">
        <v>331.84785</v>
      </c>
      <c r="BA14" s="13">
        <f t="shared" si="1"/>
        <v>32.1718229816013</v>
      </c>
      <c r="BB14" s="33">
        <v>1031.0851</v>
      </c>
      <c r="BC14" s="35">
        <v>268.2661</v>
      </c>
      <c r="BD14" s="13">
        <f t="shared" si="18"/>
        <v>26.01784275614108</v>
      </c>
      <c r="BE14" s="33">
        <v>1982.407</v>
      </c>
      <c r="BF14" s="35">
        <v>78.97943</v>
      </c>
      <c r="BG14" s="13">
        <f t="shared" si="19"/>
        <v>3.984016904702213</v>
      </c>
      <c r="BH14" s="33">
        <v>1037.624</v>
      </c>
      <c r="BI14" s="35">
        <v>224.39369</v>
      </c>
      <c r="BJ14" s="13">
        <f t="shared" si="20"/>
        <v>21.625722805177983</v>
      </c>
      <c r="BK14" s="25">
        <v>0</v>
      </c>
      <c r="BL14" s="25">
        <f t="shared" si="21"/>
        <v>921.66417</v>
      </c>
      <c r="BM14" s="13" t="e">
        <f t="shared" si="22"/>
        <v>#DIV/0!</v>
      </c>
      <c r="BN14" s="17">
        <f t="shared" si="23"/>
        <v>-940.9501</v>
      </c>
      <c r="BO14" s="17">
        <f t="shared" si="2"/>
        <v>921.66417</v>
      </c>
      <c r="BP14" s="13">
        <f t="shared" si="24"/>
        <v>-97.95037696472959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5612.4</v>
      </c>
      <c r="D15" s="23">
        <f t="shared" si="4"/>
        <v>1960.1</v>
      </c>
      <c r="E15" s="13">
        <f t="shared" si="5"/>
        <v>34.92445299693536</v>
      </c>
      <c r="F15" s="34">
        <v>1246.1</v>
      </c>
      <c r="G15" s="15">
        <v>352</v>
      </c>
      <c r="H15" s="13">
        <f t="shared" si="6"/>
        <v>28.24813417863735</v>
      </c>
      <c r="I15" s="14">
        <v>35</v>
      </c>
      <c r="J15" s="15">
        <v>13.1</v>
      </c>
      <c r="K15" s="13">
        <f t="shared" si="0"/>
        <v>37.42857142857143</v>
      </c>
      <c r="L15" s="14">
        <v>0</v>
      </c>
      <c r="M15" s="15">
        <v>0</v>
      </c>
      <c r="N15" s="13" t="e">
        <f t="shared" si="7"/>
        <v>#DIV/0!</v>
      </c>
      <c r="O15" s="14">
        <v>150</v>
      </c>
      <c r="P15" s="15">
        <v>2.8</v>
      </c>
      <c r="Q15" s="13">
        <f t="shared" si="8"/>
        <v>1.8666666666666665</v>
      </c>
      <c r="R15" s="14">
        <v>348</v>
      </c>
      <c r="S15" s="15">
        <v>21.9</v>
      </c>
      <c r="T15" s="13">
        <f t="shared" si="25"/>
        <v>6.293103448275862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69.4</v>
      </c>
      <c r="Z15" s="13">
        <f t="shared" si="10"/>
        <v>40.82352941176471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4366.3</v>
      </c>
      <c r="AK15" s="15">
        <v>1608.1</v>
      </c>
      <c r="AL15" s="13">
        <f t="shared" si="14"/>
        <v>36.82981013672904</v>
      </c>
      <c r="AM15" s="34">
        <v>3136.6</v>
      </c>
      <c r="AN15" s="16">
        <v>1306.9</v>
      </c>
      <c r="AO15" s="13">
        <f t="shared" si="15"/>
        <v>41.66613530574508</v>
      </c>
      <c r="AP15" s="34">
        <v>0</v>
      </c>
      <c r="AQ15" s="15">
        <v>0</v>
      </c>
      <c r="AR15" s="13" t="e">
        <f t="shared" si="26"/>
        <v>#DIV/0!</v>
      </c>
      <c r="AS15" s="33">
        <v>6421.099</v>
      </c>
      <c r="AT15" s="35">
        <v>1067.43681</v>
      </c>
      <c r="AU15" s="13">
        <f t="shared" si="16"/>
        <v>16.623895847112774</v>
      </c>
      <c r="AV15" s="33">
        <v>1553.953</v>
      </c>
      <c r="AW15" s="35">
        <v>497.43566</v>
      </c>
      <c r="AX15" s="13">
        <f t="shared" si="17"/>
        <v>32.010984888217344</v>
      </c>
      <c r="AY15" s="33">
        <v>1440.577</v>
      </c>
      <c r="AZ15" s="35">
        <v>413.38974</v>
      </c>
      <c r="BA15" s="13">
        <f t="shared" si="1"/>
        <v>28.69612245648792</v>
      </c>
      <c r="BB15" s="33">
        <v>2297.364</v>
      </c>
      <c r="BC15" s="35">
        <v>291.066</v>
      </c>
      <c r="BD15" s="13">
        <f t="shared" si="18"/>
        <v>12.669563900191697</v>
      </c>
      <c r="BE15" s="33">
        <v>1309.25</v>
      </c>
      <c r="BF15" s="35">
        <v>13.79907</v>
      </c>
      <c r="BG15" s="13">
        <f t="shared" si="19"/>
        <v>1.0539675386671759</v>
      </c>
      <c r="BH15" s="33">
        <v>1143.565</v>
      </c>
      <c r="BI15" s="35">
        <v>241.46974</v>
      </c>
      <c r="BJ15" s="13">
        <f t="shared" si="20"/>
        <v>21.11552382243248</v>
      </c>
      <c r="BK15" s="25">
        <v>0</v>
      </c>
      <c r="BL15" s="25">
        <f t="shared" si="21"/>
        <v>892.66319</v>
      </c>
      <c r="BM15" s="13" t="e">
        <f t="shared" si="22"/>
        <v>#DIV/0!</v>
      </c>
      <c r="BN15" s="17">
        <f t="shared" si="23"/>
        <v>-808.6990000000005</v>
      </c>
      <c r="BO15" s="17">
        <f t="shared" si="2"/>
        <v>892.66319</v>
      </c>
      <c r="BP15" s="13">
        <f t="shared" si="24"/>
        <v>-110.38262567407644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4587.3</v>
      </c>
      <c r="D16" s="23">
        <f t="shared" si="4"/>
        <v>1749.8</v>
      </c>
      <c r="E16" s="13">
        <f t="shared" si="5"/>
        <v>38.14444226451289</v>
      </c>
      <c r="F16" s="34">
        <v>982.8</v>
      </c>
      <c r="G16" s="15">
        <v>324.5</v>
      </c>
      <c r="H16" s="13">
        <f t="shared" si="6"/>
        <v>33.01790801790802</v>
      </c>
      <c r="I16" s="14">
        <v>24</v>
      </c>
      <c r="J16" s="15">
        <v>6</v>
      </c>
      <c r="K16" s="13">
        <f t="shared" si="0"/>
        <v>25</v>
      </c>
      <c r="L16" s="14">
        <v>0</v>
      </c>
      <c r="M16" s="15">
        <v>0</v>
      </c>
      <c r="N16" s="13" t="e">
        <f t="shared" si="7"/>
        <v>#DIV/0!</v>
      </c>
      <c r="O16" s="14">
        <v>65</v>
      </c>
      <c r="P16" s="24">
        <v>1</v>
      </c>
      <c r="Q16" s="26">
        <f t="shared" si="8"/>
        <v>1.5384615384615385</v>
      </c>
      <c r="R16" s="14">
        <v>274</v>
      </c>
      <c r="S16" s="24">
        <v>8.3</v>
      </c>
      <c r="T16" s="13">
        <f t="shared" si="25"/>
        <v>3.029197080291971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52.8</v>
      </c>
      <c r="Z16" s="13">
        <f t="shared" si="10"/>
        <v>44</v>
      </c>
      <c r="AA16" s="14">
        <v>45</v>
      </c>
      <c r="AB16" s="15">
        <v>53.3</v>
      </c>
      <c r="AC16" s="13">
        <f t="shared" si="11"/>
        <v>118.44444444444444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3604.5</v>
      </c>
      <c r="AK16" s="24">
        <v>1425.3</v>
      </c>
      <c r="AL16" s="13">
        <f t="shared" si="14"/>
        <v>39.54223886808156</v>
      </c>
      <c r="AM16" s="34">
        <v>2894.5</v>
      </c>
      <c r="AN16" s="16">
        <v>1206</v>
      </c>
      <c r="AO16" s="13">
        <f>AN16/AM16*100</f>
        <v>41.665227154949044</v>
      </c>
      <c r="AP16" s="34">
        <v>0</v>
      </c>
      <c r="AQ16" s="15">
        <v>0</v>
      </c>
      <c r="AR16" s="13" t="e">
        <f t="shared" si="26"/>
        <v>#DIV/0!</v>
      </c>
      <c r="AS16" s="33">
        <v>4632.52122</v>
      </c>
      <c r="AT16" s="35">
        <v>1220.37816</v>
      </c>
      <c r="AU16" s="13">
        <f t="shared" si="16"/>
        <v>26.343714406126352</v>
      </c>
      <c r="AV16" s="33">
        <v>1806.103</v>
      </c>
      <c r="AW16" s="35">
        <v>552.45354</v>
      </c>
      <c r="AX16" s="13">
        <f t="shared" si="17"/>
        <v>30.58815250293034</v>
      </c>
      <c r="AY16" s="33">
        <v>1273.599</v>
      </c>
      <c r="AZ16" s="35">
        <v>413.75808</v>
      </c>
      <c r="BA16" s="13">
        <f t="shared" si="1"/>
        <v>32.48731194041453</v>
      </c>
      <c r="BB16" s="33">
        <v>1091.63122</v>
      </c>
      <c r="BC16" s="35">
        <v>200</v>
      </c>
      <c r="BD16" s="13">
        <f t="shared" si="18"/>
        <v>18.321205580763806</v>
      </c>
      <c r="BE16" s="33">
        <v>151.394</v>
      </c>
      <c r="BF16" s="35">
        <v>41.00324</v>
      </c>
      <c r="BG16" s="13">
        <f t="shared" si="19"/>
        <v>27.083794602163884</v>
      </c>
      <c r="BH16" s="33">
        <v>1481.086</v>
      </c>
      <c r="BI16" s="35">
        <v>395.48573</v>
      </c>
      <c r="BJ16" s="13">
        <f t="shared" si="20"/>
        <v>26.70241498468016</v>
      </c>
      <c r="BK16" s="25">
        <f>C16-AS16</f>
        <v>-45.22121999999945</v>
      </c>
      <c r="BL16" s="25">
        <f t="shared" si="21"/>
        <v>529.42184</v>
      </c>
      <c r="BM16" s="13">
        <f t="shared" si="22"/>
        <v>-1170.7376315809402</v>
      </c>
      <c r="BN16" s="17">
        <f t="shared" si="23"/>
        <v>-45.22121999999945</v>
      </c>
      <c r="BO16" s="17">
        <f t="shared" si="2"/>
        <v>529.42184</v>
      </c>
      <c r="BP16" s="13">
        <f t="shared" si="24"/>
        <v>-1170.7376315809402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83463.9</v>
      </c>
      <c r="D17" s="23">
        <f t="shared" si="4"/>
        <v>13863.5</v>
      </c>
      <c r="E17" s="13">
        <f t="shared" si="5"/>
        <v>16.610175177531843</v>
      </c>
      <c r="F17" s="34">
        <v>37228.9</v>
      </c>
      <c r="G17" s="15">
        <v>12868.3</v>
      </c>
      <c r="H17" s="13">
        <f t="shared" si="6"/>
        <v>34.56535111163639</v>
      </c>
      <c r="I17" s="14">
        <v>22100</v>
      </c>
      <c r="J17" s="15">
        <v>8893.1</v>
      </c>
      <c r="K17" s="13">
        <f t="shared" si="0"/>
        <v>40.24027149321267</v>
      </c>
      <c r="L17" s="14">
        <v>180</v>
      </c>
      <c r="M17" s="15">
        <v>194.8</v>
      </c>
      <c r="N17" s="13">
        <f t="shared" si="7"/>
        <v>108.22222222222221</v>
      </c>
      <c r="O17" s="14">
        <v>4150</v>
      </c>
      <c r="P17" s="15">
        <v>424.8</v>
      </c>
      <c r="Q17" s="13">
        <f t="shared" si="8"/>
        <v>10.236144578313253</v>
      </c>
      <c r="R17" s="14">
        <v>7210</v>
      </c>
      <c r="S17" s="16">
        <v>1556</v>
      </c>
      <c r="T17" s="13">
        <f t="shared" si="25"/>
        <v>21.58113730929265</v>
      </c>
      <c r="U17" s="14">
        <v>900</v>
      </c>
      <c r="V17" s="16">
        <v>403.1</v>
      </c>
      <c r="W17" s="13">
        <f t="shared" si="9"/>
        <v>44.78888888888889</v>
      </c>
      <c r="X17" s="14">
        <v>200</v>
      </c>
      <c r="Y17" s="16">
        <v>132.3</v>
      </c>
      <c r="Z17" s="13">
        <f t="shared" si="10"/>
        <v>66.15</v>
      </c>
      <c r="AA17" s="14">
        <v>60</v>
      </c>
      <c r="AB17" s="15">
        <v>20.9</v>
      </c>
      <c r="AC17" s="13">
        <f t="shared" si="11"/>
        <v>34.833333333333336</v>
      </c>
      <c r="AD17" s="13">
        <v>0</v>
      </c>
      <c r="AE17" s="13">
        <v>0</v>
      </c>
      <c r="AF17" s="13" t="e">
        <f t="shared" si="12"/>
        <v>#DIV/0!</v>
      </c>
      <c r="AG17" s="13">
        <v>550</v>
      </c>
      <c r="AH17" s="13">
        <v>308</v>
      </c>
      <c r="AI17" s="13">
        <f t="shared" si="13"/>
        <v>56.00000000000001</v>
      </c>
      <c r="AJ17" s="34">
        <v>46235</v>
      </c>
      <c r="AK17" s="16">
        <v>995.2</v>
      </c>
      <c r="AL17" s="13">
        <f t="shared" si="14"/>
        <v>2.1524818860170867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96505.89908</v>
      </c>
      <c r="AT17" s="35">
        <v>14157.579</v>
      </c>
      <c r="AU17" s="13">
        <f t="shared" si="16"/>
        <v>14.670169528459462</v>
      </c>
      <c r="AV17" s="33">
        <v>6007.23789</v>
      </c>
      <c r="AW17" s="35">
        <v>1702.23482</v>
      </c>
      <c r="AX17" s="13">
        <f t="shared" si="17"/>
        <v>28.336397711727706</v>
      </c>
      <c r="AY17" s="33">
        <v>5174.017</v>
      </c>
      <c r="AZ17" s="35">
        <v>1570.13944</v>
      </c>
      <c r="BA17" s="13">
        <f t="shared" si="1"/>
        <v>30.346623136336813</v>
      </c>
      <c r="BB17" s="33">
        <v>21888.18939</v>
      </c>
      <c r="BC17" s="35">
        <v>5137.15283</v>
      </c>
      <c r="BD17" s="13">
        <f t="shared" si="18"/>
        <v>23.469976152285113</v>
      </c>
      <c r="BE17" s="33">
        <v>61711.3548</v>
      </c>
      <c r="BF17" s="35">
        <v>5988.68935</v>
      </c>
      <c r="BG17" s="13">
        <f t="shared" si="19"/>
        <v>9.704355656116627</v>
      </c>
      <c r="BH17" s="33">
        <v>6271.594</v>
      </c>
      <c r="BI17" s="35">
        <v>1073.766</v>
      </c>
      <c r="BJ17" s="13">
        <f t="shared" si="20"/>
        <v>17.121101908063565</v>
      </c>
      <c r="BK17" s="25">
        <v>-3731.7</v>
      </c>
      <c r="BL17" s="25">
        <f t="shared" si="21"/>
        <v>-294.0789999999997</v>
      </c>
      <c r="BM17" s="13">
        <f t="shared" si="22"/>
        <v>7.880563818098983</v>
      </c>
      <c r="BN17" s="17">
        <f t="shared" si="23"/>
        <v>-13041.999080000009</v>
      </c>
      <c r="BO17" s="17">
        <f t="shared" si="2"/>
        <v>-294.0789999999997</v>
      </c>
      <c r="BP17" s="13">
        <f t="shared" si="24"/>
        <v>2.2548613766655743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7446.3</v>
      </c>
      <c r="D18" s="23">
        <f t="shared" si="4"/>
        <v>2752.9</v>
      </c>
      <c r="E18" s="13">
        <f t="shared" si="5"/>
        <v>36.97003881122168</v>
      </c>
      <c r="F18" s="34">
        <v>1221.5</v>
      </c>
      <c r="G18" s="15">
        <v>444.9</v>
      </c>
      <c r="H18" s="13">
        <f t="shared" si="6"/>
        <v>36.42243143675808</v>
      </c>
      <c r="I18" s="14">
        <v>40</v>
      </c>
      <c r="J18" s="15">
        <v>11.8</v>
      </c>
      <c r="K18" s="13">
        <f t="shared" si="0"/>
        <v>29.500000000000004</v>
      </c>
      <c r="L18" s="14">
        <v>20</v>
      </c>
      <c r="M18" s="15">
        <v>-0.4</v>
      </c>
      <c r="N18" s="13">
        <f t="shared" si="7"/>
        <v>-2</v>
      </c>
      <c r="O18" s="14">
        <v>159</v>
      </c>
      <c r="P18" s="15">
        <v>12.5</v>
      </c>
      <c r="Q18" s="13">
        <f t="shared" si="8"/>
        <v>7.861635220125786</v>
      </c>
      <c r="R18" s="14">
        <v>290</v>
      </c>
      <c r="S18" s="15">
        <v>17.2</v>
      </c>
      <c r="T18" s="13">
        <f t="shared" si="25"/>
        <v>5.93103448275862</v>
      </c>
      <c r="U18" s="14">
        <v>0</v>
      </c>
      <c r="V18" s="16">
        <v>0</v>
      </c>
      <c r="W18" s="13" t="e">
        <f t="shared" si="9"/>
        <v>#DIV/0!</v>
      </c>
      <c r="X18" s="14">
        <v>70</v>
      </c>
      <c r="Y18" s="24">
        <v>87.1</v>
      </c>
      <c r="Z18" s="13">
        <f t="shared" si="10"/>
        <v>124.42857142857142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6224.8</v>
      </c>
      <c r="AK18" s="24">
        <v>2308</v>
      </c>
      <c r="AL18" s="13">
        <f t="shared" si="14"/>
        <v>37.0774964657499</v>
      </c>
      <c r="AM18" s="34">
        <v>2604.2</v>
      </c>
      <c r="AN18" s="16">
        <v>1085.1</v>
      </c>
      <c r="AO18" s="13">
        <f t="shared" si="15"/>
        <v>41.66730665847477</v>
      </c>
      <c r="AP18" s="34">
        <v>1827</v>
      </c>
      <c r="AQ18" s="16">
        <v>913.5</v>
      </c>
      <c r="AR18" s="13">
        <f t="shared" si="26"/>
        <v>50</v>
      </c>
      <c r="AS18" s="33">
        <v>7723.6163</v>
      </c>
      <c r="AT18" s="35">
        <v>1617.98</v>
      </c>
      <c r="AU18" s="13">
        <f t="shared" si="16"/>
        <v>20.94847720490724</v>
      </c>
      <c r="AV18" s="33">
        <v>2168.662</v>
      </c>
      <c r="AW18" s="35">
        <v>681.37432</v>
      </c>
      <c r="AX18" s="13">
        <f t="shared" si="17"/>
        <v>31.419110954127476</v>
      </c>
      <c r="AY18" s="33">
        <v>1360.141</v>
      </c>
      <c r="AZ18" s="35">
        <v>440.05439</v>
      </c>
      <c r="BA18" s="13">
        <f t="shared" si="1"/>
        <v>32.35358613555506</v>
      </c>
      <c r="BB18" s="33">
        <v>1946.3733</v>
      </c>
      <c r="BC18" s="35">
        <v>300.238</v>
      </c>
      <c r="BD18" s="13">
        <f t="shared" si="18"/>
        <v>15.425509587497938</v>
      </c>
      <c r="BE18" s="33">
        <v>813.865</v>
      </c>
      <c r="BF18" s="35">
        <v>66.02708</v>
      </c>
      <c r="BG18" s="13">
        <f t="shared" si="19"/>
        <v>8.112780375123638</v>
      </c>
      <c r="BH18" s="33">
        <v>2698.409</v>
      </c>
      <c r="BI18" s="35">
        <v>535.92399</v>
      </c>
      <c r="BJ18" s="13">
        <f t="shared" si="20"/>
        <v>19.860739791484537</v>
      </c>
      <c r="BK18" s="25">
        <v>0</v>
      </c>
      <c r="BL18" s="25">
        <f t="shared" si="21"/>
        <v>1134.92</v>
      </c>
      <c r="BM18" s="13" t="e">
        <f t="shared" si="22"/>
        <v>#DIV/0!</v>
      </c>
      <c r="BN18" s="17">
        <f t="shared" si="23"/>
        <v>-277.3162999999995</v>
      </c>
      <c r="BO18" s="17">
        <f t="shared" si="2"/>
        <v>1134.92</v>
      </c>
      <c r="BP18" s="13">
        <f t="shared" si="24"/>
        <v>-409.2510970325228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7099.5</v>
      </c>
      <c r="D19" s="23">
        <f t="shared" si="4"/>
        <v>9051.4</v>
      </c>
      <c r="E19" s="13">
        <f t="shared" si="5"/>
        <v>127.4934854567223</v>
      </c>
      <c r="F19" s="34">
        <v>1750.7</v>
      </c>
      <c r="G19" s="15">
        <v>7273.2</v>
      </c>
      <c r="H19" s="13">
        <f t="shared" si="6"/>
        <v>415.44525047124006</v>
      </c>
      <c r="I19" s="14">
        <v>77</v>
      </c>
      <c r="J19" s="24">
        <v>35.5</v>
      </c>
      <c r="K19" s="13">
        <f t="shared" si="0"/>
        <v>46.103896103896105</v>
      </c>
      <c r="L19" s="14">
        <v>150</v>
      </c>
      <c r="M19" s="15">
        <v>40</v>
      </c>
      <c r="N19" s="13">
        <f t="shared" si="7"/>
        <v>26.666666666666668</v>
      </c>
      <c r="O19" s="14">
        <v>105</v>
      </c>
      <c r="P19" s="16">
        <v>7</v>
      </c>
      <c r="Q19" s="13">
        <f t="shared" si="8"/>
        <v>6.666666666666667</v>
      </c>
      <c r="R19" s="14">
        <v>300</v>
      </c>
      <c r="S19" s="15">
        <v>20.8</v>
      </c>
      <c r="T19" s="13">
        <f t="shared" si="25"/>
        <v>6.933333333333333</v>
      </c>
      <c r="U19" s="14">
        <v>0</v>
      </c>
      <c r="V19" s="16">
        <v>0</v>
      </c>
      <c r="W19" s="13" t="e">
        <f t="shared" si="9"/>
        <v>#DIV/0!</v>
      </c>
      <c r="X19" s="14">
        <v>190</v>
      </c>
      <c r="Y19" s="16">
        <v>57.6</v>
      </c>
      <c r="Z19" s="13">
        <f t="shared" si="10"/>
        <v>30.315789473684212</v>
      </c>
      <c r="AA19" s="14">
        <v>150</v>
      </c>
      <c r="AB19" s="15">
        <v>25</v>
      </c>
      <c r="AC19" s="13">
        <f t="shared" si="11"/>
        <v>16.666666666666664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5348.8</v>
      </c>
      <c r="AK19" s="15">
        <v>1778.2</v>
      </c>
      <c r="AL19" s="13">
        <f t="shared" si="14"/>
        <v>33.2448399641041</v>
      </c>
      <c r="AM19" s="34">
        <v>3484.2</v>
      </c>
      <c r="AN19" s="16">
        <v>1451.8</v>
      </c>
      <c r="AO19" s="13">
        <f t="shared" si="15"/>
        <v>41.668101716319384</v>
      </c>
      <c r="AP19" s="34">
        <v>0</v>
      </c>
      <c r="AQ19" s="15">
        <v>0</v>
      </c>
      <c r="AR19" s="13" t="e">
        <f t="shared" si="26"/>
        <v>#DIV/0!</v>
      </c>
      <c r="AS19" s="33">
        <v>7748.90335</v>
      </c>
      <c r="AT19" s="35">
        <v>1320.01966</v>
      </c>
      <c r="AU19" s="13">
        <f t="shared" si="16"/>
        <v>17.034922238383576</v>
      </c>
      <c r="AV19" s="33">
        <v>2069.832</v>
      </c>
      <c r="AW19" s="35">
        <v>612.54668</v>
      </c>
      <c r="AX19" s="13">
        <f t="shared" si="17"/>
        <v>29.59402888736864</v>
      </c>
      <c r="AY19" s="33">
        <v>1394.576</v>
      </c>
      <c r="AZ19" s="35">
        <v>459.82367</v>
      </c>
      <c r="BA19" s="13">
        <f t="shared" si="1"/>
        <v>32.972291936760705</v>
      </c>
      <c r="BB19" s="33">
        <v>2209.24735</v>
      </c>
      <c r="BC19" s="35">
        <v>319.11303</v>
      </c>
      <c r="BD19" s="13">
        <f t="shared" si="18"/>
        <v>14.444422893615783</v>
      </c>
      <c r="BE19" s="33">
        <v>1298.961</v>
      </c>
      <c r="BF19" s="35">
        <v>98.11874</v>
      </c>
      <c r="BG19" s="13">
        <f t="shared" si="19"/>
        <v>7.553632480112952</v>
      </c>
      <c r="BH19" s="33">
        <v>1084.464</v>
      </c>
      <c r="BI19" s="35">
        <v>247.14223</v>
      </c>
      <c r="BJ19" s="13">
        <f t="shared" si="20"/>
        <v>22.789343860192687</v>
      </c>
      <c r="BK19" s="25">
        <v>0</v>
      </c>
      <c r="BL19" s="25">
        <f t="shared" si="21"/>
        <v>7731.38034</v>
      </c>
      <c r="BM19" s="13" t="e">
        <f t="shared" si="22"/>
        <v>#DIV/0!</v>
      </c>
      <c r="BN19" s="17">
        <f t="shared" si="23"/>
        <v>-649.4033499999996</v>
      </c>
      <c r="BO19" s="17">
        <f t="shared" si="2"/>
        <v>7731.38034</v>
      </c>
      <c r="BP19" s="13">
        <f t="shared" si="24"/>
        <v>-1190.5359496528629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12489.8</v>
      </c>
      <c r="D20" s="23">
        <f t="shared" si="4"/>
        <v>3922.3999999999996</v>
      </c>
      <c r="E20" s="13">
        <f t="shared" si="5"/>
        <v>31.404826338292047</v>
      </c>
      <c r="F20" s="34">
        <v>2783.9</v>
      </c>
      <c r="G20" s="15">
        <v>881.8</v>
      </c>
      <c r="H20" s="13">
        <f t="shared" si="6"/>
        <v>31.674988325730087</v>
      </c>
      <c r="I20" s="14">
        <v>410</v>
      </c>
      <c r="J20" s="24">
        <v>144.1</v>
      </c>
      <c r="K20" s="13">
        <f t="shared" si="0"/>
        <v>35.14634146341463</v>
      </c>
      <c r="L20" s="14">
        <v>40</v>
      </c>
      <c r="M20" s="15">
        <v>13</v>
      </c>
      <c r="N20" s="13">
        <f t="shared" si="7"/>
        <v>32.5</v>
      </c>
      <c r="O20" s="14">
        <v>370</v>
      </c>
      <c r="P20" s="15">
        <v>51.1</v>
      </c>
      <c r="Q20" s="13">
        <f t="shared" si="8"/>
        <v>13.81081081081081</v>
      </c>
      <c r="R20" s="14">
        <v>490</v>
      </c>
      <c r="S20" s="15">
        <v>77.6</v>
      </c>
      <c r="T20" s="13">
        <f t="shared" si="25"/>
        <v>15.836734693877549</v>
      </c>
      <c r="U20" s="14">
        <v>0</v>
      </c>
      <c r="V20" s="16">
        <v>0</v>
      </c>
      <c r="W20" s="13" t="e">
        <f t="shared" si="9"/>
        <v>#DIV/0!</v>
      </c>
      <c r="X20" s="14">
        <v>350</v>
      </c>
      <c r="Y20" s="16">
        <v>100.8</v>
      </c>
      <c r="Z20" s="13">
        <f t="shared" si="10"/>
        <v>28.799999999999997</v>
      </c>
      <c r="AA20" s="14">
        <v>305</v>
      </c>
      <c r="AB20" s="15">
        <v>105.3</v>
      </c>
      <c r="AC20" s="13">
        <f t="shared" si="11"/>
        <v>34.52459016393443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3.6</v>
      </c>
      <c r="AI20" s="13">
        <v>0.2</v>
      </c>
      <c r="AJ20" s="34">
        <v>9705.9</v>
      </c>
      <c r="AK20" s="15">
        <v>3040.6</v>
      </c>
      <c r="AL20" s="13">
        <f t="shared" si="14"/>
        <v>31.32733698059943</v>
      </c>
      <c r="AM20" s="34">
        <v>6545.9</v>
      </c>
      <c r="AN20" s="16">
        <v>2727.5</v>
      </c>
      <c r="AO20" s="13">
        <f t="shared" si="15"/>
        <v>41.66730319742129</v>
      </c>
      <c r="AP20" s="34">
        <v>0</v>
      </c>
      <c r="AQ20" s="15">
        <v>0</v>
      </c>
      <c r="AR20" s="13" t="e">
        <f t="shared" si="26"/>
        <v>#DIV/0!</v>
      </c>
      <c r="AS20" s="33">
        <v>13146.42859</v>
      </c>
      <c r="AT20" s="35">
        <v>1939.2451</v>
      </c>
      <c r="AU20" s="13">
        <f>AT20/AS20*100</f>
        <v>14.751117284241836</v>
      </c>
      <c r="AV20" s="33">
        <v>2758.725</v>
      </c>
      <c r="AW20" s="35">
        <v>922.87186</v>
      </c>
      <c r="AX20" s="13">
        <f t="shared" si="17"/>
        <v>33.4528399894879</v>
      </c>
      <c r="AY20" s="33">
        <v>1814.997</v>
      </c>
      <c r="AZ20" s="35">
        <v>604.71196</v>
      </c>
      <c r="BA20" s="13">
        <f t="shared" si="1"/>
        <v>33.31751843115994</v>
      </c>
      <c r="BB20" s="33">
        <v>3293.90059</v>
      </c>
      <c r="BC20" s="35">
        <v>251.72</v>
      </c>
      <c r="BD20" s="13">
        <f t="shared" si="18"/>
        <v>7.642003549354231</v>
      </c>
      <c r="BE20" s="33">
        <v>4402.846</v>
      </c>
      <c r="BF20" s="35">
        <v>45.098</v>
      </c>
      <c r="BG20" s="13">
        <f t="shared" si="19"/>
        <v>1.0242920147559103</v>
      </c>
      <c r="BH20" s="33">
        <v>2202.199</v>
      </c>
      <c r="BI20" s="35">
        <v>464.61981</v>
      </c>
      <c r="BJ20" s="13">
        <f t="shared" si="20"/>
        <v>21.097993868855628</v>
      </c>
      <c r="BK20" s="25">
        <v>863.3</v>
      </c>
      <c r="BL20" s="25">
        <f t="shared" si="21"/>
        <v>1983.1548999999995</v>
      </c>
      <c r="BM20" s="13">
        <f t="shared" si="22"/>
        <v>229.71793119425453</v>
      </c>
      <c r="BN20" s="17">
        <f t="shared" si="23"/>
        <v>-656.6285900000003</v>
      </c>
      <c r="BO20" s="17">
        <f t="shared" si="2"/>
        <v>1983.1548999999995</v>
      </c>
      <c r="BP20" s="13">
        <f t="shared" si="24"/>
        <v>-302.0207968708762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4279.3</v>
      </c>
      <c r="D21" s="31">
        <f t="shared" si="4"/>
        <v>1730.4</v>
      </c>
      <c r="E21" s="13">
        <f t="shared" si="5"/>
        <v>40.43651999158741</v>
      </c>
      <c r="F21" s="34">
        <v>1051.7</v>
      </c>
      <c r="G21" s="15">
        <v>404.9</v>
      </c>
      <c r="H21" s="13">
        <f t="shared" si="6"/>
        <v>38.49957212132737</v>
      </c>
      <c r="I21" s="14">
        <v>36</v>
      </c>
      <c r="J21" s="15">
        <v>16.6</v>
      </c>
      <c r="K21" s="13">
        <f t="shared" si="0"/>
        <v>46.111111111111114</v>
      </c>
      <c r="L21" s="14">
        <v>50</v>
      </c>
      <c r="M21" s="15">
        <v>3.8</v>
      </c>
      <c r="N21" s="13">
        <f t="shared" si="7"/>
        <v>7.6</v>
      </c>
      <c r="O21" s="14">
        <v>48</v>
      </c>
      <c r="P21" s="15">
        <v>4.1</v>
      </c>
      <c r="Q21" s="13">
        <f t="shared" si="8"/>
        <v>8.541666666666666</v>
      </c>
      <c r="R21" s="14">
        <v>145</v>
      </c>
      <c r="S21" s="15">
        <v>6.7</v>
      </c>
      <c r="T21" s="13">
        <f t="shared" si="25"/>
        <v>4.620689655172414</v>
      </c>
      <c r="U21" s="14">
        <v>0</v>
      </c>
      <c r="V21" s="16">
        <v>0</v>
      </c>
      <c r="W21" s="13" t="e">
        <f t="shared" si="9"/>
        <v>#DIV/0!</v>
      </c>
      <c r="X21" s="14">
        <v>336</v>
      </c>
      <c r="Y21" s="16">
        <v>175.5</v>
      </c>
      <c r="Z21" s="13">
        <f t="shared" si="10"/>
        <v>52.23214285714286</v>
      </c>
      <c r="AA21" s="14">
        <v>11</v>
      </c>
      <c r="AB21" s="24">
        <v>3</v>
      </c>
      <c r="AC21" s="13">
        <f t="shared" si="11"/>
        <v>27.27272727272727</v>
      </c>
      <c r="AD21" s="13">
        <v>0</v>
      </c>
      <c r="AE21" s="13">
        <v>0</v>
      </c>
      <c r="AF21" s="13" t="e">
        <f t="shared" si="12"/>
        <v>#DIV/0!</v>
      </c>
      <c r="AG21" s="13">
        <v>0</v>
      </c>
      <c r="AH21" s="23">
        <v>4.7</v>
      </c>
      <c r="AI21" s="13" t="e">
        <f t="shared" si="13"/>
        <v>#DIV/0!</v>
      </c>
      <c r="AJ21" s="34">
        <v>3227.6</v>
      </c>
      <c r="AK21" s="16">
        <v>1325.5</v>
      </c>
      <c r="AL21" s="13">
        <f t="shared" si="14"/>
        <v>41.06766637749411</v>
      </c>
      <c r="AM21" s="34">
        <v>1132.3</v>
      </c>
      <c r="AN21" s="16">
        <v>471.8</v>
      </c>
      <c r="AO21" s="13">
        <f t="shared" si="15"/>
        <v>41.66740263181136</v>
      </c>
      <c r="AP21" s="34">
        <v>1249.6</v>
      </c>
      <c r="AQ21" s="15">
        <v>624.8</v>
      </c>
      <c r="AR21" s="13">
        <f>AQ21/AP21*100</f>
        <v>50</v>
      </c>
      <c r="AS21" s="33">
        <v>4351.061</v>
      </c>
      <c r="AT21" s="35">
        <v>1284.31781</v>
      </c>
      <c r="AU21" s="13">
        <f t="shared" si="16"/>
        <v>29.51734783768833</v>
      </c>
      <c r="AV21" s="33">
        <v>1454.142</v>
      </c>
      <c r="AW21" s="35">
        <v>493.79106</v>
      </c>
      <c r="AX21" s="13">
        <f t="shared" si="17"/>
        <v>33.95755435163829</v>
      </c>
      <c r="AY21" s="33">
        <v>1021.638</v>
      </c>
      <c r="AZ21" s="35">
        <v>362.21826</v>
      </c>
      <c r="BA21" s="13">
        <f t="shared" si="1"/>
        <v>35.45465810786208</v>
      </c>
      <c r="BB21" s="33">
        <v>1191.123</v>
      </c>
      <c r="BC21" s="35">
        <v>210.842</v>
      </c>
      <c r="BD21" s="13">
        <f t="shared" si="18"/>
        <v>17.701110632571112</v>
      </c>
      <c r="BE21" s="33">
        <v>169.805</v>
      </c>
      <c r="BF21" s="35">
        <v>83.92812</v>
      </c>
      <c r="BG21" s="13">
        <f t="shared" si="19"/>
        <v>49.426177085480404</v>
      </c>
      <c r="BH21" s="33">
        <v>1438.184</v>
      </c>
      <c r="BI21" s="35">
        <v>464.84889</v>
      </c>
      <c r="BJ21" s="13">
        <f t="shared" si="20"/>
        <v>32.32193446735606</v>
      </c>
      <c r="BK21" s="25">
        <f>C21-AS21</f>
        <v>-71.76099999999951</v>
      </c>
      <c r="BL21" s="25">
        <f t="shared" si="21"/>
        <v>446.0821900000001</v>
      </c>
      <c r="BM21" s="13">
        <f t="shared" si="22"/>
        <v>-621.6220370396219</v>
      </c>
      <c r="BN21" s="17">
        <f t="shared" si="23"/>
        <v>-71.76099999999951</v>
      </c>
      <c r="BO21" s="17">
        <f t="shared" si="2"/>
        <v>446.0821900000001</v>
      </c>
      <c r="BP21" s="13">
        <f t="shared" si="24"/>
        <v>-621.6220370396219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5800.5</v>
      </c>
      <c r="D22" s="26">
        <f t="shared" si="4"/>
        <v>2231.8</v>
      </c>
      <c r="E22" s="13">
        <f t="shared" si="5"/>
        <v>38.475993448840626</v>
      </c>
      <c r="F22" s="34">
        <v>1419.9</v>
      </c>
      <c r="G22" s="15">
        <v>563.2</v>
      </c>
      <c r="H22" s="13">
        <f t="shared" si="6"/>
        <v>39.66476512430453</v>
      </c>
      <c r="I22" s="14">
        <v>38</v>
      </c>
      <c r="J22" s="15">
        <v>15.1</v>
      </c>
      <c r="K22" s="13">
        <f t="shared" si="0"/>
        <v>39.73684210526316</v>
      </c>
      <c r="L22" s="14">
        <v>60</v>
      </c>
      <c r="M22" s="24">
        <v>80.3</v>
      </c>
      <c r="N22" s="13">
        <f t="shared" si="7"/>
        <v>133.83333333333334</v>
      </c>
      <c r="O22" s="14">
        <v>96</v>
      </c>
      <c r="P22" s="15">
        <v>46.5</v>
      </c>
      <c r="Q22" s="13">
        <f t="shared" si="8"/>
        <v>48.4375</v>
      </c>
      <c r="R22" s="14">
        <v>358</v>
      </c>
      <c r="S22" s="15">
        <v>15.4</v>
      </c>
      <c r="T22" s="13">
        <f t="shared" si="25"/>
        <v>4.301675977653631</v>
      </c>
      <c r="U22" s="14">
        <v>0</v>
      </c>
      <c r="V22" s="16">
        <v>0</v>
      </c>
      <c r="W22" s="13" t="e">
        <f t="shared" si="9"/>
        <v>#DIV/0!</v>
      </c>
      <c r="X22" s="14">
        <v>150</v>
      </c>
      <c r="Y22" s="16">
        <v>66.9</v>
      </c>
      <c r="Z22" s="13">
        <f t="shared" si="10"/>
        <v>44.60000000000001</v>
      </c>
      <c r="AA22" s="14">
        <v>100</v>
      </c>
      <c r="AB22" s="15">
        <v>28.7</v>
      </c>
      <c r="AC22" s="13">
        <f t="shared" si="11"/>
        <v>28.7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4380.6</v>
      </c>
      <c r="AK22" s="16">
        <v>1668.6</v>
      </c>
      <c r="AL22" s="13">
        <f t="shared" si="14"/>
        <v>38.09067251061498</v>
      </c>
      <c r="AM22" s="34">
        <v>3121.4</v>
      </c>
      <c r="AN22" s="16">
        <v>1300.6</v>
      </c>
      <c r="AO22" s="13">
        <f t="shared" si="15"/>
        <v>41.6672006151086</v>
      </c>
      <c r="AP22" s="34">
        <v>0</v>
      </c>
      <c r="AQ22" s="15">
        <v>0</v>
      </c>
      <c r="AR22" s="13" t="e">
        <f>AQ22/AP22*100</f>
        <v>#DIV/0!</v>
      </c>
      <c r="AS22" s="33">
        <v>5768.87348</v>
      </c>
      <c r="AT22" s="35">
        <v>1744.6426</v>
      </c>
      <c r="AU22" s="13">
        <f t="shared" si="16"/>
        <v>30.242344645769553</v>
      </c>
      <c r="AV22" s="33">
        <v>2105.148</v>
      </c>
      <c r="AW22" s="35">
        <v>818.38539</v>
      </c>
      <c r="AX22" s="13">
        <f t="shared" si="17"/>
        <v>38.87543251115836</v>
      </c>
      <c r="AY22" s="33">
        <v>1555.214</v>
      </c>
      <c r="AZ22" s="35">
        <v>624.22539</v>
      </c>
      <c r="BA22" s="13">
        <f t="shared" si="1"/>
        <v>40.13758813899566</v>
      </c>
      <c r="BB22" s="33">
        <v>1801.59748</v>
      </c>
      <c r="BC22" s="35">
        <v>390.362</v>
      </c>
      <c r="BD22" s="13">
        <f t="shared" si="18"/>
        <v>21.66754806961653</v>
      </c>
      <c r="BE22" s="33">
        <v>186.738</v>
      </c>
      <c r="BF22" s="35">
        <v>73.34744</v>
      </c>
      <c r="BG22" s="13">
        <f t="shared" si="19"/>
        <v>39.27826152149</v>
      </c>
      <c r="BH22" s="33">
        <v>1548.083</v>
      </c>
      <c r="BI22" s="35">
        <v>431.22976</v>
      </c>
      <c r="BJ22" s="13">
        <f t="shared" si="20"/>
        <v>27.855726081870287</v>
      </c>
      <c r="BK22" s="25">
        <v>0</v>
      </c>
      <c r="BL22" s="25">
        <f t="shared" si="21"/>
        <v>487.1574000000003</v>
      </c>
      <c r="BM22" s="13" t="e">
        <f t="shared" si="22"/>
        <v>#DIV/0!</v>
      </c>
      <c r="BN22" s="17">
        <f t="shared" si="23"/>
        <v>31.6265199999998</v>
      </c>
      <c r="BO22" s="17">
        <f t="shared" si="2"/>
        <v>487.1574000000003</v>
      </c>
      <c r="BP22" s="13">
        <f t="shared" si="24"/>
        <v>1540.3446221715299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5320</v>
      </c>
      <c r="D23" s="26">
        <f t="shared" si="4"/>
        <v>1784.6999999999998</v>
      </c>
      <c r="E23" s="13">
        <f t="shared" si="5"/>
        <v>33.546992481203006</v>
      </c>
      <c r="F23" s="34">
        <v>1226.9</v>
      </c>
      <c r="G23" s="15">
        <v>433.6</v>
      </c>
      <c r="H23" s="13">
        <f t="shared" si="6"/>
        <v>35.34110359442497</v>
      </c>
      <c r="I23" s="14">
        <v>41</v>
      </c>
      <c r="J23" s="15">
        <v>18.1</v>
      </c>
      <c r="K23" s="13">
        <f t="shared" si="0"/>
        <v>44.14634146341464</v>
      </c>
      <c r="L23" s="14">
        <v>200</v>
      </c>
      <c r="M23" s="15">
        <v>0</v>
      </c>
      <c r="N23" s="13">
        <f t="shared" si="7"/>
        <v>0</v>
      </c>
      <c r="O23" s="14">
        <v>50</v>
      </c>
      <c r="P23" s="15">
        <v>0.2</v>
      </c>
      <c r="Q23" s="13">
        <f t="shared" si="8"/>
        <v>0.4</v>
      </c>
      <c r="R23" s="14">
        <v>245</v>
      </c>
      <c r="S23" s="15">
        <v>10.4</v>
      </c>
      <c r="T23" s="13">
        <f t="shared" si="25"/>
        <v>4.244897959183674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178.7</v>
      </c>
      <c r="Z23" s="13">
        <f t="shared" si="10"/>
        <v>68.73076923076923</v>
      </c>
      <c r="AA23" s="14">
        <v>16</v>
      </c>
      <c r="AB23" s="15">
        <v>0</v>
      </c>
      <c r="AC23" s="13">
        <f t="shared" si="11"/>
        <v>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4093.1</v>
      </c>
      <c r="AK23" s="15">
        <v>1351.1</v>
      </c>
      <c r="AL23" s="13">
        <f t="shared" si="14"/>
        <v>33.00921062275537</v>
      </c>
      <c r="AM23" s="34">
        <v>1635.9</v>
      </c>
      <c r="AN23" s="16">
        <v>681.6</v>
      </c>
      <c r="AO23" s="13">
        <f t="shared" si="15"/>
        <v>41.665138455895836</v>
      </c>
      <c r="AP23" s="34">
        <v>822</v>
      </c>
      <c r="AQ23" s="15">
        <v>411</v>
      </c>
      <c r="AR23" s="13">
        <f>AQ23/AP23*100</f>
        <v>50</v>
      </c>
      <c r="AS23" s="33">
        <v>6257.717</v>
      </c>
      <c r="AT23" s="35">
        <v>1193.82805</v>
      </c>
      <c r="AU23" s="13">
        <f t="shared" si="16"/>
        <v>19.077693190663624</v>
      </c>
      <c r="AV23" s="33">
        <v>1715.642</v>
      </c>
      <c r="AW23" s="35">
        <v>478.00848</v>
      </c>
      <c r="AX23" s="13">
        <f t="shared" si="17"/>
        <v>27.861784684683634</v>
      </c>
      <c r="AY23" s="33">
        <v>1037.221</v>
      </c>
      <c r="AZ23" s="35">
        <v>317.39793</v>
      </c>
      <c r="BA23" s="13">
        <f t="shared" si="1"/>
        <v>30.60080060083627</v>
      </c>
      <c r="BB23" s="33">
        <v>1099.598</v>
      </c>
      <c r="BC23" s="35">
        <v>248.6</v>
      </c>
      <c r="BD23" s="13">
        <f t="shared" si="18"/>
        <v>22.608262292219518</v>
      </c>
      <c r="BE23" s="33">
        <v>1729.46</v>
      </c>
      <c r="BF23" s="35">
        <v>88.3979</v>
      </c>
      <c r="BG23" s="13">
        <f t="shared" si="19"/>
        <v>5.1113006371931125</v>
      </c>
      <c r="BH23" s="33">
        <v>1452.11</v>
      </c>
      <c r="BI23" s="35">
        <v>351.32603</v>
      </c>
      <c r="BJ23" s="13">
        <f t="shared" si="20"/>
        <v>24.194174683736083</v>
      </c>
      <c r="BK23" s="25">
        <v>0</v>
      </c>
      <c r="BL23" s="25">
        <f t="shared" si="21"/>
        <v>590.8719499999997</v>
      </c>
      <c r="BM23" s="13" t="e">
        <f t="shared" si="22"/>
        <v>#DIV/0!</v>
      </c>
      <c r="BN23" s="17">
        <f t="shared" si="23"/>
        <v>-937.7169999999996</v>
      </c>
      <c r="BO23" s="17">
        <f t="shared" si="2"/>
        <v>590.8719499999997</v>
      </c>
      <c r="BP23" s="13">
        <f t="shared" si="24"/>
        <v>-63.011756212162084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4208.7</v>
      </c>
      <c r="D24" s="26">
        <f t="shared" si="4"/>
        <v>1898.8</v>
      </c>
      <c r="E24" s="13">
        <f t="shared" si="5"/>
        <v>45.116069094969944</v>
      </c>
      <c r="F24" s="34">
        <v>841.8</v>
      </c>
      <c r="G24" s="24">
        <v>646.2</v>
      </c>
      <c r="H24" s="13">
        <f t="shared" si="6"/>
        <v>76.76407697790451</v>
      </c>
      <c r="I24" s="14">
        <v>106.3</v>
      </c>
      <c r="J24" s="15">
        <v>35.9</v>
      </c>
      <c r="K24" s="13">
        <f t="shared" si="0"/>
        <v>33.772342427093136</v>
      </c>
      <c r="L24" s="14">
        <v>20</v>
      </c>
      <c r="M24" s="15">
        <v>38.3</v>
      </c>
      <c r="N24" s="13">
        <f t="shared" si="7"/>
        <v>191.49999999999997</v>
      </c>
      <c r="O24" s="14">
        <v>123</v>
      </c>
      <c r="P24" s="15">
        <v>0.9</v>
      </c>
      <c r="Q24" s="13">
        <f t="shared" si="8"/>
        <v>0.7317073170731708</v>
      </c>
      <c r="R24" s="14">
        <v>231</v>
      </c>
      <c r="S24" s="15">
        <v>18.8</v>
      </c>
      <c r="T24" s="13">
        <f t="shared" si="25"/>
        <v>8.13852813852814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21</v>
      </c>
      <c r="AH24" s="13">
        <v>8.9</v>
      </c>
      <c r="AI24" s="13">
        <f t="shared" si="13"/>
        <v>42.38095238095238</v>
      </c>
      <c r="AJ24" s="34">
        <v>3366.9</v>
      </c>
      <c r="AK24" s="15">
        <v>1252.6</v>
      </c>
      <c r="AL24" s="13">
        <f t="shared" si="14"/>
        <v>37.203362143217795</v>
      </c>
      <c r="AM24" s="34">
        <v>2094.7</v>
      </c>
      <c r="AN24" s="16">
        <v>872.8</v>
      </c>
      <c r="AO24" s="13">
        <f t="shared" si="15"/>
        <v>41.66706449610923</v>
      </c>
      <c r="AP24" s="34">
        <v>394.3</v>
      </c>
      <c r="AQ24" s="16">
        <v>197.2</v>
      </c>
      <c r="AR24" s="13">
        <f t="shared" si="26"/>
        <v>50.01268069997463</v>
      </c>
      <c r="AS24" s="33">
        <v>4602.56576</v>
      </c>
      <c r="AT24" s="35">
        <v>1112.4319</v>
      </c>
      <c r="AU24" s="13">
        <f t="shared" si="16"/>
        <v>24.16982087834417</v>
      </c>
      <c r="AV24" s="33">
        <v>1511.073</v>
      </c>
      <c r="AW24" s="35">
        <v>453.62772</v>
      </c>
      <c r="AX24" s="13">
        <f t="shared" si="17"/>
        <v>30.020238598664655</v>
      </c>
      <c r="AY24" s="33">
        <v>961.139</v>
      </c>
      <c r="AZ24" s="35">
        <v>260.18794</v>
      </c>
      <c r="BA24" s="13">
        <f t="shared" si="1"/>
        <v>27.07079204984919</v>
      </c>
      <c r="BB24" s="33">
        <v>621.212</v>
      </c>
      <c r="BC24" s="35">
        <v>159.342</v>
      </c>
      <c r="BD24" s="13">
        <f t="shared" si="18"/>
        <v>25.650180614669395</v>
      </c>
      <c r="BE24" s="33">
        <v>930.64976</v>
      </c>
      <c r="BF24" s="35">
        <v>36.55887</v>
      </c>
      <c r="BG24" s="13">
        <f t="shared" si="19"/>
        <v>3.9283167063837205</v>
      </c>
      <c r="BH24" s="33">
        <v>1434.744</v>
      </c>
      <c r="BI24" s="35">
        <v>443.35857</v>
      </c>
      <c r="BJ24" s="13">
        <f t="shared" si="20"/>
        <v>30.901580351616737</v>
      </c>
      <c r="BK24" s="25">
        <v>0</v>
      </c>
      <c r="BL24" s="25">
        <f t="shared" si="21"/>
        <v>786.3680999999999</v>
      </c>
      <c r="BM24" s="13" t="e">
        <f t="shared" si="22"/>
        <v>#DIV/0!</v>
      </c>
      <c r="BN24" s="17">
        <f t="shared" si="23"/>
        <v>-393.8657600000006</v>
      </c>
      <c r="BO24" s="17">
        <f t="shared" si="2"/>
        <v>786.3680999999999</v>
      </c>
      <c r="BP24" s="13">
        <f t="shared" si="24"/>
        <v>-199.65383637308273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5681.1</v>
      </c>
      <c r="D25" s="26">
        <f t="shared" si="4"/>
        <v>1068.3</v>
      </c>
      <c r="E25" s="13">
        <f t="shared" si="5"/>
        <v>18.804456883350053</v>
      </c>
      <c r="F25" s="34">
        <v>1169.8</v>
      </c>
      <c r="G25" s="15">
        <v>186.8</v>
      </c>
      <c r="H25" s="13">
        <f t="shared" si="6"/>
        <v>15.968541631048044</v>
      </c>
      <c r="I25" s="14">
        <v>134</v>
      </c>
      <c r="J25" s="15">
        <v>47.9</v>
      </c>
      <c r="K25" s="13">
        <f t="shared" si="0"/>
        <v>35.74626865671642</v>
      </c>
      <c r="L25" s="14">
        <v>540</v>
      </c>
      <c r="M25" s="15">
        <v>0.4</v>
      </c>
      <c r="N25" s="13">
        <f t="shared" si="7"/>
        <v>0.07407407407407408</v>
      </c>
      <c r="O25" s="14">
        <v>41</v>
      </c>
      <c r="P25" s="15">
        <v>0.1</v>
      </c>
      <c r="Q25" s="13">
        <f t="shared" si="8"/>
        <v>0.24390243902439024</v>
      </c>
      <c r="R25" s="14">
        <v>165</v>
      </c>
      <c r="S25" s="24">
        <v>7.8</v>
      </c>
      <c r="T25" s="13">
        <f t="shared" si="25"/>
        <v>4.7272727272727275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16.5</v>
      </c>
      <c r="Z25" s="13">
        <f t="shared" si="10"/>
        <v>45.83333333333333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4511.3</v>
      </c>
      <c r="AK25" s="15">
        <v>881.5</v>
      </c>
      <c r="AL25" s="13">
        <f t="shared" si="14"/>
        <v>19.539822224192584</v>
      </c>
      <c r="AM25" s="34">
        <v>1028.9</v>
      </c>
      <c r="AN25" s="16">
        <v>428.7</v>
      </c>
      <c r="AO25" s="13">
        <f>AN25/AM25*100</f>
        <v>41.665856740207985</v>
      </c>
      <c r="AP25" s="34">
        <v>576.9</v>
      </c>
      <c r="AQ25" s="15">
        <v>288.5</v>
      </c>
      <c r="AR25" s="13">
        <f t="shared" si="26"/>
        <v>50.00866701334721</v>
      </c>
      <c r="AS25" s="33">
        <v>6032.87454</v>
      </c>
      <c r="AT25" s="35">
        <v>792.38391</v>
      </c>
      <c r="AU25" s="13">
        <f t="shared" si="16"/>
        <v>13.13443375535537</v>
      </c>
      <c r="AV25" s="33">
        <v>1522.295</v>
      </c>
      <c r="AW25" s="35">
        <v>398.92888</v>
      </c>
      <c r="AX25" s="13">
        <f t="shared" si="17"/>
        <v>26.205753812500205</v>
      </c>
      <c r="AY25" s="33">
        <v>972.361</v>
      </c>
      <c r="AZ25" s="35">
        <v>242.05864</v>
      </c>
      <c r="BA25" s="13">
        <f t="shared" si="1"/>
        <v>24.893906686919777</v>
      </c>
      <c r="BB25" s="33">
        <v>666.208</v>
      </c>
      <c r="BC25" s="35">
        <v>139</v>
      </c>
      <c r="BD25" s="13">
        <f t="shared" si="18"/>
        <v>20.8643546760171</v>
      </c>
      <c r="BE25" s="33">
        <v>647.4</v>
      </c>
      <c r="BF25" s="35">
        <v>12.50631</v>
      </c>
      <c r="BG25" s="13">
        <f t="shared" si="19"/>
        <v>1.9317747914735865</v>
      </c>
      <c r="BH25" s="33">
        <v>3073.66454</v>
      </c>
      <c r="BI25" s="35">
        <v>211.01307</v>
      </c>
      <c r="BJ25" s="13">
        <f t="shared" si="20"/>
        <v>6.865195184898089</v>
      </c>
      <c r="BK25" s="25">
        <v>0</v>
      </c>
      <c r="BL25" s="25">
        <f t="shared" si="21"/>
        <v>275.91608999999994</v>
      </c>
      <c r="BM25" s="13" t="e">
        <f t="shared" si="22"/>
        <v>#DIV/0!</v>
      </c>
      <c r="BN25" s="17">
        <f t="shared" si="23"/>
        <v>-351.77453999999943</v>
      </c>
      <c r="BO25" s="17">
        <f t="shared" si="2"/>
        <v>275.91608999999994</v>
      </c>
      <c r="BP25" s="13">
        <f t="shared" si="24"/>
        <v>-78.4354916646328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5218.6</v>
      </c>
      <c r="D26" s="26">
        <f t="shared" si="4"/>
        <v>1807.8000000000002</v>
      </c>
      <c r="E26" s="13">
        <f t="shared" si="5"/>
        <v>34.641474725022036</v>
      </c>
      <c r="F26" s="34">
        <v>1172.7</v>
      </c>
      <c r="G26" s="15">
        <v>369.4</v>
      </c>
      <c r="H26" s="13">
        <f t="shared" si="6"/>
        <v>31.499957363349534</v>
      </c>
      <c r="I26" s="14">
        <v>67</v>
      </c>
      <c r="J26" s="30">
        <v>27.4</v>
      </c>
      <c r="K26" s="13">
        <f t="shared" si="0"/>
        <v>40.8955223880597</v>
      </c>
      <c r="L26" s="14">
        <v>60</v>
      </c>
      <c r="M26" s="15">
        <v>0.8</v>
      </c>
      <c r="N26" s="13">
        <f t="shared" si="7"/>
        <v>1.3333333333333335</v>
      </c>
      <c r="O26" s="14">
        <v>108</v>
      </c>
      <c r="P26" s="15">
        <v>1.8</v>
      </c>
      <c r="Q26" s="13">
        <f t="shared" si="8"/>
        <v>1.6666666666666667</v>
      </c>
      <c r="R26" s="14">
        <v>287</v>
      </c>
      <c r="S26" s="15">
        <v>16.2</v>
      </c>
      <c r="T26" s="13">
        <f t="shared" si="25"/>
        <v>5.644599303135888</v>
      </c>
      <c r="U26" s="14">
        <v>0</v>
      </c>
      <c r="V26" s="16">
        <v>0</v>
      </c>
      <c r="W26" s="13" t="e">
        <f t="shared" si="9"/>
        <v>#DIV/0!</v>
      </c>
      <c r="X26" s="14">
        <v>150</v>
      </c>
      <c r="Y26" s="16">
        <v>45.6</v>
      </c>
      <c r="Z26" s="13">
        <f t="shared" si="10"/>
        <v>30.4</v>
      </c>
      <c r="AA26" s="14">
        <v>10</v>
      </c>
      <c r="AB26" s="15">
        <v>5.1</v>
      </c>
      <c r="AC26" s="13">
        <f t="shared" si="11"/>
        <v>51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4045.9</v>
      </c>
      <c r="AK26" s="15">
        <v>1438.4</v>
      </c>
      <c r="AL26" s="13">
        <f t="shared" si="14"/>
        <v>35.552040337131416</v>
      </c>
      <c r="AM26" s="34">
        <v>2741.5</v>
      </c>
      <c r="AN26" s="16">
        <v>1142.3</v>
      </c>
      <c r="AO26" s="13">
        <f t="shared" si="15"/>
        <v>41.66697063651286</v>
      </c>
      <c r="AP26" s="34">
        <v>180.8</v>
      </c>
      <c r="AQ26" s="15">
        <v>90.4</v>
      </c>
      <c r="AR26" s="13">
        <f t="shared" si="26"/>
        <v>50</v>
      </c>
      <c r="AS26" s="33">
        <v>5738.6323</v>
      </c>
      <c r="AT26" s="35">
        <v>1520.52523</v>
      </c>
      <c r="AU26" s="13">
        <f t="shared" si="16"/>
        <v>26.496299998172034</v>
      </c>
      <c r="AV26" s="33">
        <v>1712.043</v>
      </c>
      <c r="AW26" s="35">
        <v>540.2531</v>
      </c>
      <c r="AX26" s="13">
        <f t="shared" si="17"/>
        <v>31.55604736563276</v>
      </c>
      <c r="AY26" s="33">
        <v>1350.915</v>
      </c>
      <c r="AZ26" s="35">
        <v>414.62242</v>
      </c>
      <c r="BA26" s="13">
        <f t="shared" si="1"/>
        <v>30.691969516957023</v>
      </c>
      <c r="BB26" s="33">
        <v>1554.6613</v>
      </c>
      <c r="BC26" s="35">
        <v>199.2514</v>
      </c>
      <c r="BD26" s="13">
        <f t="shared" si="18"/>
        <v>12.816386437354554</v>
      </c>
      <c r="BE26" s="33">
        <v>332.23</v>
      </c>
      <c r="BF26" s="35">
        <v>157.63033</v>
      </c>
      <c r="BG26" s="13">
        <f t="shared" si="19"/>
        <v>47.44614574240737</v>
      </c>
      <c r="BH26" s="33">
        <v>1678.391</v>
      </c>
      <c r="BI26" s="35">
        <v>583.31475</v>
      </c>
      <c r="BJ26" s="13">
        <f t="shared" si="20"/>
        <v>34.75440168590037</v>
      </c>
      <c r="BK26" s="25">
        <v>0</v>
      </c>
      <c r="BL26" s="25">
        <f t="shared" si="21"/>
        <v>287.2747700000002</v>
      </c>
      <c r="BM26" s="13" t="e">
        <f t="shared" si="22"/>
        <v>#DIV/0!</v>
      </c>
      <c r="BN26" s="17">
        <f t="shared" si="23"/>
        <v>-520.0322999999999</v>
      </c>
      <c r="BO26" s="17">
        <f t="shared" si="2"/>
        <v>287.2747700000002</v>
      </c>
      <c r="BP26" s="13">
        <f t="shared" si="24"/>
        <v>-55.24171671644248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5483.599999999999</v>
      </c>
      <c r="D27" s="23">
        <f t="shared" si="4"/>
        <v>1732.6</v>
      </c>
      <c r="E27" s="13">
        <f t="shared" si="5"/>
        <v>31.59603180392443</v>
      </c>
      <c r="F27" s="34">
        <v>879.2</v>
      </c>
      <c r="G27" s="24">
        <v>328.8</v>
      </c>
      <c r="H27" s="13">
        <f t="shared" si="6"/>
        <v>37.397634212920835</v>
      </c>
      <c r="I27" s="14">
        <v>28</v>
      </c>
      <c r="J27" s="24">
        <v>9.6</v>
      </c>
      <c r="K27" s="13">
        <f t="shared" si="0"/>
        <v>34.285714285714285</v>
      </c>
      <c r="L27" s="14">
        <v>0</v>
      </c>
      <c r="M27" s="15">
        <v>0</v>
      </c>
      <c r="N27" s="13" t="e">
        <f t="shared" si="7"/>
        <v>#DIV/0!</v>
      </c>
      <c r="O27" s="14">
        <v>40</v>
      </c>
      <c r="P27" s="15">
        <v>5.1</v>
      </c>
      <c r="Q27" s="13">
        <f t="shared" si="8"/>
        <v>12.75</v>
      </c>
      <c r="R27" s="14">
        <v>156</v>
      </c>
      <c r="S27" s="15">
        <v>8.7</v>
      </c>
      <c r="T27" s="13">
        <f t="shared" si="25"/>
        <v>5.576923076923077</v>
      </c>
      <c r="U27" s="14">
        <v>0</v>
      </c>
      <c r="V27" s="16">
        <v>0</v>
      </c>
      <c r="W27" s="13" t="e">
        <f t="shared" si="9"/>
        <v>#DIV/0!</v>
      </c>
      <c r="X27" s="14">
        <v>110</v>
      </c>
      <c r="Y27" s="16">
        <v>61.1</v>
      </c>
      <c r="Z27" s="13">
        <f t="shared" si="10"/>
        <v>55.54545454545454</v>
      </c>
      <c r="AA27" s="14">
        <v>0</v>
      </c>
      <c r="AB27" s="15">
        <v>0.3</v>
      </c>
      <c r="AC27" s="13" t="e">
        <f t="shared" si="11"/>
        <v>#DIV/0!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4604.4</v>
      </c>
      <c r="AK27" s="15">
        <v>1403.8</v>
      </c>
      <c r="AL27" s="13">
        <f t="shared" si="14"/>
        <v>30.488228650855703</v>
      </c>
      <c r="AM27" s="34">
        <v>2573.9</v>
      </c>
      <c r="AN27" s="16">
        <v>1072.4</v>
      </c>
      <c r="AO27" s="13">
        <f t="shared" si="15"/>
        <v>41.664400326353004</v>
      </c>
      <c r="AP27" s="34">
        <v>181.5</v>
      </c>
      <c r="AQ27" s="15">
        <v>90.7</v>
      </c>
      <c r="AR27" s="13">
        <f t="shared" si="26"/>
        <v>49.97245179063361</v>
      </c>
      <c r="AS27" s="33">
        <v>5992.3499</v>
      </c>
      <c r="AT27" s="35">
        <v>1169.58941</v>
      </c>
      <c r="AU27" s="13">
        <f t="shared" si="16"/>
        <v>19.518042663029405</v>
      </c>
      <c r="AV27" s="33">
        <v>1744.344</v>
      </c>
      <c r="AW27" s="35">
        <v>576.92907</v>
      </c>
      <c r="AX27" s="13">
        <f t="shared" si="17"/>
        <v>33.07427147397532</v>
      </c>
      <c r="AY27" s="33">
        <v>1311.84</v>
      </c>
      <c r="AZ27" s="35">
        <v>419.37883</v>
      </c>
      <c r="BA27" s="13">
        <f t="shared" si="1"/>
        <v>31.968748475423837</v>
      </c>
      <c r="BB27" s="33">
        <v>1540.6159</v>
      </c>
      <c r="BC27" s="35">
        <v>221.4389</v>
      </c>
      <c r="BD27" s="13">
        <f t="shared" si="18"/>
        <v>14.373400923617623</v>
      </c>
      <c r="BE27" s="33">
        <v>1462.163</v>
      </c>
      <c r="BF27" s="35">
        <v>35.89967</v>
      </c>
      <c r="BG27" s="13">
        <f t="shared" si="19"/>
        <v>2.455244045978458</v>
      </c>
      <c r="BH27" s="33">
        <v>1148.92</v>
      </c>
      <c r="BI27" s="35">
        <v>299.18484</v>
      </c>
      <c r="BJ27" s="13">
        <f t="shared" si="20"/>
        <v>26.040528496326985</v>
      </c>
      <c r="BK27" s="25">
        <v>0</v>
      </c>
      <c r="BL27" s="25">
        <f t="shared" si="21"/>
        <v>563.0105899999999</v>
      </c>
      <c r="BM27" s="13" t="e">
        <f t="shared" si="22"/>
        <v>#DIV/0!</v>
      </c>
      <c r="BN27" s="17">
        <f t="shared" si="23"/>
        <v>-508.7499000000007</v>
      </c>
      <c r="BO27" s="17">
        <f t="shared" si="2"/>
        <v>563.0105899999999</v>
      </c>
      <c r="BP27" s="13">
        <f t="shared" si="24"/>
        <v>-110.6654939883033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6927.3</v>
      </c>
      <c r="D28" s="13">
        <f t="shared" si="4"/>
        <v>2044</v>
      </c>
      <c r="E28" s="13">
        <f t="shared" si="5"/>
        <v>29.506445512681704</v>
      </c>
      <c r="F28" s="34">
        <v>1787.8</v>
      </c>
      <c r="G28" s="15">
        <v>540.6</v>
      </c>
      <c r="H28" s="13">
        <f t="shared" si="6"/>
        <v>30.2382816869896</v>
      </c>
      <c r="I28" s="14">
        <v>155</v>
      </c>
      <c r="J28" s="15">
        <v>62.3</v>
      </c>
      <c r="K28" s="13">
        <f t="shared" si="0"/>
        <v>40.193548387096776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3.2</v>
      </c>
      <c r="Q28" s="13">
        <f t="shared" si="8"/>
        <v>2.666666666666667</v>
      </c>
      <c r="R28" s="14">
        <v>268</v>
      </c>
      <c r="S28" s="15">
        <v>18.8</v>
      </c>
      <c r="T28" s="13">
        <f t="shared" si="25"/>
        <v>7.014925373134329</v>
      </c>
      <c r="U28" s="14">
        <v>0</v>
      </c>
      <c r="V28" s="16">
        <v>0</v>
      </c>
      <c r="W28" s="13" t="e">
        <f t="shared" si="9"/>
        <v>#DIV/0!</v>
      </c>
      <c r="X28" s="14">
        <v>265</v>
      </c>
      <c r="Y28" s="16">
        <v>146.8</v>
      </c>
      <c r="Z28" s="13">
        <f t="shared" si="10"/>
        <v>55.39622641509434</v>
      </c>
      <c r="AA28" s="14">
        <v>320</v>
      </c>
      <c r="AB28" s="16">
        <v>22.9</v>
      </c>
      <c r="AC28" s="13">
        <f t="shared" si="11"/>
        <v>7.15625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5139.5</v>
      </c>
      <c r="AK28" s="15">
        <v>1503.4</v>
      </c>
      <c r="AL28" s="13">
        <f t="shared" si="14"/>
        <v>29.251872750267538</v>
      </c>
      <c r="AM28" s="34">
        <v>2521.2</v>
      </c>
      <c r="AN28" s="16">
        <v>1050.5</v>
      </c>
      <c r="AO28" s="13">
        <f t="shared" si="15"/>
        <v>41.66666666666667</v>
      </c>
      <c r="AP28" s="34">
        <v>359.4</v>
      </c>
      <c r="AQ28" s="15">
        <v>179.7</v>
      </c>
      <c r="AR28" s="13">
        <f t="shared" si="26"/>
        <v>50</v>
      </c>
      <c r="AS28" s="33">
        <v>7939.92355</v>
      </c>
      <c r="AT28" s="35">
        <v>1460.19447</v>
      </c>
      <c r="AU28" s="13">
        <f>AT28/AS28*100</f>
        <v>18.39053563683242</v>
      </c>
      <c r="AV28" s="33">
        <v>1947.634</v>
      </c>
      <c r="AW28" s="35">
        <v>595.02621</v>
      </c>
      <c r="AX28" s="13">
        <f t="shared" si="17"/>
        <v>30.551233445298244</v>
      </c>
      <c r="AY28" s="33">
        <v>1588.17</v>
      </c>
      <c r="AZ28" s="35">
        <v>516.05933</v>
      </c>
      <c r="BA28" s="13">
        <f t="shared" si="1"/>
        <v>32.49396034429564</v>
      </c>
      <c r="BB28" s="33">
        <v>2837.677</v>
      </c>
      <c r="BC28" s="35">
        <v>259.994</v>
      </c>
      <c r="BD28" s="13">
        <f t="shared" si="18"/>
        <v>9.16221261264055</v>
      </c>
      <c r="BE28" s="33">
        <v>939.30855</v>
      </c>
      <c r="BF28" s="35">
        <v>32.51593</v>
      </c>
      <c r="BG28" s="13">
        <f t="shared" si="19"/>
        <v>3.461687855391075</v>
      </c>
      <c r="BH28" s="33">
        <v>2119.247</v>
      </c>
      <c r="BI28" s="35">
        <v>542.72268</v>
      </c>
      <c r="BJ28" s="13">
        <f t="shared" si="20"/>
        <v>25.609222521018076</v>
      </c>
      <c r="BK28" s="25">
        <v>0</v>
      </c>
      <c r="BL28" s="25">
        <f t="shared" si="21"/>
        <v>583.8055300000001</v>
      </c>
      <c r="BM28" s="13" t="e">
        <f t="shared" si="22"/>
        <v>#DIV/0!</v>
      </c>
      <c r="BN28" s="17">
        <f t="shared" si="23"/>
        <v>-1012.6235500000003</v>
      </c>
      <c r="BO28" s="17">
        <f t="shared" si="2"/>
        <v>583.8055300000001</v>
      </c>
      <c r="BP28" s="13">
        <f t="shared" si="24"/>
        <v>-57.65277037058836</v>
      </c>
      <c r="BQ28" s="6"/>
      <c r="BR28" s="18"/>
    </row>
    <row r="29" spans="1:70" ht="14.25" customHeight="1">
      <c r="A29" s="38" t="s">
        <v>17</v>
      </c>
      <c r="B29" s="39"/>
      <c r="C29" s="32">
        <f>SUM(C10:C28)</f>
        <v>195048.19999999998</v>
      </c>
      <c r="D29" s="32">
        <f>SUM(D10:D28)</f>
        <v>58469.60000000001</v>
      </c>
      <c r="E29" s="27">
        <f>D29/C29*100</f>
        <v>29.97700055678546</v>
      </c>
      <c r="F29" s="32">
        <f>SUM(F10:F28)</f>
        <v>61219.8</v>
      </c>
      <c r="G29" s="32">
        <f>SUM(G10:G28)</f>
        <v>28640.4</v>
      </c>
      <c r="H29" s="27">
        <f>G29/F29*100</f>
        <v>46.782903570413495</v>
      </c>
      <c r="I29" s="32">
        <f>SUM(I10:I28)</f>
        <v>23841.899999999998</v>
      </c>
      <c r="J29" s="32">
        <f>SUM(J10:J28)</f>
        <v>9530.699999999999</v>
      </c>
      <c r="K29" s="23">
        <f t="shared" si="0"/>
        <v>39.97458256263133</v>
      </c>
      <c r="L29" s="32">
        <f>SUM(L10:L28)</f>
        <v>1518</v>
      </c>
      <c r="M29" s="32">
        <f>SUM(M10:M28)</f>
        <v>885.8999999999997</v>
      </c>
      <c r="N29" s="27">
        <f>M29/L29*100</f>
        <v>58.35968379446639</v>
      </c>
      <c r="O29" s="32">
        <f>SUM(O10:O28)</f>
        <v>6171</v>
      </c>
      <c r="P29" s="32">
        <f>SUM(P10:P28)</f>
        <v>598.3000000000001</v>
      </c>
      <c r="Q29" s="27">
        <f>P29/O29*100</f>
        <v>9.695349214065793</v>
      </c>
      <c r="R29" s="32">
        <f>SUM(R10:R28)</f>
        <v>12317</v>
      </c>
      <c r="S29" s="32">
        <f>SUM(S10:S28)</f>
        <v>1938.6000000000001</v>
      </c>
      <c r="T29" s="27">
        <f>S29/R29*100</f>
        <v>15.739222213201268</v>
      </c>
      <c r="U29" s="32">
        <f>SUM(U10:U28)</f>
        <v>900</v>
      </c>
      <c r="V29" s="32">
        <f>SUM(V10:V28)</f>
        <v>403.1</v>
      </c>
      <c r="W29" s="27">
        <f>V29/U29*100</f>
        <v>44.78888888888889</v>
      </c>
      <c r="X29" s="32">
        <f>SUM(X10:X28)</f>
        <v>3368</v>
      </c>
      <c r="Y29" s="32">
        <f>SUM(Y10:Y28)</f>
        <v>1822.3</v>
      </c>
      <c r="Z29" s="27">
        <f>Y29/X29*100</f>
        <v>54.1062945368171</v>
      </c>
      <c r="AA29" s="32">
        <f>SUM(AA10:AA28)</f>
        <v>1041</v>
      </c>
      <c r="AB29" s="32">
        <f>SUM(AB10:AB28)</f>
        <v>270.59999999999997</v>
      </c>
      <c r="AC29" s="27">
        <f>AB29/AA29*100</f>
        <v>25.994236311239188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583</v>
      </c>
      <c r="AH29" s="32">
        <f>SUM(AH10:AH28)</f>
        <v>325.2</v>
      </c>
      <c r="AI29" s="23">
        <f t="shared" si="13"/>
        <v>55.78044596912521</v>
      </c>
      <c r="AJ29" s="32">
        <f>SUM(AJ10:AJ28)</f>
        <v>133828.40000000002</v>
      </c>
      <c r="AK29" s="32">
        <f>SUM(AK10:AK28)</f>
        <v>29829.199999999997</v>
      </c>
      <c r="AL29" s="27">
        <f>AK29/AJ29*100</f>
        <v>22.28914042161454</v>
      </c>
      <c r="AM29" s="32">
        <f>SUM(AM10:AM28)</f>
        <v>50297.50000000001</v>
      </c>
      <c r="AN29" s="32">
        <f>SUM(AN10:AN28)</f>
        <v>20957.3</v>
      </c>
      <c r="AO29" s="27">
        <f>AN29/AM29*100</f>
        <v>41.66668323475321</v>
      </c>
      <c r="AP29" s="32">
        <f>SUM(AP10:AP28)</f>
        <v>5970.4</v>
      </c>
      <c r="AQ29" s="32">
        <f>SUM(AQ10:AQ28)</f>
        <v>2985.1999999999994</v>
      </c>
      <c r="AR29" s="27">
        <f>AQ29/AP29*100</f>
        <v>49.99999999999999</v>
      </c>
      <c r="AS29" s="32">
        <f>SUM(AS10:AS28)</f>
        <v>217785.27991</v>
      </c>
      <c r="AT29" s="32">
        <f>SUM(AT10:AT28)</f>
        <v>37729.71397</v>
      </c>
      <c r="AU29" s="27">
        <f>(AT29/AS29)*100</f>
        <v>17.32427186336553</v>
      </c>
      <c r="AV29" s="32">
        <f>SUM(AV10:AV28)</f>
        <v>38772.19788999999</v>
      </c>
      <c r="AW29" s="32">
        <f>SUM(AW10:AW28)</f>
        <v>12070.11424</v>
      </c>
      <c r="AX29" s="27">
        <f>AW29/AV29*100</f>
        <v>31.13084864119372</v>
      </c>
      <c r="AY29" s="32">
        <f>SUM(AY10:AY28)</f>
        <v>28433.339</v>
      </c>
      <c r="AZ29" s="32">
        <f>SUM(AZ10:AZ28)</f>
        <v>8955.58089</v>
      </c>
      <c r="BA29" s="27">
        <f t="shared" si="1"/>
        <v>31.49676121401007</v>
      </c>
      <c r="BB29" s="32">
        <f>SUM(BB10:BB28)</f>
        <v>56528.154509999986</v>
      </c>
      <c r="BC29" s="32">
        <f>SUM(BC10:BC28)</f>
        <v>9819.160259999999</v>
      </c>
      <c r="BD29" s="27">
        <f>BC29/BB29*100</f>
        <v>17.370388871023486</v>
      </c>
      <c r="BE29" s="32">
        <f>SUM(BE10:BE28)</f>
        <v>81540.74996999999</v>
      </c>
      <c r="BF29" s="32">
        <f>SUM(BF10:BF28)</f>
        <v>7059.853879999998</v>
      </c>
      <c r="BG29" s="27">
        <f>BF29/BE29*100</f>
        <v>8.658068367776135</v>
      </c>
      <c r="BH29" s="32">
        <f>SUM(BH10:BH28)</f>
        <v>36171.49554</v>
      </c>
      <c r="BI29" s="32">
        <f>SUM(BI10:BI28)</f>
        <v>7754.7763</v>
      </c>
      <c r="BJ29" s="27">
        <f>BI29/BH29*100</f>
        <v>21.43891532332257</v>
      </c>
      <c r="BK29" s="32">
        <f>SUM(BK10:BK28)</f>
        <v>-2819.282219999999</v>
      </c>
      <c r="BL29" s="32">
        <f>SUM(BL10:BL28)</f>
        <v>20739.886029999998</v>
      </c>
      <c r="BM29" s="27">
        <f>BL29/BK29*100</f>
        <v>-735.6441963444157</v>
      </c>
      <c r="BN29" s="20">
        <f>SUM(BN10:BN28)</f>
        <v>-22737.07991000001</v>
      </c>
      <c r="BO29" s="20">
        <f>SUM(BO10:BO28)</f>
        <v>20739.886029999998</v>
      </c>
      <c r="BP29" s="20">
        <f>BO29/BN29*100</f>
        <v>-91.21613730564572</v>
      </c>
      <c r="BQ29" s="6"/>
      <c r="BR29" s="18"/>
    </row>
    <row r="30" spans="3:68" ht="15.75" hidden="1">
      <c r="C30" s="21">
        <f aca="true" t="shared" si="27" ref="C30:AC30">C29-C20</f>
        <v>182558.4</v>
      </c>
      <c r="D30" s="21">
        <f t="shared" si="27"/>
        <v>54547.20000000001</v>
      </c>
      <c r="E30" s="21">
        <f t="shared" si="27"/>
        <v>-1.4278257815065878</v>
      </c>
      <c r="F30" s="21">
        <f t="shared" si="27"/>
        <v>58435.9</v>
      </c>
      <c r="G30" s="21">
        <f t="shared" si="27"/>
        <v>27758.600000000002</v>
      </c>
      <c r="H30" s="21">
        <f t="shared" si="27"/>
        <v>15.107915244683408</v>
      </c>
      <c r="I30" s="21">
        <f t="shared" si="27"/>
        <v>23431.899999999998</v>
      </c>
      <c r="J30" s="21">
        <f t="shared" si="27"/>
        <v>9386.599999999999</v>
      </c>
      <c r="K30" s="21">
        <f t="shared" si="27"/>
        <v>4.828241099216704</v>
      </c>
      <c r="L30" s="21">
        <f t="shared" si="27"/>
        <v>1478</v>
      </c>
      <c r="M30" s="21">
        <f t="shared" si="27"/>
        <v>872.8999999999997</v>
      </c>
      <c r="N30" s="21">
        <f t="shared" si="27"/>
        <v>25.85968379446639</v>
      </c>
      <c r="O30" s="21">
        <f t="shared" si="27"/>
        <v>5801</v>
      </c>
      <c r="P30" s="21">
        <f t="shared" si="27"/>
        <v>547.2</v>
      </c>
      <c r="Q30" s="21">
        <f t="shared" si="27"/>
        <v>-4.115461596745018</v>
      </c>
      <c r="R30" s="21">
        <f t="shared" si="27"/>
        <v>11827</v>
      </c>
      <c r="S30" s="21">
        <f t="shared" si="27"/>
        <v>1861.0000000000002</v>
      </c>
      <c r="T30" s="21">
        <f t="shared" si="27"/>
        <v>-0.09751248067628104</v>
      </c>
      <c r="U30" s="21">
        <f t="shared" si="27"/>
        <v>900</v>
      </c>
      <c r="V30" s="21">
        <f t="shared" si="27"/>
        <v>403.1</v>
      </c>
      <c r="W30" s="21" t="e">
        <f t="shared" si="27"/>
        <v>#DIV/0!</v>
      </c>
      <c r="X30" s="21">
        <f t="shared" si="27"/>
        <v>3018</v>
      </c>
      <c r="Y30" s="21">
        <f t="shared" si="27"/>
        <v>1721.5</v>
      </c>
      <c r="Z30" s="21">
        <f t="shared" si="27"/>
        <v>25.306294536817106</v>
      </c>
      <c r="AA30" s="21">
        <f t="shared" si="27"/>
        <v>736</v>
      </c>
      <c r="AB30" s="21">
        <f t="shared" si="27"/>
        <v>165.29999999999995</v>
      </c>
      <c r="AC30" s="21">
        <f t="shared" si="27"/>
        <v>-8.530353852695239</v>
      </c>
      <c r="AD30" s="21"/>
      <c r="AE30" s="21"/>
      <c r="AF30" s="13" t="e">
        <f t="shared" si="12"/>
        <v>#DIV/0!</v>
      </c>
      <c r="AG30" s="21">
        <f aca="true" t="shared" si="28" ref="AG30:BP30">AG29-AG20</f>
        <v>571</v>
      </c>
      <c r="AH30" s="21">
        <f t="shared" si="28"/>
        <v>321.59999999999997</v>
      </c>
      <c r="AI30" s="13">
        <f t="shared" si="13"/>
        <v>56.32224168126094</v>
      </c>
      <c r="AJ30" s="21">
        <f t="shared" si="28"/>
        <v>124122.50000000003</v>
      </c>
      <c r="AK30" s="21">
        <f t="shared" si="28"/>
        <v>26788.6</v>
      </c>
      <c r="AL30" s="21">
        <f t="shared" si="28"/>
        <v>-9.03819655898489</v>
      </c>
      <c r="AM30" s="21">
        <f t="shared" si="28"/>
        <v>43751.600000000006</v>
      </c>
      <c r="AN30" s="21">
        <f t="shared" si="28"/>
        <v>18229.8</v>
      </c>
      <c r="AO30" s="21">
        <f t="shared" si="28"/>
        <v>-0.0006199626680825077</v>
      </c>
      <c r="AP30" s="21">
        <f t="shared" si="28"/>
        <v>5970.4</v>
      </c>
      <c r="AQ30" s="21">
        <f t="shared" si="28"/>
        <v>2985.1999999999994</v>
      </c>
      <c r="AR30" s="21" t="e">
        <f t="shared" si="28"/>
        <v>#DIV/0!</v>
      </c>
      <c r="AS30" s="21">
        <f t="shared" si="28"/>
        <v>204638.85132000002</v>
      </c>
      <c r="AT30" s="21">
        <f t="shared" si="28"/>
        <v>35790.46887</v>
      </c>
      <c r="AU30" s="21">
        <f t="shared" si="28"/>
        <v>2.5731545791236954</v>
      </c>
      <c r="AV30" s="21">
        <f t="shared" si="28"/>
        <v>36013.47288999999</v>
      </c>
      <c r="AW30" s="21">
        <f t="shared" si="28"/>
        <v>11147.242380000002</v>
      </c>
      <c r="AX30" s="21">
        <f t="shared" si="28"/>
        <v>-2.32199134829418</v>
      </c>
      <c r="AY30" s="21">
        <f t="shared" si="28"/>
        <v>26618.342</v>
      </c>
      <c r="AZ30" s="21">
        <f t="shared" si="28"/>
        <v>8350.868929999999</v>
      </c>
      <c r="BA30" s="21">
        <f t="shared" si="28"/>
        <v>-1.8207572171498683</v>
      </c>
      <c r="BB30" s="21">
        <f t="shared" si="28"/>
        <v>53234.25391999999</v>
      </c>
      <c r="BC30" s="21">
        <f t="shared" si="28"/>
        <v>9567.44026</v>
      </c>
      <c r="BD30" s="21">
        <f t="shared" si="28"/>
        <v>9.728385321669254</v>
      </c>
      <c r="BE30" s="21">
        <f t="shared" si="28"/>
        <v>77137.90396999998</v>
      </c>
      <c r="BF30" s="21">
        <f t="shared" si="28"/>
        <v>7014.755879999998</v>
      </c>
      <c r="BG30" s="21">
        <f t="shared" si="28"/>
        <v>7.633776353020225</v>
      </c>
      <c r="BH30" s="21">
        <f t="shared" si="28"/>
        <v>33969.29654</v>
      </c>
      <c r="BI30" s="21">
        <f t="shared" si="28"/>
        <v>7290.15649</v>
      </c>
      <c r="BJ30" s="21">
        <f t="shared" si="28"/>
        <v>0.34092145446694033</v>
      </c>
      <c r="BK30" s="21">
        <f>BK29-BK20</f>
        <v>-3682.5822199999993</v>
      </c>
      <c r="BL30" s="21">
        <f>BL29-BL20</f>
        <v>18756.73113</v>
      </c>
      <c r="BM30" s="21">
        <f>BM29-BM20</f>
        <v>-965.3621275386703</v>
      </c>
      <c r="BN30" s="21">
        <f t="shared" si="28"/>
        <v>-22080.45132000001</v>
      </c>
      <c r="BO30" s="21">
        <f t="shared" si="28"/>
        <v>18756.73113</v>
      </c>
      <c r="BP30" s="21">
        <f t="shared" si="28"/>
        <v>210.8046595652305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  <mergeCell ref="BN4:BP7"/>
    <mergeCell ref="BE5:BG7"/>
    <mergeCell ref="BH5:BJ7"/>
    <mergeCell ref="AV4:BJ4"/>
    <mergeCell ref="BB5:BD7"/>
    <mergeCell ref="AV5:AX7"/>
    <mergeCell ref="BK4:BM7"/>
    <mergeCell ref="AY6:BA7"/>
    <mergeCell ref="AS4:AU7"/>
    <mergeCell ref="AA6:AC7"/>
    <mergeCell ref="AD6:AF7"/>
    <mergeCell ref="AP6:AR7"/>
    <mergeCell ref="AJ5:AL7"/>
    <mergeCell ref="AY5:BA5"/>
    <mergeCell ref="A29:B29"/>
    <mergeCell ref="AG6:AI7"/>
    <mergeCell ref="AM6:AO7"/>
    <mergeCell ref="B4:B8"/>
    <mergeCell ref="A4:A8"/>
    <mergeCell ref="I6:K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2022-04-08T07:26:16Z</cp:lastPrinted>
  <dcterms:created xsi:type="dcterms:W3CDTF">2013-04-03T10:22:22Z</dcterms:created>
  <dcterms:modified xsi:type="dcterms:W3CDTF">2022-06-07T07:58:54Z</dcterms:modified>
  <cp:category/>
  <cp:version/>
  <cp:contentType/>
  <cp:contentStatus/>
</cp:coreProperties>
</file>