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<sst xmlns="http://schemas.openxmlformats.org/spreadsheetml/2006/main" count="118" uniqueCount="52">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</sst>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19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3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13" fillId="0" borderId="11" xfId="54" applyNumberFormat="1" applyFont="1" applyFill="1" applyBorder="1" applyAlignment="1" applyProtection="1">
      <alignment vertical="center" wrapText="1"/>
      <protection locked="0"/>
    </xf>
    <xf numFmtId="172" fontId="53" fillId="0" borderId="1" xfId="33" applyNumberFormat="1" applyFont="1" applyFill="1" applyProtection="1">
      <alignment horizontal="right" vertical="top" shrinkToFi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21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16" sqref="G1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9" t="s">
        <v>0</v>
      </c>
      <c r="S1" s="39"/>
      <c r="T1" s="3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40" t="s">
        <v>51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3" t="s">
        <v>18</v>
      </c>
      <c r="B4" s="72" t="s">
        <v>1</v>
      </c>
      <c r="C4" s="41" t="s">
        <v>46</v>
      </c>
      <c r="D4" s="42"/>
      <c r="E4" s="43"/>
      <c r="F4" s="50" t="s">
        <v>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6" t="s">
        <v>47</v>
      </c>
      <c r="AT4" s="42"/>
      <c r="AU4" s="43"/>
      <c r="AV4" s="50" t="s">
        <v>4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41" t="s">
        <v>50</v>
      </c>
      <c r="BL4" s="42"/>
      <c r="BM4" s="43"/>
      <c r="BN4" s="56" t="s">
        <v>48</v>
      </c>
      <c r="BO4" s="42"/>
      <c r="BP4" s="43"/>
      <c r="BQ4" s="6"/>
      <c r="BR4" s="6"/>
    </row>
    <row r="5" spans="1:70" ht="15" customHeight="1">
      <c r="A5" s="46"/>
      <c r="B5" s="73"/>
      <c r="C5" s="44"/>
      <c r="D5" s="45"/>
      <c r="E5" s="46"/>
      <c r="F5" s="52" t="s">
        <v>3</v>
      </c>
      <c r="G5" s="52"/>
      <c r="H5" s="52"/>
      <c r="I5" s="53" t="s">
        <v>4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  <c r="AJ5" s="52" t="s">
        <v>5</v>
      </c>
      <c r="AK5" s="52"/>
      <c r="AL5" s="52"/>
      <c r="AM5" s="50" t="s">
        <v>4</v>
      </c>
      <c r="AN5" s="51"/>
      <c r="AO5" s="51"/>
      <c r="AP5" s="51"/>
      <c r="AQ5" s="51"/>
      <c r="AR5" s="51"/>
      <c r="AS5" s="44"/>
      <c r="AT5" s="45"/>
      <c r="AU5" s="46"/>
      <c r="AV5" s="58" t="s">
        <v>9</v>
      </c>
      <c r="AW5" s="59"/>
      <c r="AX5" s="59"/>
      <c r="AY5" s="57" t="s">
        <v>4</v>
      </c>
      <c r="AZ5" s="57"/>
      <c r="BA5" s="57"/>
      <c r="BB5" s="57" t="s">
        <v>10</v>
      </c>
      <c r="BC5" s="57"/>
      <c r="BD5" s="57"/>
      <c r="BE5" s="57" t="s">
        <v>11</v>
      </c>
      <c r="BF5" s="57"/>
      <c r="BG5" s="57"/>
      <c r="BH5" s="52" t="s">
        <v>12</v>
      </c>
      <c r="BI5" s="52"/>
      <c r="BJ5" s="52"/>
      <c r="BK5" s="44"/>
      <c r="BL5" s="45"/>
      <c r="BM5" s="46"/>
      <c r="BN5" s="44"/>
      <c r="BO5" s="45"/>
      <c r="BP5" s="46"/>
      <c r="BQ5" s="6"/>
      <c r="BR5" s="6"/>
    </row>
    <row r="6" spans="1:70" ht="15" customHeight="1">
      <c r="A6" s="46"/>
      <c r="B6" s="73"/>
      <c r="C6" s="44"/>
      <c r="D6" s="45"/>
      <c r="E6" s="46"/>
      <c r="F6" s="52"/>
      <c r="G6" s="52"/>
      <c r="H6" s="52"/>
      <c r="I6" s="41" t="s">
        <v>6</v>
      </c>
      <c r="J6" s="42"/>
      <c r="K6" s="43"/>
      <c r="L6" s="41" t="s">
        <v>7</v>
      </c>
      <c r="M6" s="42"/>
      <c r="N6" s="43"/>
      <c r="O6" s="41" t="s">
        <v>20</v>
      </c>
      <c r="P6" s="42"/>
      <c r="Q6" s="43"/>
      <c r="R6" s="41" t="s">
        <v>8</v>
      </c>
      <c r="S6" s="42"/>
      <c r="T6" s="43"/>
      <c r="U6" s="41" t="s">
        <v>19</v>
      </c>
      <c r="V6" s="42"/>
      <c r="W6" s="43"/>
      <c r="X6" s="41" t="s">
        <v>21</v>
      </c>
      <c r="Y6" s="42"/>
      <c r="Z6" s="43"/>
      <c r="AA6" s="41" t="s">
        <v>25</v>
      </c>
      <c r="AB6" s="42"/>
      <c r="AC6" s="43"/>
      <c r="AD6" s="64" t="s">
        <v>26</v>
      </c>
      <c r="AE6" s="65"/>
      <c r="AF6" s="66"/>
      <c r="AG6" s="41" t="s">
        <v>24</v>
      </c>
      <c r="AH6" s="42"/>
      <c r="AI6" s="43"/>
      <c r="AJ6" s="52"/>
      <c r="AK6" s="52"/>
      <c r="AL6" s="52"/>
      <c r="AM6" s="41" t="s">
        <v>22</v>
      </c>
      <c r="AN6" s="42"/>
      <c r="AO6" s="43"/>
      <c r="AP6" s="41" t="s">
        <v>23</v>
      </c>
      <c r="AQ6" s="42"/>
      <c r="AR6" s="43"/>
      <c r="AS6" s="44"/>
      <c r="AT6" s="45"/>
      <c r="AU6" s="46"/>
      <c r="AV6" s="60"/>
      <c r="AW6" s="61"/>
      <c r="AX6" s="61"/>
      <c r="AY6" s="57" t="s">
        <v>13</v>
      </c>
      <c r="AZ6" s="57"/>
      <c r="BA6" s="57"/>
      <c r="BB6" s="57"/>
      <c r="BC6" s="57"/>
      <c r="BD6" s="57"/>
      <c r="BE6" s="57"/>
      <c r="BF6" s="57"/>
      <c r="BG6" s="57"/>
      <c r="BH6" s="52"/>
      <c r="BI6" s="52"/>
      <c r="BJ6" s="52"/>
      <c r="BK6" s="44"/>
      <c r="BL6" s="45"/>
      <c r="BM6" s="46"/>
      <c r="BN6" s="44"/>
      <c r="BO6" s="45"/>
      <c r="BP6" s="46"/>
      <c r="BQ6" s="6"/>
      <c r="BR6" s="6"/>
    </row>
    <row r="7" spans="1:70" ht="193.5" customHeight="1">
      <c r="A7" s="46"/>
      <c r="B7" s="73"/>
      <c r="C7" s="47"/>
      <c r="D7" s="48"/>
      <c r="E7" s="49"/>
      <c r="F7" s="52"/>
      <c r="G7" s="52"/>
      <c r="H7" s="52"/>
      <c r="I7" s="47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47"/>
      <c r="V7" s="48"/>
      <c r="W7" s="49"/>
      <c r="X7" s="47"/>
      <c r="Y7" s="48"/>
      <c r="Z7" s="49"/>
      <c r="AA7" s="47"/>
      <c r="AB7" s="48"/>
      <c r="AC7" s="49"/>
      <c r="AD7" s="67"/>
      <c r="AE7" s="68"/>
      <c r="AF7" s="69"/>
      <c r="AG7" s="47"/>
      <c r="AH7" s="48"/>
      <c r="AI7" s="49"/>
      <c r="AJ7" s="52"/>
      <c r="AK7" s="52"/>
      <c r="AL7" s="52"/>
      <c r="AM7" s="47"/>
      <c r="AN7" s="48"/>
      <c r="AO7" s="49"/>
      <c r="AP7" s="47"/>
      <c r="AQ7" s="48"/>
      <c r="AR7" s="49"/>
      <c r="AS7" s="47"/>
      <c r="AT7" s="48"/>
      <c r="AU7" s="49"/>
      <c r="AV7" s="62"/>
      <c r="AW7" s="63"/>
      <c r="AX7" s="63"/>
      <c r="AY7" s="57"/>
      <c r="AZ7" s="57"/>
      <c r="BA7" s="57"/>
      <c r="BB7" s="57"/>
      <c r="BC7" s="57"/>
      <c r="BD7" s="57"/>
      <c r="BE7" s="57"/>
      <c r="BF7" s="57"/>
      <c r="BG7" s="57"/>
      <c r="BH7" s="52"/>
      <c r="BI7" s="52"/>
      <c r="BJ7" s="52"/>
      <c r="BK7" s="47"/>
      <c r="BL7" s="48"/>
      <c r="BM7" s="49"/>
      <c r="BN7" s="47"/>
      <c r="BO7" s="48"/>
      <c r="BP7" s="49"/>
      <c r="BQ7" s="6"/>
      <c r="BR7" s="6"/>
    </row>
    <row r="8" spans="1:70" ht="63">
      <c r="A8" s="49"/>
      <c r="B8" s="74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8238.9</v>
      </c>
      <c r="D10" s="27">
        <f>G10+AK10</f>
        <v>2020.1000000000001</v>
      </c>
      <c r="E10" s="14">
        <f>D10/C10*100</f>
        <v>24.519049873162682</v>
      </c>
      <c r="F10" s="36">
        <v>1531.4</v>
      </c>
      <c r="G10" s="16">
        <v>386.2</v>
      </c>
      <c r="H10" s="14">
        <f>G10/F10*100</f>
        <v>25.21875408123286</v>
      </c>
      <c r="I10" s="15">
        <v>220</v>
      </c>
      <c r="J10" s="16">
        <v>69.8</v>
      </c>
      <c r="K10" s="14">
        <f aca="true" t="shared" si="0" ref="K10:K29">J10/I10*100</f>
        <v>31.727272727272727</v>
      </c>
      <c r="L10" s="15">
        <v>10</v>
      </c>
      <c r="M10" s="16">
        <v>0.8</v>
      </c>
      <c r="N10" s="14">
        <f>M10/L10*100</f>
        <v>8</v>
      </c>
      <c r="O10" s="15">
        <v>84</v>
      </c>
      <c r="P10" s="25">
        <v>11.9</v>
      </c>
      <c r="Q10" s="14">
        <f>P10/O10*100</f>
        <v>14.166666666666666</v>
      </c>
      <c r="R10" s="15">
        <v>427</v>
      </c>
      <c r="S10" s="16">
        <v>30.9</v>
      </c>
      <c r="T10" s="14">
        <f>S10/R10*100</f>
        <v>7.236533957845433</v>
      </c>
      <c r="U10" s="15">
        <v>0</v>
      </c>
      <c r="V10" s="17">
        <v>0</v>
      </c>
      <c r="W10" s="14" t="e">
        <f>V10/U10*100</f>
        <v>#DIV/0!</v>
      </c>
      <c r="X10" s="15">
        <v>160</v>
      </c>
      <c r="Y10" s="25">
        <v>68.2</v>
      </c>
      <c r="Z10" s="14">
        <f>Y10/X10*100</f>
        <v>42.625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6">
        <v>6707.5</v>
      </c>
      <c r="AK10" s="16">
        <v>1633.9</v>
      </c>
      <c r="AL10" s="14">
        <f>AK10/AJ10*100</f>
        <v>24.359299291837498</v>
      </c>
      <c r="AM10" s="36">
        <v>4079.8</v>
      </c>
      <c r="AN10" s="17">
        <v>1359.9</v>
      </c>
      <c r="AO10" s="14">
        <f>AN10/AM10*100</f>
        <v>33.33251629981862</v>
      </c>
      <c r="AP10" s="36">
        <v>0</v>
      </c>
      <c r="AQ10" s="16">
        <v>0</v>
      </c>
      <c r="AR10" s="14" t="e">
        <f>AQ10/AP10*100</f>
        <v>#DIV/0!</v>
      </c>
      <c r="AS10" s="35">
        <v>9315.48096</v>
      </c>
      <c r="AT10" s="38">
        <v>1403.9969</v>
      </c>
      <c r="AU10" s="37">
        <f>AT10/AS10*100</f>
        <v>15.071652296093577</v>
      </c>
      <c r="AV10" s="35">
        <v>2260.135</v>
      </c>
      <c r="AW10" s="38">
        <v>533.95805</v>
      </c>
      <c r="AX10" s="37">
        <f>AW10/AV10*100</f>
        <v>23.625051158448496</v>
      </c>
      <c r="AY10" s="35">
        <v>1418.734</v>
      </c>
      <c r="AZ10" s="38">
        <v>309.86281</v>
      </c>
      <c r="BA10" s="37">
        <f aca="true" t="shared" si="1" ref="BA10:BA29">AZ10/AY10*100</f>
        <v>21.840796794888966</v>
      </c>
      <c r="BB10" s="35">
        <v>2977.14796</v>
      </c>
      <c r="BC10" s="38">
        <v>269.6</v>
      </c>
      <c r="BD10" s="37">
        <f>BC10/BB10*100</f>
        <v>9.055646666617136</v>
      </c>
      <c r="BE10" s="35">
        <v>1478.202</v>
      </c>
      <c r="BF10" s="38">
        <v>66.37223</v>
      </c>
      <c r="BG10" s="37">
        <f>BF10/BE10*100</f>
        <v>4.490064957292711</v>
      </c>
      <c r="BH10" s="35">
        <v>2490.689</v>
      </c>
      <c r="BI10" s="38">
        <v>509.93039</v>
      </c>
      <c r="BJ10" s="14">
        <f>BI10/BH10*100</f>
        <v>20.473466980421883</v>
      </c>
      <c r="BK10" s="26">
        <v>0</v>
      </c>
      <c r="BL10" s="26">
        <f>D10-AT10</f>
        <v>616.1031</v>
      </c>
      <c r="BM10" s="14" t="e">
        <f>BL10/BK10*100</f>
        <v>#DIV/0!</v>
      </c>
      <c r="BN10" s="18">
        <f>C10-AS10</f>
        <v>-1076.5809600000011</v>
      </c>
      <c r="BO10" s="18">
        <f aca="true" t="shared" si="2" ref="BO10:BO28">D10-AT10</f>
        <v>616.1031</v>
      </c>
      <c r="BP10" s="14">
        <f>BO10/BN10*100</f>
        <v>-57.22775368421892</v>
      </c>
      <c r="BQ10" s="6"/>
      <c r="BR10" s="19"/>
    </row>
    <row r="11" spans="1:70" ht="15.75">
      <c r="A11" s="29">
        <v>2</v>
      </c>
      <c r="B11" s="12" t="s">
        <v>28</v>
      </c>
      <c r="C11" s="32">
        <f aca="true" t="shared" si="3" ref="C11:C27">F11+AJ11</f>
        <v>6343.099999999999</v>
      </c>
      <c r="D11" s="14">
        <f aca="true" t="shared" si="4" ref="D11:D28">G11+AK11</f>
        <v>1721.5</v>
      </c>
      <c r="E11" s="14">
        <f aca="true" t="shared" si="5" ref="E11:E28">D11/C11*100</f>
        <v>27.13972663208841</v>
      </c>
      <c r="F11" s="36">
        <v>1002.2</v>
      </c>
      <c r="G11" s="16">
        <v>294.1</v>
      </c>
      <c r="H11" s="14">
        <f aca="true" t="shared" si="6" ref="H11:H28">G11/F11*100</f>
        <v>29.345440031929755</v>
      </c>
      <c r="I11" s="15">
        <v>40</v>
      </c>
      <c r="J11" s="25">
        <v>10.9</v>
      </c>
      <c r="K11" s="14">
        <f t="shared" si="0"/>
        <v>27.250000000000004</v>
      </c>
      <c r="L11" s="15">
        <v>75</v>
      </c>
      <c r="M11" s="16">
        <v>21.8</v>
      </c>
      <c r="N11" s="14">
        <f aca="true" t="shared" si="7" ref="N11:N28">M11/L11*100</f>
        <v>29.06666666666667</v>
      </c>
      <c r="O11" s="15">
        <v>75</v>
      </c>
      <c r="P11" s="16">
        <v>3.1</v>
      </c>
      <c r="Q11" s="14">
        <f aca="true" t="shared" si="8" ref="Q11:Q28">P11/O11*100</f>
        <v>4.133333333333333</v>
      </c>
      <c r="R11" s="15">
        <v>190</v>
      </c>
      <c r="S11" s="25">
        <v>12.5</v>
      </c>
      <c r="T11" s="14">
        <f>S11/R11*100</f>
        <v>6.578947368421052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61.7</v>
      </c>
      <c r="Z11" s="14">
        <f aca="true" t="shared" si="10" ref="Z11:Z28">Y11/X11*100</f>
        <v>123.4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36">
        <v>5340.9</v>
      </c>
      <c r="AK11" s="25">
        <v>1427.4</v>
      </c>
      <c r="AL11" s="14">
        <f aca="true" t="shared" si="14" ref="AL11:AL28">AK11/AJ11*100</f>
        <v>26.725832724821664</v>
      </c>
      <c r="AM11" s="36">
        <v>3513.3</v>
      </c>
      <c r="AN11" s="17">
        <v>1171.1</v>
      </c>
      <c r="AO11" s="14">
        <f aca="true" t="shared" si="15" ref="AO11:AO28">AN11/AM11*100</f>
        <v>33.33333333333333</v>
      </c>
      <c r="AP11" s="36">
        <v>0</v>
      </c>
      <c r="AQ11" s="25">
        <v>0</v>
      </c>
      <c r="AR11" s="14" t="e">
        <f>AQ11/AP11*100</f>
        <v>#DIV/0!</v>
      </c>
      <c r="AS11" s="35">
        <v>6324.12748</v>
      </c>
      <c r="AT11" s="38">
        <v>973.66034</v>
      </c>
      <c r="AU11" s="37">
        <f aca="true" t="shared" si="16" ref="AU11:AU27">AT11/AS11*100</f>
        <v>15.395963207243888</v>
      </c>
      <c r="AV11" s="35">
        <v>1786.387</v>
      </c>
      <c r="AW11" s="38">
        <v>388.25649</v>
      </c>
      <c r="AX11" s="37">
        <f aca="true" t="shared" si="17" ref="AX11:AX28">AW11/AV11*100</f>
        <v>21.734175741314733</v>
      </c>
      <c r="AY11" s="35">
        <v>1353.883</v>
      </c>
      <c r="AZ11" s="38">
        <v>275.12551</v>
      </c>
      <c r="BA11" s="37">
        <f t="shared" si="1"/>
        <v>20.321217564590146</v>
      </c>
      <c r="BB11" s="35">
        <v>2863.61748</v>
      </c>
      <c r="BC11" s="38">
        <v>250</v>
      </c>
      <c r="BD11" s="37">
        <f aca="true" t="shared" si="18" ref="BD11:BD28">BC11/BB11*100</f>
        <v>8.730216299699359</v>
      </c>
      <c r="BE11" s="35">
        <v>153.888</v>
      </c>
      <c r="BF11" s="38">
        <v>23.22949</v>
      </c>
      <c r="BG11" s="37">
        <f aca="true" t="shared" si="19" ref="BG11:BG28">BF11/BE11*100</f>
        <v>15.095062642961112</v>
      </c>
      <c r="BH11" s="35">
        <v>1423.928</v>
      </c>
      <c r="BI11" s="38">
        <v>289.47262</v>
      </c>
      <c r="BJ11" s="14">
        <f aca="true" t="shared" si="20" ref="BJ11:BJ28">BI11/BH11*100</f>
        <v>20.329161305908723</v>
      </c>
      <c r="BK11" s="26">
        <v>0</v>
      </c>
      <c r="BL11" s="26">
        <f aca="true" t="shared" si="21" ref="BL11:BL28">D11-AT11</f>
        <v>747.83966</v>
      </c>
      <c r="BM11" s="14" t="e">
        <f aca="true" t="shared" si="22" ref="BM11:BM28">BL11/BK11*100</f>
        <v>#DIV/0!</v>
      </c>
      <c r="BN11" s="18">
        <f aca="true" t="shared" si="23" ref="BN11:BN28">C11-AS11</f>
        <v>18.97251999999935</v>
      </c>
      <c r="BO11" s="18">
        <f t="shared" si="2"/>
        <v>747.83966</v>
      </c>
      <c r="BP11" s="14">
        <f aca="true" t="shared" si="24" ref="BP11:BP28">BO11/BN11*100</f>
        <v>3941.699152247702</v>
      </c>
      <c r="BQ11" s="6"/>
      <c r="BR11" s="19"/>
    </row>
    <row r="12" spans="1:70" ht="15.75">
      <c r="A12" s="11">
        <v>3</v>
      </c>
      <c r="B12" s="12" t="s">
        <v>29</v>
      </c>
      <c r="C12" s="32">
        <f t="shared" si="3"/>
        <v>7768.9</v>
      </c>
      <c r="D12" s="14">
        <f t="shared" si="4"/>
        <v>2170.6</v>
      </c>
      <c r="E12" s="14">
        <f t="shared" si="5"/>
        <v>27.939605349534684</v>
      </c>
      <c r="F12" s="36">
        <v>1507</v>
      </c>
      <c r="G12" s="16">
        <v>572.4</v>
      </c>
      <c r="H12" s="14">
        <f t="shared" si="6"/>
        <v>37.98274717982747</v>
      </c>
      <c r="I12" s="15">
        <v>50</v>
      </c>
      <c r="J12" s="17">
        <v>15.7</v>
      </c>
      <c r="K12" s="14">
        <f t="shared" si="0"/>
        <v>31.4</v>
      </c>
      <c r="L12" s="15">
        <v>0</v>
      </c>
      <c r="M12" s="16">
        <v>0</v>
      </c>
      <c r="N12" s="14" t="e">
        <f t="shared" si="7"/>
        <v>#DIV/0!</v>
      </c>
      <c r="O12" s="15">
        <v>212</v>
      </c>
      <c r="P12" s="16">
        <v>2.4</v>
      </c>
      <c r="Q12" s="14">
        <f t="shared" si="8"/>
        <v>1.1320754716981132</v>
      </c>
      <c r="R12" s="20">
        <v>417</v>
      </c>
      <c r="S12" s="17">
        <v>20.2</v>
      </c>
      <c r="T12" s="14">
        <f aca="true" t="shared" si="25" ref="T12:T28">S12/R12*100</f>
        <v>4.844124700239808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155.2</v>
      </c>
      <c r="Z12" s="14">
        <f t="shared" si="10"/>
        <v>70.54545454545455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36">
        <v>6261.9</v>
      </c>
      <c r="AK12" s="16">
        <v>1598.2</v>
      </c>
      <c r="AL12" s="14">
        <f t="shared" si="14"/>
        <v>25.522604960155864</v>
      </c>
      <c r="AM12" s="36">
        <v>3875.4</v>
      </c>
      <c r="AN12" s="17">
        <v>1291.8</v>
      </c>
      <c r="AO12" s="14">
        <f t="shared" si="15"/>
        <v>33.33333333333333</v>
      </c>
      <c r="AP12" s="36">
        <v>0</v>
      </c>
      <c r="AQ12" s="16">
        <v>0</v>
      </c>
      <c r="AR12" s="14" t="e">
        <f aca="true" t="shared" si="26" ref="AR12:AR28">AQ12/AP12*100</f>
        <v>#DIV/0!</v>
      </c>
      <c r="AS12" s="35">
        <v>9200.1314</v>
      </c>
      <c r="AT12" s="38">
        <v>976.15112</v>
      </c>
      <c r="AU12" s="37">
        <f t="shared" si="16"/>
        <v>10.61018671972446</v>
      </c>
      <c r="AV12" s="35">
        <v>1721.394</v>
      </c>
      <c r="AW12" s="38">
        <v>468.73964</v>
      </c>
      <c r="AX12" s="37">
        <f t="shared" si="17"/>
        <v>27.230235495185877</v>
      </c>
      <c r="AY12" s="35">
        <v>1375.266</v>
      </c>
      <c r="AZ12" s="38">
        <v>378.17743</v>
      </c>
      <c r="BA12" s="37">
        <f t="shared" si="1"/>
        <v>27.49849338237112</v>
      </c>
      <c r="BB12" s="35">
        <v>3762.63654</v>
      </c>
      <c r="BC12" s="38">
        <v>300.0241</v>
      </c>
      <c r="BD12" s="37">
        <f t="shared" si="18"/>
        <v>7.973773092630414</v>
      </c>
      <c r="BE12" s="35">
        <v>1714.07186</v>
      </c>
      <c r="BF12" s="38">
        <v>33.21364</v>
      </c>
      <c r="BG12" s="37">
        <f t="shared" si="19"/>
        <v>1.9377040586851475</v>
      </c>
      <c r="BH12" s="35">
        <v>1519.722</v>
      </c>
      <c r="BI12" s="38">
        <v>165.32246</v>
      </c>
      <c r="BJ12" s="14">
        <f t="shared" si="20"/>
        <v>10.878467245983147</v>
      </c>
      <c r="BK12" s="26">
        <v>166</v>
      </c>
      <c r="BL12" s="26">
        <f t="shared" si="21"/>
        <v>1194.44888</v>
      </c>
      <c r="BM12" s="14">
        <f t="shared" si="22"/>
        <v>719.5475180722891</v>
      </c>
      <c r="BN12" s="18">
        <f t="shared" si="23"/>
        <v>-1431.2314000000006</v>
      </c>
      <c r="BO12" s="18">
        <f t="shared" si="2"/>
        <v>1194.44888</v>
      </c>
      <c r="BP12" s="14">
        <f t="shared" si="24"/>
        <v>-83.45602814471506</v>
      </c>
      <c r="BQ12" s="6"/>
      <c r="BR12" s="19"/>
    </row>
    <row r="13" spans="1:70" ht="15" customHeight="1">
      <c r="A13" s="11">
        <v>4</v>
      </c>
      <c r="B13" s="12" t="s">
        <v>30</v>
      </c>
      <c r="C13" s="32">
        <f>F13+AJ13</f>
        <v>4257.4</v>
      </c>
      <c r="D13" s="14">
        <f t="shared" si="4"/>
        <v>1195.4</v>
      </c>
      <c r="E13" s="14">
        <f t="shared" si="5"/>
        <v>28.07816977498004</v>
      </c>
      <c r="F13" s="36">
        <v>1370.9</v>
      </c>
      <c r="G13" s="16">
        <v>369.6</v>
      </c>
      <c r="H13" s="14">
        <f t="shared" si="6"/>
        <v>26.960390984025096</v>
      </c>
      <c r="I13" s="15">
        <v>164</v>
      </c>
      <c r="J13" s="17">
        <v>38.1</v>
      </c>
      <c r="K13" s="14">
        <f t="shared" si="0"/>
        <v>23.231707317073173</v>
      </c>
      <c r="L13" s="15">
        <v>8</v>
      </c>
      <c r="M13" s="16">
        <v>4.5</v>
      </c>
      <c r="N13" s="14">
        <f t="shared" si="7"/>
        <v>56.25</v>
      </c>
      <c r="O13" s="15">
        <v>75</v>
      </c>
      <c r="P13" s="25">
        <v>1.1</v>
      </c>
      <c r="Q13" s="14">
        <f t="shared" si="8"/>
        <v>1.4666666666666668</v>
      </c>
      <c r="R13" s="15">
        <v>310</v>
      </c>
      <c r="S13" s="16">
        <v>52.4</v>
      </c>
      <c r="T13" s="14">
        <f t="shared" si="25"/>
        <v>16.903225806451612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29.5</v>
      </c>
      <c r="Z13" s="14">
        <f t="shared" si="10"/>
        <v>17.771084337349397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36">
        <v>2886.5</v>
      </c>
      <c r="AK13" s="25">
        <v>825.8</v>
      </c>
      <c r="AL13" s="14">
        <f t="shared" si="14"/>
        <v>28.609042092499564</v>
      </c>
      <c r="AM13" s="36">
        <v>1632.1</v>
      </c>
      <c r="AN13" s="17">
        <v>544</v>
      </c>
      <c r="AO13" s="14">
        <f t="shared" si="15"/>
        <v>33.331290974817726</v>
      </c>
      <c r="AP13" s="36">
        <v>0</v>
      </c>
      <c r="AQ13" s="16">
        <v>0</v>
      </c>
      <c r="AR13" s="14" t="e">
        <f t="shared" si="26"/>
        <v>#DIV/0!</v>
      </c>
      <c r="AS13" s="35">
        <v>4320.5249</v>
      </c>
      <c r="AT13" s="38">
        <v>769.3859</v>
      </c>
      <c r="AU13" s="37">
        <f t="shared" si="16"/>
        <v>17.807695078901176</v>
      </c>
      <c r="AV13" s="35">
        <v>1320.321</v>
      </c>
      <c r="AW13" s="38">
        <v>306.35417</v>
      </c>
      <c r="AX13" s="37">
        <f t="shared" si="17"/>
        <v>23.20300669306934</v>
      </c>
      <c r="AY13" s="35">
        <v>997.565</v>
      </c>
      <c r="AZ13" s="38">
        <v>228.73296</v>
      </c>
      <c r="BA13" s="37">
        <f t="shared" si="1"/>
        <v>22.929128427721498</v>
      </c>
      <c r="BB13" s="35">
        <v>1854.2689</v>
      </c>
      <c r="BC13" s="38">
        <v>275.8999</v>
      </c>
      <c r="BD13" s="37">
        <f t="shared" si="18"/>
        <v>14.879174212542745</v>
      </c>
      <c r="BE13" s="35">
        <v>126.756</v>
      </c>
      <c r="BF13" s="38">
        <v>20.77612</v>
      </c>
      <c r="BG13" s="37">
        <f t="shared" si="19"/>
        <v>16.39064028527249</v>
      </c>
      <c r="BH13" s="35">
        <v>924.872</v>
      </c>
      <c r="BI13" s="38">
        <v>143.65398</v>
      </c>
      <c r="BJ13" s="14">
        <f>BI13/BH13*100</f>
        <v>15.532309335778354</v>
      </c>
      <c r="BK13" s="26">
        <v>0.1</v>
      </c>
      <c r="BL13" s="26">
        <f t="shared" si="21"/>
        <v>426.0141000000001</v>
      </c>
      <c r="BM13" s="14">
        <f>BL13/BK13*100</f>
        <v>426014.10000000003</v>
      </c>
      <c r="BN13" s="18">
        <f t="shared" si="23"/>
        <v>-63.12490000000071</v>
      </c>
      <c r="BO13" s="18">
        <f t="shared" si="2"/>
        <v>426.0141000000001</v>
      </c>
      <c r="BP13" s="14">
        <f>BO13/BN13*100</f>
        <v>-674.8748908909089</v>
      </c>
      <c r="BQ13" s="6"/>
      <c r="BR13" s="19"/>
    </row>
    <row r="14" spans="1:70" ht="15.75">
      <c r="A14" s="11">
        <v>5</v>
      </c>
      <c r="B14" s="12" t="s">
        <v>31</v>
      </c>
      <c r="C14" s="32">
        <f t="shared" si="3"/>
        <v>4821.6</v>
      </c>
      <c r="D14" s="24">
        <f t="shared" si="4"/>
        <v>1601.7</v>
      </c>
      <c r="E14" s="14">
        <f t="shared" si="5"/>
        <v>33.21926331508213</v>
      </c>
      <c r="F14" s="36">
        <v>1044.6</v>
      </c>
      <c r="G14" s="16">
        <v>833.5</v>
      </c>
      <c r="H14" s="14">
        <f t="shared" si="6"/>
        <v>79.79130767757994</v>
      </c>
      <c r="I14" s="15">
        <v>76.6</v>
      </c>
      <c r="J14" s="16">
        <v>14.9</v>
      </c>
      <c r="K14" s="14">
        <f t="shared" si="0"/>
        <v>19.45169712793734</v>
      </c>
      <c r="L14" s="15">
        <v>20</v>
      </c>
      <c r="M14" s="16">
        <v>441</v>
      </c>
      <c r="N14" s="14">
        <f t="shared" si="7"/>
        <v>2205</v>
      </c>
      <c r="O14" s="15">
        <v>100</v>
      </c>
      <c r="P14" s="25">
        <v>0.4</v>
      </c>
      <c r="Q14" s="14">
        <f t="shared" si="8"/>
        <v>0.4</v>
      </c>
      <c r="R14" s="15">
        <v>206</v>
      </c>
      <c r="S14" s="16">
        <v>7.1</v>
      </c>
      <c r="T14" s="14">
        <f t="shared" si="25"/>
        <v>3.4466019417475726</v>
      </c>
      <c r="U14" s="15">
        <v>0</v>
      </c>
      <c r="V14" s="17">
        <v>0</v>
      </c>
      <c r="W14" s="14" t="e">
        <f t="shared" si="9"/>
        <v>#DIV/0!</v>
      </c>
      <c r="X14" s="15">
        <v>305</v>
      </c>
      <c r="Y14" s="17">
        <v>253.2</v>
      </c>
      <c r="Z14" s="14">
        <f t="shared" si="10"/>
        <v>83.01639344262296</v>
      </c>
      <c r="AA14" s="15">
        <v>15</v>
      </c>
      <c r="AB14" s="17">
        <v>6.1</v>
      </c>
      <c r="AC14" s="14">
        <f t="shared" si="11"/>
        <v>40.666666666666664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36">
        <v>3777</v>
      </c>
      <c r="AK14" s="16">
        <v>768.2</v>
      </c>
      <c r="AL14" s="14">
        <f t="shared" si="14"/>
        <v>20.338893301562088</v>
      </c>
      <c r="AM14" s="36">
        <v>1681.7</v>
      </c>
      <c r="AN14" s="17">
        <v>560.6</v>
      </c>
      <c r="AO14" s="14">
        <f t="shared" si="15"/>
        <v>33.33531545459951</v>
      </c>
      <c r="AP14" s="36">
        <v>378.9</v>
      </c>
      <c r="AQ14" s="25">
        <v>126.3</v>
      </c>
      <c r="AR14" s="14">
        <f t="shared" si="26"/>
        <v>33.333333333333336</v>
      </c>
      <c r="AS14" s="35">
        <v>5762.5501</v>
      </c>
      <c r="AT14" s="38">
        <v>836.37199</v>
      </c>
      <c r="AU14" s="37">
        <f t="shared" si="16"/>
        <v>14.513921362696697</v>
      </c>
      <c r="AV14" s="35">
        <v>1607.127</v>
      </c>
      <c r="AW14" s="38">
        <v>438.10874</v>
      </c>
      <c r="AX14" s="37">
        <f t="shared" si="17"/>
        <v>27.260368346745466</v>
      </c>
      <c r="AY14" s="35">
        <v>1031.486</v>
      </c>
      <c r="AZ14" s="38">
        <v>263.70755</v>
      </c>
      <c r="BA14" s="37">
        <f t="shared" si="1"/>
        <v>25.565790519696822</v>
      </c>
      <c r="BB14" s="35">
        <v>1031.0851</v>
      </c>
      <c r="BC14" s="38">
        <v>92.5551</v>
      </c>
      <c r="BD14" s="37">
        <f t="shared" si="18"/>
        <v>8.976475365612401</v>
      </c>
      <c r="BE14" s="35">
        <v>1982.407</v>
      </c>
      <c r="BF14" s="38">
        <v>71.87417</v>
      </c>
      <c r="BG14" s="37">
        <f t="shared" si="19"/>
        <v>3.6256011000768265</v>
      </c>
      <c r="BH14" s="35">
        <v>1037.624</v>
      </c>
      <c r="BI14" s="38">
        <v>212.62033</v>
      </c>
      <c r="BJ14" s="14">
        <f t="shared" si="20"/>
        <v>20.491076729142733</v>
      </c>
      <c r="BK14" s="26">
        <v>0</v>
      </c>
      <c r="BL14" s="26">
        <f t="shared" si="21"/>
        <v>765.3280100000001</v>
      </c>
      <c r="BM14" s="14" t="e">
        <f t="shared" si="22"/>
        <v>#DIV/0!</v>
      </c>
      <c r="BN14" s="18">
        <f t="shared" si="23"/>
        <v>-940.9501</v>
      </c>
      <c r="BO14" s="18">
        <f t="shared" si="2"/>
        <v>765.3280100000001</v>
      </c>
      <c r="BP14" s="14">
        <f t="shared" si="24"/>
        <v>-81.33566381469115</v>
      </c>
      <c r="BQ14" s="6"/>
      <c r="BR14" s="19"/>
    </row>
    <row r="15" spans="1:70" ht="15.75">
      <c r="A15" s="11">
        <v>6</v>
      </c>
      <c r="B15" s="12" t="s">
        <v>32</v>
      </c>
      <c r="C15" s="32">
        <f t="shared" si="3"/>
        <v>5612.4</v>
      </c>
      <c r="D15" s="24">
        <f t="shared" si="4"/>
        <v>1604.9</v>
      </c>
      <c r="E15" s="14">
        <f t="shared" si="5"/>
        <v>28.59560972133134</v>
      </c>
      <c r="F15" s="36">
        <v>1246.1</v>
      </c>
      <c r="G15" s="16">
        <v>266</v>
      </c>
      <c r="H15" s="14">
        <f t="shared" si="6"/>
        <v>21.346601396356636</v>
      </c>
      <c r="I15" s="15">
        <v>35</v>
      </c>
      <c r="J15" s="16">
        <v>8.8</v>
      </c>
      <c r="K15" s="14">
        <f t="shared" si="0"/>
        <v>25.142857142857146</v>
      </c>
      <c r="L15" s="15">
        <v>0</v>
      </c>
      <c r="M15" s="16">
        <v>0</v>
      </c>
      <c r="N15" s="14" t="e">
        <f t="shared" si="7"/>
        <v>#DIV/0!</v>
      </c>
      <c r="O15" s="15">
        <v>150</v>
      </c>
      <c r="P15" s="16">
        <v>2.8</v>
      </c>
      <c r="Q15" s="14">
        <f t="shared" si="8"/>
        <v>1.8666666666666665</v>
      </c>
      <c r="R15" s="15">
        <v>348</v>
      </c>
      <c r="S15" s="16">
        <v>20.7</v>
      </c>
      <c r="T15" s="14">
        <f t="shared" si="25"/>
        <v>5.948275862068965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56</v>
      </c>
      <c r="Z15" s="14">
        <f t="shared" si="10"/>
        <v>32.94117647058823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36">
        <v>4366.3</v>
      </c>
      <c r="AK15" s="16">
        <v>1338.9</v>
      </c>
      <c r="AL15" s="14">
        <f t="shared" si="14"/>
        <v>30.66440693493347</v>
      </c>
      <c r="AM15" s="36">
        <v>3136.6</v>
      </c>
      <c r="AN15" s="17">
        <v>1045.6</v>
      </c>
      <c r="AO15" s="14">
        <f t="shared" si="15"/>
        <v>33.3354587770197</v>
      </c>
      <c r="AP15" s="36">
        <v>0</v>
      </c>
      <c r="AQ15" s="16">
        <v>0</v>
      </c>
      <c r="AR15" s="14" t="e">
        <f t="shared" si="26"/>
        <v>#DIV/0!</v>
      </c>
      <c r="AS15" s="35">
        <v>6421.099</v>
      </c>
      <c r="AT15" s="38">
        <v>855.49746</v>
      </c>
      <c r="AU15" s="37">
        <f t="shared" si="16"/>
        <v>13.323224887203889</v>
      </c>
      <c r="AV15" s="35">
        <v>1553.953</v>
      </c>
      <c r="AW15" s="38">
        <v>340.15259</v>
      </c>
      <c r="AX15" s="37">
        <f t="shared" si="17"/>
        <v>21.88950309307939</v>
      </c>
      <c r="AY15" s="35">
        <v>1440.577</v>
      </c>
      <c r="AZ15" s="38">
        <v>280.52223</v>
      </c>
      <c r="BA15" s="37">
        <f t="shared" si="1"/>
        <v>19.472907730721786</v>
      </c>
      <c r="BB15" s="35">
        <v>2297.364</v>
      </c>
      <c r="BC15" s="38">
        <v>291.066</v>
      </c>
      <c r="BD15" s="37">
        <f t="shared" si="18"/>
        <v>12.669563900191697</v>
      </c>
      <c r="BE15" s="35">
        <v>1309.25</v>
      </c>
      <c r="BF15" s="38">
        <v>0</v>
      </c>
      <c r="BG15" s="37">
        <f t="shared" si="19"/>
        <v>0</v>
      </c>
      <c r="BH15" s="35">
        <v>1143.565</v>
      </c>
      <c r="BI15" s="38">
        <v>206.46856</v>
      </c>
      <c r="BJ15" s="14">
        <f t="shared" si="20"/>
        <v>18.05481629815533</v>
      </c>
      <c r="BK15" s="26">
        <v>0</v>
      </c>
      <c r="BL15" s="26">
        <f t="shared" si="21"/>
        <v>749.40254</v>
      </c>
      <c r="BM15" s="14" t="e">
        <f t="shared" si="22"/>
        <v>#DIV/0!</v>
      </c>
      <c r="BN15" s="18">
        <f t="shared" si="23"/>
        <v>-808.6990000000005</v>
      </c>
      <c r="BO15" s="18">
        <f t="shared" si="2"/>
        <v>749.40254</v>
      </c>
      <c r="BP15" s="14">
        <f t="shared" si="24"/>
        <v>-92.66767239727012</v>
      </c>
      <c r="BQ15" s="6"/>
      <c r="BR15" s="19"/>
    </row>
    <row r="16" spans="1:70" ht="15.75">
      <c r="A16" s="11">
        <v>7</v>
      </c>
      <c r="B16" s="12" t="s">
        <v>33</v>
      </c>
      <c r="C16" s="32">
        <f t="shared" si="3"/>
        <v>4587.3</v>
      </c>
      <c r="D16" s="24">
        <f t="shared" si="4"/>
        <v>1423.4</v>
      </c>
      <c r="E16" s="14">
        <f t="shared" si="5"/>
        <v>31.029145684825497</v>
      </c>
      <c r="F16" s="36">
        <v>982.8</v>
      </c>
      <c r="G16" s="16">
        <v>247.2</v>
      </c>
      <c r="H16" s="14">
        <f t="shared" si="6"/>
        <v>25.152625152625152</v>
      </c>
      <c r="I16" s="15">
        <v>24</v>
      </c>
      <c r="J16" s="16">
        <v>3.7</v>
      </c>
      <c r="K16" s="14">
        <f t="shared" si="0"/>
        <v>15.416666666666668</v>
      </c>
      <c r="L16" s="15">
        <v>0</v>
      </c>
      <c r="M16" s="16">
        <v>0</v>
      </c>
      <c r="N16" s="14" t="e">
        <f t="shared" si="7"/>
        <v>#DIV/0!</v>
      </c>
      <c r="O16" s="15">
        <v>65</v>
      </c>
      <c r="P16" s="25">
        <v>1</v>
      </c>
      <c r="Q16" s="27">
        <f t="shared" si="8"/>
        <v>1.5384615384615385</v>
      </c>
      <c r="R16" s="15">
        <v>274</v>
      </c>
      <c r="S16" s="25">
        <v>8</v>
      </c>
      <c r="T16" s="14">
        <f t="shared" si="25"/>
        <v>2.9197080291970803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36.1</v>
      </c>
      <c r="Z16" s="14">
        <f t="shared" si="10"/>
        <v>30.083333333333336</v>
      </c>
      <c r="AA16" s="15">
        <v>45</v>
      </c>
      <c r="AB16" s="16">
        <v>51.2</v>
      </c>
      <c r="AC16" s="14">
        <f t="shared" si="11"/>
        <v>113.77777777777777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36">
        <v>3604.5</v>
      </c>
      <c r="AK16" s="25">
        <v>1176.2</v>
      </c>
      <c r="AL16" s="14">
        <f t="shared" si="14"/>
        <v>32.6314329310584</v>
      </c>
      <c r="AM16" s="36">
        <v>2894.5</v>
      </c>
      <c r="AN16" s="17">
        <v>964.8</v>
      </c>
      <c r="AO16" s="14">
        <f>AN16/AM16*100</f>
        <v>33.33218172395923</v>
      </c>
      <c r="AP16" s="36">
        <v>0</v>
      </c>
      <c r="AQ16" s="16">
        <v>0</v>
      </c>
      <c r="AR16" s="14" t="e">
        <f t="shared" si="26"/>
        <v>#DIV/0!</v>
      </c>
      <c r="AS16" s="35">
        <v>4632.52122</v>
      </c>
      <c r="AT16" s="38">
        <v>1043.50676</v>
      </c>
      <c r="AU16" s="37">
        <f t="shared" si="16"/>
        <v>22.52567684946298</v>
      </c>
      <c r="AV16" s="35">
        <v>1806.103</v>
      </c>
      <c r="AW16" s="38">
        <v>446.30006</v>
      </c>
      <c r="AX16" s="37">
        <f t="shared" si="17"/>
        <v>24.71066489563441</v>
      </c>
      <c r="AY16" s="35">
        <v>1273.599</v>
      </c>
      <c r="AZ16" s="38">
        <v>339.25295</v>
      </c>
      <c r="BA16" s="37">
        <f t="shared" si="1"/>
        <v>26.637344250427336</v>
      </c>
      <c r="BB16" s="35">
        <v>1091.63122</v>
      </c>
      <c r="BC16" s="38">
        <v>200</v>
      </c>
      <c r="BD16" s="37">
        <f t="shared" si="18"/>
        <v>18.321205580763806</v>
      </c>
      <c r="BE16" s="35">
        <v>151.394</v>
      </c>
      <c r="BF16" s="38">
        <v>19.72776</v>
      </c>
      <c r="BG16" s="37">
        <f t="shared" si="19"/>
        <v>13.030740980487998</v>
      </c>
      <c r="BH16" s="35">
        <v>1481.086</v>
      </c>
      <c r="BI16" s="38">
        <v>353.2772</v>
      </c>
      <c r="BJ16" s="14">
        <f t="shared" si="20"/>
        <v>23.85257844581611</v>
      </c>
      <c r="BK16" s="26">
        <f>C16-AS16</f>
        <v>-45.22121999999945</v>
      </c>
      <c r="BL16" s="26">
        <f t="shared" si="21"/>
        <v>379.8932400000001</v>
      </c>
      <c r="BM16" s="14">
        <f t="shared" si="22"/>
        <v>-840.0773796018876</v>
      </c>
      <c r="BN16" s="18">
        <f t="shared" si="23"/>
        <v>-45.22121999999945</v>
      </c>
      <c r="BO16" s="18">
        <f t="shared" si="2"/>
        <v>379.8932400000001</v>
      </c>
      <c r="BP16" s="14">
        <f t="shared" si="24"/>
        <v>-840.0773796018876</v>
      </c>
      <c r="BQ16" s="6"/>
      <c r="BR16" s="19"/>
    </row>
    <row r="17" spans="1:70" ht="15" customHeight="1">
      <c r="A17" s="11">
        <v>8</v>
      </c>
      <c r="B17" s="12" t="s">
        <v>34</v>
      </c>
      <c r="C17" s="32">
        <f t="shared" si="3"/>
        <v>83463.9</v>
      </c>
      <c r="D17" s="24">
        <f t="shared" si="4"/>
        <v>10973.5</v>
      </c>
      <c r="E17" s="14">
        <f t="shared" si="5"/>
        <v>13.14760033978762</v>
      </c>
      <c r="F17" s="36">
        <v>37228.9</v>
      </c>
      <c r="G17" s="16">
        <v>10017.7</v>
      </c>
      <c r="H17" s="14">
        <f t="shared" si="6"/>
        <v>26.90839643395319</v>
      </c>
      <c r="I17" s="15">
        <v>22100</v>
      </c>
      <c r="J17" s="16">
        <v>6519.9</v>
      </c>
      <c r="K17" s="14">
        <f t="shared" si="0"/>
        <v>29.501809954751128</v>
      </c>
      <c r="L17" s="15">
        <v>180</v>
      </c>
      <c r="M17" s="16">
        <v>228.6</v>
      </c>
      <c r="N17" s="14">
        <f t="shared" si="7"/>
        <v>127</v>
      </c>
      <c r="O17" s="15">
        <v>4150</v>
      </c>
      <c r="P17" s="16">
        <v>408.5</v>
      </c>
      <c r="Q17" s="14">
        <f t="shared" si="8"/>
        <v>9.843373493975903</v>
      </c>
      <c r="R17" s="15">
        <v>7210</v>
      </c>
      <c r="S17" s="17">
        <v>1386.5</v>
      </c>
      <c r="T17" s="14">
        <f t="shared" si="25"/>
        <v>19.23023578363384</v>
      </c>
      <c r="U17" s="15">
        <v>900</v>
      </c>
      <c r="V17" s="17">
        <v>368.1</v>
      </c>
      <c r="W17" s="14">
        <f t="shared" si="9"/>
        <v>40.900000000000006</v>
      </c>
      <c r="X17" s="15">
        <v>200</v>
      </c>
      <c r="Y17" s="17">
        <v>131.3</v>
      </c>
      <c r="Z17" s="14">
        <f t="shared" si="10"/>
        <v>65.65</v>
      </c>
      <c r="AA17" s="15">
        <v>60</v>
      </c>
      <c r="AB17" s="16">
        <v>20.9</v>
      </c>
      <c r="AC17" s="14">
        <f t="shared" si="11"/>
        <v>34.833333333333336</v>
      </c>
      <c r="AD17" s="14">
        <v>0</v>
      </c>
      <c r="AE17" s="14">
        <v>0</v>
      </c>
      <c r="AF17" s="14" t="e">
        <f t="shared" si="12"/>
        <v>#DIV/0!</v>
      </c>
      <c r="AG17" s="14">
        <v>550</v>
      </c>
      <c r="AH17" s="14">
        <v>298.3</v>
      </c>
      <c r="AI17" s="14">
        <f t="shared" si="13"/>
        <v>54.236363636363635</v>
      </c>
      <c r="AJ17" s="36">
        <v>46235</v>
      </c>
      <c r="AK17" s="17">
        <v>955.8</v>
      </c>
      <c r="AL17" s="14">
        <f t="shared" si="14"/>
        <v>2.067265058938034</v>
      </c>
      <c r="AM17" s="36">
        <v>0</v>
      </c>
      <c r="AN17" s="17">
        <v>0</v>
      </c>
      <c r="AO17" s="14" t="e">
        <f t="shared" si="15"/>
        <v>#DIV/0!</v>
      </c>
      <c r="AP17" s="36">
        <v>0</v>
      </c>
      <c r="AQ17" s="16">
        <v>0</v>
      </c>
      <c r="AR17" s="14" t="e">
        <f t="shared" si="26"/>
        <v>#DIV/0!</v>
      </c>
      <c r="AS17" s="35">
        <v>96505.89908</v>
      </c>
      <c r="AT17" s="38">
        <v>12730.63415</v>
      </c>
      <c r="AU17" s="37">
        <f t="shared" si="16"/>
        <v>13.191560589935285</v>
      </c>
      <c r="AV17" s="35">
        <v>5957.23789</v>
      </c>
      <c r="AW17" s="38">
        <v>1265.94772</v>
      </c>
      <c r="AX17" s="37">
        <f t="shared" si="17"/>
        <v>21.250581953845725</v>
      </c>
      <c r="AY17" s="35">
        <v>5174.017</v>
      </c>
      <c r="AZ17" s="38">
        <v>1194.38034</v>
      </c>
      <c r="BA17" s="37">
        <f t="shared" si="1"/>
        <v>23.08419821581568</v>
      </c>
      <c r="BB17" s="35">
        <v>21888.18939</v>
      </c>
      <c r="BC17" s="38">
        <v>5137.15283</v>
      </c>
      <c r="BD17" s="37">
        <f t="shared" si="18"/>
        <v>23.469976152285113</v>
      </c>
      <c r="BE17" s="35">
        <v>61761.3548</v>
      </c>
      <c r="BF17" s="38">
        <v>5047.93706</v>
      </c>
      <c r="BG17" s="37">
        <f t="shared" si="19"/>
        <v>8.173293925216809</v>
      </c>
      <c r="BH17" s="35">
        <v>6271.594</v>
      </c>
      <c r="BI17" s="38">
        <v>1073.766</v>
      </c>
      <c r="BJ17" s="14">
        <f t="shared" si="20"/>
        <v>17.121101908063565</v>
      </c>
      <c r="BK17" s="26">
        <v>-3731.7</v>
      </c>
      <c r="BL17" s="26">
        <f t="shared" si="21"/>
        <v>-1757.1341499999999</v>
      </c>
      <c r="BM17" s="14">
        <f t="shared" si="22"/>
        <v>47.08669373207921</v>
      </c>
      <c r="BN17" s="18">
        <f t="shared" si="23"/>
        <v>-13041.999080000009</v>
      </c>
      <c r="BO17" s="18">
        <f t="shared" si="2"/>
        <v>-1757.1341499999999</v>
      </c>
      <c r="BP17" s="14">
        <f t="shared" si="24"/>
        <v>13.47288969445318</v>
      </c>
      <c r="BQ17" s="6"/>
      <c r="BR17" s="19"/>
    </row>
    <row r="18" spans="1:70" ht="15.75">
      <c r="A18" s="11">
        <v>9</v>
      </c>
      <c r="B18" s="12" t="s">
        <v>35</v>
      </c>
      <c r="C18" s="32">
        <f t="shared" si="3"/>
        <v>7446.3</v>
      </c>
      <c r="D18" s="24">
        <f t="shared" si="4"/>
        <v>2076.5</v>
      </c>
      <c r="E18" s="14">
        <f t="shared" si="5"/>
        <v>27.88633280958328</v>
      </c>
      <c r="F18" s="36">
        <v>1221.5</v>
      </c>
      <c r="G18" s="16">
        <v>297.9</v>
      </c>
      <c r="H18" s="14">
        <f t="shared" si="6"/>
        <v>24.388047482603355</v>
      </c>
      <c r="I18" s="15">
        <v>40</v>
      </c>
      <c r="J18" s="16">
        <v>9.5</v>
      </c>
      <c r="K18" s="14">
        <f t="shared" si="0"/>
        <v>23.75</v>
      </c>
      <c r="L18" s="15">
        <v>20</v>
      </c>
      <c r="M18" s="16">
        <v>-0.4</v>
      </c>
      <c r="N18" s="14">
        <f t="shared" si="7"/>
        <v>-2</v>
      </c>
      <c r="O18" s="15">
        <v>159</v>
      </c>
      <c r="P18" s="16">
        <v>9.2</v>
      </c>
      <c r="Q18" s="14">
        <f t="shared" si="8"/>
        <v>5.786163522012578</v>
      </c>
      <c r="R18" s="15">
        <v>290</v>
      </c>
      <c r="S18" s="16">
        <v>14.8</v>
      </c>
      <c r="T18" s="14">
        <f t="shared" si="25"/>
        <v>5.103448275862069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25">
        <v>54.6</v>
      </c>
      <c r="Z18" s="14">
        <f t="shared" si="10"/>
        <v>78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36">
        <v>6224.8</v>
      </c>
      <c r="AK18" s="25">
        <v>1778.6</v>
      </c>
      <c r="AL18" s="14">
        <f t="shared" si="14"/>
        <v>28.572805551985603</v>
      </c>
      <c r="AM18" s="36">
        <v>2604.2</v>
      </c>
      <c r="AN18" s="17">
        <v>868.1</v>
      </c>
      <c r="AO18" s="14">
        <f t="shared" si="15"/>
        <v>33.33461331694954</v>
      </c>
      <c r="AP18" s="36">
        <v>1827</v>
      </c>
      <c r="AQ18" s="17">
        <v>609</v>
      </c>
      <c r="AR18" s="14">
        <f t="shared" si="26"/>
        <v>33.33333333333333</v>
      </c>
      <c r="AS18" s="35">
        <v>7723.6163</v>
      </c>
      <c r="AT18" s="38">
        <v>1452.49536</v>
      </c>
      <c r="AU18" s="37">
        <f t="shared" si="16"/>
        <v>18.80589743951936</v>
      </c>
      <c r="AV18" s="35">
        <v>2168.662</v>
      </c>
      <c r="AW18" s="38">
        <v>552.42177</v>
      </c>
      <c r="AX18" s="37">
        <f t="shared" si="17"/>
        <v>25.472930774827983</v>
      </c>
      <c r="AY18" s="35">
        <v>1360.141</v>
      </c>
      <c r="AZ18" s="38">
        <v>366.27117</v>
      </c>
      <c r="BA18" s="37">
        <f t="shared" si="1"/>
        <v>26.92891178194025</v>
      </c>
      <c r="BB18" s="35">
        <v>1946.3733</v>
      </c>
      <c r="BC18" s="38">
        <v>300.238</v>
      </c>
      <c r="BD18" s="37">
        <f t="shared" si="18"/>
        <v>15.425509587497938</v>
      </c>
      <c r="BE18" s="35">
        <v>813.865</v>
      </c>
      <c r="BF18" s="38">
        <v>51.13612</v>
      </c>
      <c r="BG18" s="37">
        <f t="shared" si="19"/>
        <v>6.283120664975149</v>
      </c>
      <c r="BH18" s="35">
        <v>2698.409</v>
      </c>
      <c r="BI18" s="38">
        <v>519.89169</v>
      </c>
      <c r="BJ18" s="14">
        <f t="shared" si="20"/>
        <v>19.26660080069404</v>
      </c>
      <c r="BK18" s="26">
        <v>0</v>
      </c>
      <c r="BL18" s="26">
        <f t="shared" si="21"/>
        <v>624.0046400000001</v>
      </c>
      <c r="BM18" s="14" t="e">
        <f t="shared" si="22"/>
        <v>#DIV/0!</v>
      </c>
      <c r="BN18" s="18">
        <f t="shared" si="23"/>
        <v>-277.3162999999995</v>
      </c>
      <c r="BO18" s="18">
        <f t="shared" si="2"/>
        <v>624.0046400000001</v>
      </c>
      <c r="BP18" s="14">
        <f t="shared" si="24"/>
        <v>-225.01549313906222</v>
      </c>
      <c r="BQ18" s="6"/>
      <c r="BR18" s="19"/>
    </row>
    <row r="19" spans="1:70" ht="15.75">
      <c r="A19" s="11">
        <v>10</v>
      </c>
      <c r="B19" s="12" t="s">
        <v>36</v>
      </c>
      <c r="C19" s="32">
        <f t="shared" si="3"/>
        <v>7099.5</v>
      </c>
      <c r="D19" s="24">
        <f t="shared" si="4"/>
        <v>8363.7</v>
      </c>
      <c r="E19" s="14">
        <f t="shared" si="5"/>
        <v>117.80688780900064</v>
      </c>
      <c r="F19" s="36">
        <v>1750.7</v>
      </c>
      <c r="G19" s="16">
        <v>6883.7</v>
      </c>
      <c r="H19" s="14">
        <f t="shared" si="6"/>
        <v>393.19700691152104</v>
      </c>
      <c r="I19" s="15">
        <v>77</v>
      </c>
      <c r="J19" s="25">
        <v>28.1</v>
      </c>
      <c r="K19" s="14">
        <f t="shared" si="0"/>
        <v>36.493506493506494</v>
      </c>
      <c r="L19" s="15">
        <v>150</v>
      </c>
      <c r="M19" s="16">
        <v>40</v>
      </c>
      <c r="N19" s="14">
        <f t="shared" si="7"/>
        <v>26.666666666666668</v>
      </c>
      <c r="O19" s="15">
        <v>105</v>
      </c>
      <c r="P19" s="17">
        <v>6.9</v>
      </c>
      <c r="Q19" s="14">
        <f t="shared" si="8"/>
        <v>6.571428571428571</v>
      </c>
      <c r="R19" s="15">
        <v>300</v>
      </c>
      <c r="S19" s="16">
        <v>16.5</v>
      </c>
      <c r="T19" s="14">
        <f t="shared" si="25"/>
        <v>5.5</v>
      </c>
      <c r="U19" s="15">
        <v>0</v>
      </c>
      <c r="V19" s="17">
        <v>0</v>
      </c>
      <c r="W19" s="14" t="e">
        <f t="shared" si="9"/>
        <v>#DIV/0!</v>
      </c>
      <c r="X19" s="15">
        <v>190</v>
      </c>
      <c r="Y19" s="17">
        <v>53.3</v>
      </c>
      <c r="Z19" s="14">
        <f t="shared" si="10"/>
        <v>28.052631578947366</v>
      </c>
      <c r="AA19" s="15">
        <v>150</v>
      </c>
      <c r="AB19" s="16">
        <v>25</v>
      </c>
      <c r="AC19" s="14">
        <f t="shared" si="11"/>
        <v>16.666666666666664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36">
        <v>5348.8</v>
      </c>
      <c r="AK19" s="16">
        <v>1480</v>
      </c>
      <c r="AL19" s="14">
        <f t="shared" si="14"/>
        <v>27.669757702662277</v>
      </c>
      <c r="AM19" s="36">
        <v>3484.2</v>
      </c>
      <c r="AN19" s="17">
        <v>1161.4</v>
      </c>
      <c r="AO19" s="14">
        <f t="shared" si="15"/>
        <v>33.333333333333336</v>
      </c>
      <c r="AP19" s="36">
        <v>0</v>
      </c>
      <c r="AQ19" s="16">
        <v>0</v>
      </c>
      <c r="AR19" s="14" t="e">
        <f t="shared" si="26"/>
        <v>#DIV/0!</v>
      </c>
      <c r="AS19" s="35">
        <v>7748.90335</v>
      </c>
      <c r="AT19" s="38">
        <v>1126.51395</v>
      </c>
      <c r="AU19" s="37">
        <f t="shared" si="16"/>
        <v>14.537721005385878</v>
      </c>
      <c r="AV19" s="35">
        <v>2069.832</v>
      </c>
      <c r="AW19" s="38">
        <v>478.65135</v>
      </c>
      <c r="AX19" s="37">
        <f t="shared" si="17"/>
        <v>23.12513044536948</v>
      </c>
      <c r="AY19" s="35">
        <v>1394.576</v>
      </c>
      <c r="AZ19" s="38">
        <v>360.51435</v>
      </c>
      <c r="BA19" s="37">
        <f t="shared" si="1"/>
        <v>25.851179856816692</v>
      </c>
      <c r="BB19" s="35">
        <v>2209.24735</v>
      </c>
      <c r="BC19" s="38">
        <v>319.11303</v>
      </c>
      <c r="BD19" s="37">
        <f t="shared" si="18"/>
        <v>14.444422893615783</v>
      </c>
      <c r="BE19" s="35">
        <v>1298.961</v>
      </c>
      <c r="BF19" s="38">
        <v>76.09333</v>
      </c>
      <c r="BG19" s="37">
        <f t="shared" si="19"/>
        <v>5.8580149827439</v>
      </c>
      <c r="BH19" s="35">
        <v>1084.464</v>
      </c>
      <c r="BI19" s="38">
        <v>229.28431</v>
      </c>
      <c r="BJ19" s="14">
        <f t="shared" si="20"/>
        <v>21.142639128638667</v>
      </c>
      <c r="BK19" s="26">
        <v>0</v>
      </c>
      <c r="BL19" s="26">
        <f t="shared" si="21"/>
        <v>7237.18605</v>
      </c>
      <c r="BM19" s="14" t="e">
        <f t="shared" si="22"/>
        <v>#DIV/0!</v>
      </c>
      <c r="BN19" s="18">
        <f t="shared" si="23"/>
        <v>-649.4033499999996</v>
      </c>
      <c r="BO19" s="18">
        <f t="shared" si="2"/>
        <v>7237.18605</v>
      </c>
      <c r="BP19" s="14">
        <f t="shared" si="24"/>
        <v>-1114.4362051720252</v>
      </c>
      <c r="BQ19" s="6"/>
      <c r="BR19" s="19"/>
    </row>
    <row r="20" spans="1:70" ht="15.75">
      <c r="A20" s="11">
        <v>11</v>
      </c>
      <c r="B20" s="12" t="s">
        <v>37</v>
      </c>
      <c r="C20" s="24">
        <f t="shared" si="3"/>
        <v>12489.8</v>
      </c>
      <c r="D20" s="24">
        <f t="shared" si="4"/>
        <v>3133.3</v>
      </c>
      <c r="E20" s="14">
        <f t="shared" si="5"/>
        <v>25.086870886643503</v>
      </c>
      <c r="F20" s="36">
        <v>2783.9</v>
      </c>
      <c r="G20" s="16">
        <v>657.9</v>
      </c>
      <c r="H20" s="14">
        <f t="shared" si="6"/>
        <v>23.632314379108443</v>
      </c>
      <c r="I20" s="15">
        <v>410</v>
      </c>
      <c r="J20" s="25">
        <v>102.3</v>
      </c>
      <c r="K20" s="14">
        <f t="shared" si="0"/>
        <v>24.951219512195124</v>
      </c>
      <c r="L20" s="15">
        <v>40</v>
      </c>
      <c r="M20" s="16">
        <v>13</v>
      </c>
      <c r="N20" s="14">
        <f t="shared" si="7"/>
        <v>32.5</v>
      </c>
      <c r="O20" s="15">
        <v>370</v>
      </c>
      <c r="P20" s="16">
        <v>48.1</v>
      </c>
      <c r="Q20" s="14">
        <f t="shared" si="8"/>
        <v>13</v>
      </c>
      <c r="R20" s="15">
        <v>490</v>
      </c>
      <c r="S20" s="16">
        <v>41</v>
      </c>
      <c r="T20" s="14">
        <f t="shared" si="25"/>
        <v>8.36734693877551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83.7</v>
      </c>
      <c r="Z20" s="14">
        <f t="shared" si="10"/>
        <v>23.914285714285715</v>
      </c>
      <c r="AA20" s="15">
        <v>305</v>
      </c>
      <c r="AB20" s="16">
        <v>103.6</v>
      </c>
      <c r="AC20" s="14">
        <f t="shared" si="11"/>
        <v>33.967213114754095</v>
      </c>
      <c r="AD20" s="14">
        <v>0</v>
      </c>
      <c r="AE20" s="14">
        <v>0</v>
      </c>
      <c r="AF20" s="14" t="e">
        <f t="shared" si="12"/>
        <v>#DIV/0!</v>
      </c>
      <c r="AG20" s="14">
        <v>12</v>
      </c>
      <c r="AH20" s="14">
        <v>3.6</v>
      </c>
      <c r="AI20" s="14">
        <v>0.2</v>
      </c>
      <c r="AJ20" s="36">
        <v>9705.9</v>
      </c>
      <c r="AK20" s="16">
        <v>2475.4</v>
      </c>
      <c r="AL20" s="14">
        <f t="shared" si="14"/>
        <v>25.504074841076047</v>
      </c>
      <c r="AM20" s="36">
        <v>6545.9</v>
      </c>
      <c r="AN20" s="17">
        <v>2182</v>
      </c>
      <c r="AO20" s="14">
        <f t="shared" si="15"/>
        <v>33.33384255793703</v>
      </c>
      <c r="AP20" s="36">
        <v>0</v>
      </c>
      <c r="AQ20" s="16">
        <v>0</v>
      </c>
      <c r="AR20" s="14" t="e">
        <f t="shared" si="26"/>
        <v>#DIV/0!</v>
      </c>
      <c r="AS20" s="35">
        <v>13146.42859</v>
      </c>
      <c r="AT20" s="38">
        <v>1530.50337</v>
      </c>
      <c r="AU20" s="37">
        <f>AT20/AS20*100</f>
        <v>11.641970741500069</v>
      </c>
      <c r="AV20" s="35">
        <v>2758.725</v>
      </c>
      <c r="AW20" s="38">
        <v>649.07182</v>
      </c>
      <c r="AX20" s="37">
        <f t="shared" si="17"/>
        <v>23.52796382386791</v>
      </c>
      <c r="AY20" s="35">
        <v>1814.997</v>
      </c>
      <c r="AZ20" s="38">
        <v>412.86296</v>
      </c>
      <c r="BA20" s="37">
        <f t="shared" si="1"/>
        <v>22.74730812227238</v>
      </c>
      <c r="BB20" s="35">
        <v>3293.90059</v>
      </c>
      <c r="BC20" s="38">
        <v>251.72</v>
      </c>
      <c r="BD20" s="37">
        <f t="shared" si="18"/>
        <v>7.642003549354231</v>
      </c>
      <c r="BE20" s="35">
        <v>4402.846</v>
      </c>
      <c r="BF20" s="38">
        <v>14.48923</v>
      </c>
      <c r="BG20" s="37">
        <f t="shared" si="19"/>
        <v>0.3290878218316062</v>
      </c>
      <c r="BH20" s="35">
        <v>2202.199</v>
      </c>
      <c r="BI20" s="38">
        <v>419.12476</v>
      </c>
      <c r="BJ20" s="14">
        <f t="shared" si="20"/>
        <v>19.03210200349741</v>
      </c>
      <c r="BK20" s="26">
        <v>863.3</v>
      </c>
      <c r="BL20" s="26">
        <f t="shared" si="21"/>
        <v>1602.7966300000003</v>
      </c>
      <c r="BM20" s="14">
        <f t="shared" si="22"/>
        <v>185.65928761728256</v>
      </c>
      <c r="BN20" s="18">
        <f t="shared" si="23"/>
        <v>-656.6285900000003</v>
      </c>
      <c r="BO20" s="18">
        <f t="shared" si="2"/>
        <v>1602.7966300000003</v>
      </c>
      <c r="BP20" s="14">
        <f t="shared" si="24"/>
        <v>-244.09485886077542</v>
      </c>
      <c r="BQ20" s="6"/>
      <c r="BR20" s="19"/>
    </row>
    <row r="21" spans="1:70" ht="15" customHeight="1">
      <c r="A21" s="11">
        <v>12</v>
      </c>
      <c r="B21" s="12" t="s">
        <v>38</v>
      </c>
      <c r="C21" s="32">
        <f t="shared" si="3"/>
        <v>4279.3</v>
      </c>
      <c r="D21" s="33">
        <f t="shared" si="4"/>
        <v>1242.7</v>
      </c>
      <c r="E21" s="14">
        <f t="shared" si="5"/>
        <v>29.0397962283551</v>
      </c>
      <c r="F21" s="36">
        <v>1051.7</v>
      </c>
      <c r="G21" s="16">
        <v>227.6</v>
      </c>
      <c r="H21" s="14">
        <f t="shared" si="6"/>
        <v>21.6411524198916</v>
      </c>
      <c r="I21" s="15">
        <v>36</v>
      </c>
      <c r="J21" s="16">
        <v>12.9</v>
      </c>
      <c r="K21" s="14">
        <f t="shared" si="0"/>
        <v>35.833333333333336</v>
      </c>
      <c r="L21" s="15">
        <v>50</v>
      </c>
      <c r="M21" s="16">
        <v>3.9</v>
      </c>
      <c r="N21" s="14">
        <f t="shared" si="7"/>
        <v>7.8</v>
      </c>
      <c r="O21" s="15">
        <v>48</v>
      </c>
      <c r="P21" s="16">
        <v>4.1</v>
      </c>
      <c r="Q21" s="14">
        <f t="shared" si="8"/>
        <v>8.541666666666666</v>
      </c>
      <c r="R21" s="15">
        <v>145</v>
      </c>
      <c r="S21" s="16">
        <v>5.7</v>
      </c>
      <c r="T21" s="14">
        <f t="shared" si="25"/>
        <v>3.9310344827586206</v>
      </c>
      <c r="U21" s="15">
        <v>0</v>
      </c>
      <c r="V21" s="17">
        <v>0</v>
      </c>
      <c r="W21" s="14" t="e">
        <f t="shared" si="9"/>
        <v>#DIV/0!</v>
      </c>
      <c r="X21" s="15">
        <v>336</v>
      </c>
      <c r="Y21" s="17">
        <v>56</v>
      </c>
      <c r="Z21" s="14">
        <f t="shared" si="10"/>
        <v>16.666666666666664</v>
      </c>
      <c r="AA21" s="15">
        <v>11</v>
      </c>
      <c r="AB21" s="25">
        <v>2.4</v>
      </c>
      <c r="AC21" s="14">
        <f t="shared" si="11"/>
        <v>21.818181818181817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24">
        <v>4.7</v>
      </c>
      <c r="AI21" s="14" t="e">
        <f t="shared" si="13"/>
        <v>#DIV/0!</v>
      </c>
      <c r="AJ21" s="36">
        <v>3227.6</v>
      </c>
      <c r="AK21" s="17">
        <v>1015.1</v>
      </c>
      <c r="AL21" s="14">
        <f t="shared" si="14"/>
        <v>31.45061345891684</v>
      </c>
      <c r="AM21" s="36">
        <v>1132.3</v>
      </c>
      <c r="AN21" s="17">
        <v>377.4</v>
      </c>
      <c r="AO21" s="14">
        <f t="shared" si="15"/>
        <v>33.33038947275457</v>
      </c>
      <c r="AP21" s="36">
        <v>1249.6</v>
      </c>
      <c r="AQ21" s="16">
        <v>416.5</v>
      </c>
      <c r="AR21" s="14">
        <f>AQ21/AP21*100</f>
        <v>33.330665813060186</v>
      </c>
      <c r="AS21" s="35">
        <v>4351.061</v>
      </c>
      <c r="AT21" s="38">
        <v>1119.25855</v>
      </c>
      <c r="AU21" s="37">
        <f t="shared" si="16"/>
        <v>25.723807365605772</v>
      </c>
      <c r="AV21" s="35">
        <v>1454.142</v>
      </c>
      <c r="AW21" s="38">
        <v>347.38499</v>
      </c>
      <c r="AX21" s="37">
        <f t="shared" si="17"/>
        <v>23.88934436939446</v>
      </c>
      <c r="AY21" s="35">
        <v>1021.638</v>
      </c>
      <c r="AZ21" s="38">
        <v>246.13447</v>
      </c>
      <c r="BA21" s="37">
        <f t="shared" si="1"/>
        <v>24.09214124768264</v>
      </c>
      <c r="BB21" s="35">
        <v>1191.123</v>
      </c>
      <c r="BC21" s="38">
        <v>210.842</v>
      </c>
      <c r="BD21" s="37">
        <f t="shared" si="18"/>
        <v>17.701110632571112</v>
      </c>
      <c r="BE21" s="35">
        <v>169.805</v>
      </c>
      <c r="BF21" s="38">
        <v>77.64407</v>
      </c>
      <c r="BG21" s="37">
        <f t="shared" si="19"/>
        <v>45.72543211330643</v>
      </c>
      <c r="BH21" s="35">
        <v>1438.184</v>
      </c>
      <c r="BI21" s="38">
        <v>459.70922</v>
      </c>
      <c r="BJ21" s="14">
        <f t="shared" si="20"/>
        <v>31.964562253508593</v>
      </c>
      <c r="BK21" s="26">
        <f>C21-AS21</f>
        <v>-71.76099999999951</v>
      </c>
      <c r="BL21" s="26">
        <f t="shared" si="21"/>
        <v>123.44145000000003</v>
      </c>
      <c r="BM21" s="14">
        <f t="shared" si="22"/>
        <v>-172.01746073772784</v>
      </c>
      <c r="BN21" s="18">
        <f t="shared" si="23"/>
        <v>-71.76099999999951</v>
      </c>
      <c r="BO21" s="18">
        <f t="shared" si="2"/>
        <v>123.44145000000003</v>
      </c>
      <c r="BP21" s="14">
        <f t="shared" si="24"/>
        <v>-172.01746073772784</v>
      </c>
      <c r="BQ21" s="6"/>
      <c r="BR21" s="19"/>
    </row>
    <row r="22" spans="1:70" ht="15.75">
      <c r="A22" s="11">
        <v>13</v>
      </c>
      <c r="B22" s="12" t="s">
        <v>39</v>
      </c>
      <c r="C22" s="32">
        <f t="shared" si="3"/>
        <v>5800.5</v>
      </c>
      <c r="D22" s="27">
        <f t="shared" si="4"/>
        <v>1845.4</v>
      </c>
      <c r="E22" s="14">
        <f t="shared" si="5"/>
        <v>31.81449875010775</v>
      </c>
      <c r="F22" s="36">
        <v>1419.9</v>
      </c>
      <c r="G22" s="16">
        <v>444.7</v>
      </c>
      <c r="H22" s="14">
        <f t="shared" si="6"/>
        <v>31.31910697936474</v>
      </c>
      <c r="I22" s="15">
        <v>38</v>
      </c>
      <c r="J22" s="16">
        <v>11.8</v>
      </c>
      <c r="K22" s="14">
        <f t="shared" si="0"/>
        <v>31.05263157894737</v>
      </c>
      <c r="L22" s="15">
        <v>60</v>
      </c>
      <c r="M22" s="25">
        <v>80.3</v>
      </c>
      <c r="N22" s="14">
        <f t="shared" si="7"/>
        <v>133.83333333333334</v>
      </c>
      <c r="O22" s="15">
        <v>96</v>
      </c>
      <c r="P22" s="16">
        <v>46.3</v>
      </c>
      <c r="Q22" s="14">
        <f t="shared" si="8"/>
        <v>48.229166666666664</v>
      </c>
      <c r="R22" s="15">
        <v>358</v>
      </c>
      <c r="S22" s="16">
        <v>14.2</v>
      </c>
      <c r="T22" s="14">
        <f t="shared" si="25"/>
        <v>3.9664804469273744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66.9</v>
      </c>
      <c r="Z22" s="14">
        <f t="shared" si="10"/>
        <v>44.60000000000001</v>
      </c>
      <c r="AA22" s="15">
        <v>100</v>
      </c>
      <c r="AB22" s="16">
        <v>24.5</v>
      </c>
      <c r="AC22" s="14">
        <f t="shared" si="11"/>
        <v>24.5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36">
        <v>4380.6</v>
      </c>
      <c r="AK22" s="17">
        <v>1400.7</v>
      </c>
      <c r="AL22" s="14">
        <f t="shared" si="14"/>
        <v>31.975071907957815</v>
      </c>
      <c r="AM22" s="36">
        <v>3121.4</v>
      </c>
      <c r="AN22" s="17">
        <v>1040.5</v>
      </c>
      <c r="AO22" s="14">
        <f t="shared" si="15"/>
        <v>33.33440123021721</v>
      </c>
      <c r="AP22" s="36">
        <v>0</v>
      </c>
      <c r="AQ22" s="16">
        <v>0</v>
      </c>
      <c r="AR22" s="14" t="e">
        <f>AQ22/AP22*100</f>
        <v>#DIV/0!</v>
      </c>
      <c r="AS22" s="35">
        <v>5768.87348</v>
      </c>
      <c r="AT22" s="38">
        <v>1486.74034</v>
      </c>
      <c r="AU22" s="37">
        <f t="shared" si="16"/>
        <v>25.771761941986636</v>
      </c>
      <c r="AV22" s="35">
        <v>2105.148</v>
      </c>
      <c r="AW22" s="38">
        <v>643.10624</v>
      </c>
      <c r="AX22" s="37">
        <f t="shared" si="17"/>
        <v>30.54921744219408</v>
      </c>
      <c r="AY22" s="35">
        <v>1555.214</v>
      </c>
      <c r="AZ22" s="38">
        <v>491.21346</v>
      </c>
      <c r="BA22" s="37">
        <f t="shared" si="1"/>
        <v>31.584943293977553</v>
      </c>
      <c r="BB22" s="35">
        <v>1801.59748</v>
      </c>
      <c r="BC22" s="38">
        <v>365.362</v>
      </c>
      <c r="BD22" s="37">
        <f t="shared" si="18"/>
        <v>20.279890711214808</v>
      </c>
      <c r="BE22" s="35">
        <v>186.738</v>
      </c>
      <c r="BF22" s="38">
        <v>71.72869</v>
      </c>
      <c r="BG22" s="37">
        <f t="shared" si="19"/>
        <v>38.41140528440917</v>
      </c>
      <c r="BH22" s="35">
        <v>1548.083</v>
      </c>
      <c r="BI22" s="38">
        <v>380.20352</v>
      </c>
      <c r="BJ22" s="14">
        <f t="shared" si="20"/>
        <v>24.559634076467475</v>
      </c>
      <c r="BK22" s="26">
        <v>0</v>
      </c>
      <c r="BL22" s="26">
        <f t="shared" si="21"/>
        <v>358.65966000000003</v>
      </c>
      <c r="BM22" s="14" t="e">
        <f t="shared" si="22"/>
        <v>#DIV/0!</v>
      </c>
      <c r="BN22" s="18">
        <f t="shared" si="23"/>
        <v>31.6265199999998</v>
      </c>
      <c r="BO22" s="18">
        <f t="shared" si="2"/>
        <v>358.65966000000003</v>
      </c>
      <c r="BP22" s="14">
        <f t="shared" si="24"/>
        <v>1134.0471857162986</v>
      </c>
      <c r="BQ22" s="6"/>
      <c r="BR22" s="19"/>
    </row>
    <row r="23" spans="1:70" ht="15.75">
      <c r="A23" s="11">
        <v>14</v>
      </c>
      <c r="B23" s="12" t="s">
        <v>40</v>
      </c>
      <c r="C23" s="13">
        <f t="shared" si="3"/>
        <v>5320</v>
      </c>
      <c r="D23" s="27">
        <f t="shared" si="4"/>
        <v>1372.7</v>
      </c>
      <c r="E23" s="14">
        <f t="shared" si="5"/>
        <v>25.80263157894737</v>
      </c>
      <c r="F23" s="36">
        <v>1226.9</v>
      </c>
      <c r="G23" s="16">
        <v>302.8</v>
      </c>
      <c r="H23" s="14">
        <f t="shared" si="6"/>
        <v>24.680088026734044</v>
      </c>
      <c r="I23" s="15">
        <v>41</v>
      </c>
      <c r="J23" s="16">
        <v>20.5</v>
      </c>
      <c r="K23" s="14">
        <f t="shared" si="0"/>
        <v>50</v>
      </c>
      <c r="L23" s="15">
        <v>200</v>
      </c>
      <c r="M23" s="16">
        <v>0</v>
      </c>
      <c r="N23" s="14">
        <f t="shared" si="7"/>
        <v>0</v>
      </c>
      <c r="O23" s="15">
        <v>50</v>
      </c>
      <c r="P23" s="16">
        <v>0</v>
      </c>
      <c r="Q23" s="14">
        <f t="shared" si="8"/>
        <v>0</v>
      </c>
      <c r="R23" s="15">
        <v>245</v>
      </c>
      <c r="S23" s="16">
        <v>9.7</v>
      </c>
      <c r="T23" s="14">
        <f t="shared" si="25"/>
        <v>3.9591836734693873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98.2</v>
      </c>
      <c r="Z23" s="14">
        <f t="shared" si="10"/>
        <v>37.769230769230774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36">
        <v>4093.1</v>
      </c>
      <c r="AK23" s="16">
        <v>1069.9</v>
      </c>
      <c r="AL23" s="14">
        <f t="shared" si="14"/>
        <v>26.139112164374197</v>
      </c>
      <c r="AM23" s="36">
        <v>1635.9</v>
      </c>
      <c r="AN23" s="17">
        <v>545.3</v>
      </c>
      <c r="AO23" s="14">
        <f t="shared" si="15"/>
        <v>33.33333333333333</v>
      </c>
      <c r="AP23" s="36">
        <v>822</v>
      </c>
      <c r="AQ23" s="16">
        <v>274</v>
      </c>
      <c r="AR23" s="14">
        <f>AQ23/AP23*100</f>
        <v>33.33333333333333</v>
      </c>
      <c r="AS23" s="35">
        <v>6257.717</v>
      </c>
      <c r="AT23" s="38">
        <v>1027.60654</v>
      </c>
      <c r="AU23" s="37">
        <f t="shared" si="16"/>
        <v>16.42142877346483</v>
      </c>
      <c r="AV23" s="35">
        <v>1715.642</v>
      </c>
      <c r="AW23" s="38">
        <v>359.60494</v>
      </c>
      <c r="AX23" s="37">
        <f t="shared" si="17"/>
        <v>20.96037168593448</v>
      </c>
      <c r="AY23" s="35">
        <v>1037.221</v>
      </c>
      <c r="AZ23" s="38">
        <v>248.55241</v>
      </c>
      <c r="BA23" s="37">
        <f t="shared" si="1"/>
        <v>23.96330290266009</v>
      </c>
      <c r="BB23" s="35">
        <v>1099.598</v>
      </c>
      <c r="BC23" s="38">
        <v>243.6</v>
      </c>
      <c r="BD23" s="37">
        <f t="shared" si="18"/>
        <v>22.153550661241656</v>
      </c>
      <c r="BE23" s="35">
        <v>1729.46</v>
      </c>
      <c r="BF23" s="38">
        <v>72.90474</v>
      </c>
      <c r="BG23" s="37">
        <f t="shared" si="19"/>
        <v>4.2154626299538585</v>
      </c>
      <c r="BH23" s="35">
        <v>1452.11</v>
      </c>
      <c r="BI23" s="38">
        <v>331.23516</v>
      </c>
      <c r="BJ23" s="14">
        <f t="shared" si="20"/>
        <v>22.810610766401997</v>
      </c>
      <c r="BK23" s="26">
        <v>0</v>
      </c>
      <c r="BL23" s="26">
        <f t="shared" si="21"/>
        <v>345.09346000000005</v>
      </c>
      <c r="BM23" s="14" t="e">
        <f t="shared" si="22"/>
        <v>#DIV/0!</v>
      </c>
      <c r="BN23" s="18">
        <f t="shared" si="23"/>
        <v>-937.7169999999996</v>
      </c>
      <c r="BO23" s="18">
        <f t="shared" si="2"/>
        <v>345.09346000000005</v>
      </c>
      <c r="BP23" s="14">
        <f t="shared" si="24"/>
        <v>-36.80145075753135</v>
      </c>
      <c r="BQ23" s="6"/>
      <c r="BR23" s="19"/>
    </row>
    <row r="24" spans="1:70" ht="15.75">
      <c r="A24" s="11">
        <v>15</v>
      </c>
      <c r="B24" s="12" t="s">
        <v>41</v>
      </c>
      <c r="C24" s="14">
        <f>F24+AJ24</f>
        <v>4208.7</v>
      </c>
      <c r="D24" s="27">
        <f t="shared" si="4"/>
        <v>1289.7</v>
      </c>
      <c r="E24" s="14">
        <f t="shared" si="5"/>
        <v>30.643666690426976</v>
      </c>
      <c r="F24" s="36">
        <v>841.8</v>
      </c>
      <c r="G24" s="25">
        <v>285.2</v>
      </c>
      <c r="H24" s="14">
        <f t="shared" si="6"/>
        <v>33.87978142076503</v>
      </c>
      <c r="I24" s="15">
        <v>106.3</v>
      </c>
      <c r="J24" s="16">
        <v>29.2</v>
      </c>
      <c r="K24" s="14">
        <f t="shared" si="0"/>
        <v>27.469426152398874</v>
      </c>
      <c r="L24" s="15">
        <v>20</v>
      </c>
      <c r="M24" s="16">
        <v>38.3</v>
      </c>
      <c r="N24" s="14">
        <f t="shared" si="7"/>
        <v>191.49999999999997</v>
      </c>
      <c r="O24" s="15">
        <v>123</v>
      </c>
      <c r="P24" s="16">
        <v>0.5</v>
      </c>
      <c r="Q24" s="14">
        <f t="shared" si="8"/>
        <v>0.40650406504065045</v>
      </c>
      <c r="R24" s="15">
        <v>231</v>
      </c>
      <c r="S24" s="16">
        <v>16.3</v>
      </c>
      <c r="T24" s="14">
        <f t="shared" si="25"/>
        <v>7.0562770562770565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9</v>
      </c>
      <c r="AB24" s="16">
        <v>0</v>
      </c>
      <c r="AC24" s="14">
        <f t="shared" si="11"/>
        <v>0</v>
      </c>
      <c r="AD24" s="14">
        <v>0</v>
      </c>
      <c r="AE24" s="14">
        <v>0</v>
      </c>
      <c r="AF24" s="14" t="e">
        <f t="shared" si="12"/>
        <v>#DIV/0!</v>
      </c>
      <c r="AG24" s="14">
        <v>21</v>
      </c>
      <c r="AH24" s="14">
        <v>8.9</v>
      </c>
      <c r="AI24" s="14">
        <f t="shared" si="13"/>
        <v>42.38095238095238</v>
      </c>
      <c r="AJ24" s="36">
        <v>3366.9</v>
      </c>
      <c r="AK24" s="16">
        <v>1004.5</v>
      </c>
      <c r="AL24" s="14">
        <f t="shared" si="14"/>
        <v>29.834565921173777</v>
      </c>
      <c r="AM24" s="36">
        <v>2094.7</v>
      </c>
      <c r="AN24" s="17">
        <v>698.2</v>
      </c>
      <c r="AO24" s="14">
        <f t="shared" si="15"/>
        <v>33.331742015563094</v>
      </c>
      <c r="AP24" s="36">
        <v>394.3</v>
      </c>
      <c r="AQ24" s="17">
        <v>131.4</v>
      </c>
      <c r="AR24" s="14">
        <f t="shared" si="26"/>
        <v>33.32487953335024</v>
      </c>
      <c r="AS24" s="35">
        <v>4602.56576</v>
      </c>
      <c r="AT24" s="38">
        <v>983.55856</v>
      </c>
      <c r="AU24" s="37">
        <f t="shared" si="16"/>
        <v>21.36978831563723</v>
      </c>
      <c r="AV24" s="35">
        <v>1511.073</v>
      </c>
      <c r="AW24" s="38">
        <v>346.51294</v>
      </c>
      <c r="AX24" s="37">
        <f t="shared" si="17"/>
        <v>22.931581730333345</v>
      </c>
      <c r="AY24" s="35">
        <v>961.139</v>
      </c>
      <c r="AZ24" s="38">
        <v>198.2851</v>
      </c>
      <c r="BA24" s="37">
        <f t="shared" si="1"/>
        <v>20.63022101902014</v>
      </c>
      <c r="BB24" s="35">
        <v>621.212</v>
      </c>
      <c r="BC24" s="38">
        <v>159.342</v>
      </c>
      <c r="BD24" s="37">
        <f t="shared" si="18"/>
        <v>25.650180614669395</v>
      </c>
      <c r="BE24" s="35">
        <v>937.14976</v>
      </c>
      <c r="BF24" s="38">
        <v>29.5483</v>
      </c>
      <c r="BG24" s="37">
        <f t="shared" si="19"/>
        <v>3.152996592561684</v>
      </c>
      <c r="BH24" s="35">
        <v>1434.744</v>
      </c>
      <c r="BI24" s="38">
        <v>432.69058</v>
      </c>
      <c r="BJ24" s="14">
        <f t="shared" si="20"/>
        <v>30.15803376769654</v>
      </c>
      <c r="BK24" s="26">
        <v>0</v>
      </c>
      <c r="BL24" s="26">
        <f t="shared" si="21"/>
        <v>306.14144</v>
      </c>
      <c r="BM24" s="14" t="e">
        <f t="shared" si="22"/>
        <v>#DIV/0!</v>
      </c>
      <c r="BN24" s="18">
        <f t="shared" si="23"/>
        <v>-393.8657600000006</v>
      </c>
      <c r="BO24" s="18">
        <f t="shared" si="2"/>
        <v>306.14144</v>
      </c>
      <c r="BP24" s="14">
        <f t="shared" si="24"/>
        <v>-77.72735563507716</v>
      </c>
      <c r="BQ24" s="6"/>
      <c r="BR24" s="19"/>
    </row>
    <row r="25" spans="1:70" ht="15" customHeight="1">
      <c r="A25" s="11">
        <v>16</v>
      </c>
      <c r="B25" s="12" t="s">
        <v>42</v>
      </c>
      <c r="C25" s="13">
        <f t="shared" si="3"/>
        <v>5681.1</v>
      </c>
      <c r="D25" s="27">
        <f t="shared" si="4"/>
        <v>842.3</v>
      </c>
      <c r="E25" s="14">
        <f t="shared" si="5"/>
        <v>14.826354051152062</v>
      </c>
      <c r="F25" s="36">
        <v>1169.8</v>
      </c>
      <c r="G25" s="16">
        <v>150.5</v>
      </c>
      <c r="H25" s="14">
        <f t="shared" si="6"/>
        <v>12.86544708497179</v>
      </c>
      <c r="I25" s="15">
        <v>134</v>
      </c>
      <c r="J25" s="16">
        <v>42.8</v>
      </c>
      <c r="K25" s="14">
        <f t="shared" si="0"/>
        <v>31.940298507462682</v>
      </c>
      <c r="L25" s="15">
        <v>540</v>
      </c>
      <c r="M25" s="16">
        <v>0.4</v>
      </c>
      <c r="N25" s="14">
        <f t="shared" si="7"/>
        <v>0.07407407407407408</v>
      </c>
      <c r="O25" s="15">
        <v>41</v>
      </c>
      <c r="P25" s="16">
        <v>0.1</v>
      </c>
      <c r="Q25" s="14">
        <f t="shared" si="8"/>
        <v>0.24390243902439024</v>
      </c>
      <c r="R25" s="15">
        <v>165</v>
      </c>
      <c r="S25" s="25">
        <v>7.6</v>
      </c>
      <c r="T25" s="14">
        <f t="shared" si="25"/>
        <v>4.6060606060606055</v>
      </c>
      <c r="U25" s="15">
        <v>0</v>
      </c>
      <c r="V25" s="17">
        <v>0</v>
      </c>
      <c r="W25" s="14" t="e">
        <f t="shared" si="9"/>
        <v>#DIV/0!</v>
      </c>
      <c r="X25" s="15">
        <v>36</v>
      </c>
      <c r="Y25" s="17">
        <v>16.5</v>
      </c>
      <c r="Z25" s="14">
        <f t="shared" si="10"/>
        <v>45.83333333333333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36">
        <v>4511.3</v>
      </c>
      <c r="AK25" s="16">
        <v>691.8</v>
      </c>
      <c r="AL25" s="14">
        <f t="shared" si="14"/>
        <v>15.334825881674904</v>
      </c>
      <c r="AM25" s="36">
        <v>1028.9</v>
      </c>
      <c r="AN25" s="17">
        <v>343</v>
      </c>
      <c r="AO25" s="14">
        <f>AN25/AM25*100</f>
        <v>33.33657303916804</v>
      </c>
      <c r="AP25" s="36">
        <v>576.9</v>
      </c>
      <c r="AQ25" s="16">
        <v>192.3</v>
      </c>
      <c r="AR25" s="14">
        <f t="shared" si="26"/>
        <v>33.333333333333336</v>
      </c>
      <c r="AS25" s="35">
        <v>6032.87454</v>
      </c>
      <c r="AT25" s="38">
        <v>674.99399</v>
      </c>
      <c r="AU25" s="37">
        <f t="shared" si="16"/>
        <v>11.188596506102712</v>
      </c>
      <c r="AV25" s="35">
        <v>1522.295</v>
      </c>
      <c r="AW25" s="38">
        <v>320.13403</v>
      </c>
      <c r="AX25" s="37">
        <f t="shared" si="17"/>
        <v>21.02969726629858</v>
      </c>
      <c r="AY25" s="35">
        <v>972.361</v>
      </c>
      <c r="AZ25" s="38">
        <v>199.43335</v>
      </c>
      <c r="BA25" s="37">
        <f t="shared" si="1"/>
        <v>20.510216884469862</v>
      </c>
      <c r="BB25" s="35">
        <v>666.208</v>
      </c>
      <c r="BC25" s="38">
        <v>139</v>
      </c>
      <c r="BD25" s="37">
        <f t="shared" si="18"/>
        <v>20.8643546760171</v>
      </c>
      <c r="BE25" s="35">
        <v>647.4</v>
      </c>
      <c r="BF25" s="38">
        <v>0</v>
      </c>
      <c r="BG25" s="37">
        <f t="shared" si="19"/>
        <v>0</v>
      </c>
      <c r="BH25" s="35">
        <v>3073.66454</v>
      </c>
      <c r="BI25" s="38">
        <v>192.15822</v>
      </c>
      <c r="BJ25" s="14">
        <f t="shared" si="20"/>
        <v>6.251762920100577</v>
      </c>
      <c r="BK25" s="26">
        <v>0</v>
      </c>
      <c r="BL25" s="26">
        <f t="shared" si="21"/>
        <v>167.3060099999999</v>
      </c>
      <c r="BM25" s="14" t="e">
        <f t="shared" si="22"/>
        <v>#DIV/0!</v>
      </c>
      <c r="BN25" s="18">
        <f t="shared" si="23"/>
        <v>-351.77453999999943</v>
      </c>
      <c r="BO25" s="18">
        <f t="shared" si="2"/>
        <v>167.3060099999999</v>
      </c>
      <c r="BP25" s="14">
        <f t="shared" si="24"/>
        <v>-47.56057956894782</v>
      </c>
      <c r="BQ25" s="6"/>
      <c r="BR25" s="19"/>
    </row>
    <row r="26" spans="1:70" ht="15.75">
      <c r="A26" s="11">
        <v>17</v>
      </c>
      <c r="B26" s="12" t="s">
        <v>43</v>
      </c>
      <c r="C26" s="13">
        <f t="shared" si="3"/>
        <v>5218.6</v>
      </c>
      <c r="D26" s="27">
        <f t="shared" si="4"/>
        <v>1453.5</v>
      </c>
      <c r="E26" s="14">
        <f t="shared" si="5"/>
        <v>27.852297551067334</v>
      </c>
      <c r="F26" s="36">
        <v>1172.7</v>
      </c>
      <c r="G26" s="16">
        <v>281.6</v>
      </c>
      <c r="H26" s="14">
        <f t="shared" si="6"/>
        <v>24.01296154174128</v>
      </c>
      <c r="I26" s="15">
        <v>67</v>
      </c>
      <c r="J26" s="31">
        <v>21.6</v>
      </c>
      <c r="K26" s="14">
        <f t="shared" si="0"/>
        <v>32.23880597014925</v>
      </c>
      <c r="L26" s="15">
        <v>60</v>
      </c>
      <c r="M26" s="16">
        <v>0.8</v>
      </c>
      <c r="N26" s="14">
        <f t="shared" si="7"/>
        <v>1.3333333333333335</v>
      </c>
      <c r="O26" s="15">
        <v>108</v>
      </c>
      <c r="P26" s="16">
        <v>1.8</v>
      </c>
      <c r="Q26" s="14">
        <f t="shared" si="8"/>
        <v>1.6666666666666667</v>
      </c>
      <c r="R26" s="15">
        <v>287</v>
      </c>
      <c r="S26" s="16">
        <v>14.6</v>
      </c>
      <c r="T26" s="14">
        <f t="shared" si="25"/>
        <v>5.087108013937282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45.6</v>
      </c>
      <c r="Z26" s="14">
        <f t="shared" si="10"/>
        <v>30.4</v>
      </c>
      <c r="AA26" s="15">
        <v>10</v>
      </c>
      <c r="AB26" s="16">
        <v>4</v>
      </c>
      <c r="AC26" s="14">
        <f t="shared" si="11"/>
        <v>40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36">
        <v>4045.9</v>
      </c>
      <c r="AK26" s="16">
        <v>1171.9</v>
      </c>
      <c r="AL26" s="14">
        <f t="shared" si="14"/>
        <v>28.965125188462398</v>
      </c>
      <c r="AM26" s="36">
        <v>2741.5</v>
      </c>
      <c r="AN26" s="17">
        <v>913.8</v>
      </c>
      <c r="AO26" s="14">
        <f t="shared" si="15"/>
        <v>33.33211745394857</v>
      </c>
      <c r="AP26" s="36">
        <v>180.8</v>
      </c>
      <c r="AQ26" s="16">
        <v>60.3</v>
      </c>
      <c r="AR26" s="14">
        <f t="shared" si="26"/>
        <v>33.35176991150442</v>
      </c>
      <c r="AS26" s="35">
        <v>5738.6323</v>
      </c>
      <c r="AT26" s="38">
        <v>1267.2574</v>
      </c>
      <c r="AU26" s="37">
        <f t="shared" si="16"/>
        <v>22.082916865051626</v>
      </c>
      <c r="AV26" s="35">
        <v>1712.043</v>
      </c>
      <c r="AW26" s="38">
        <v>380.75656</v>
      </c>
      <c r="AX26" s="37">
        <f t="shared" si="17"/>
        <v>22.23989467554261</v>
      </c>
      <c r="AY26" s="35">
        <v>1350.915</v>
      </c>
      <c r="AZ26" s="38">
        <v>282.25304</v>
      </c>
      <c r="BA26" s="37">
        <f t="shared" si="1"/>
        <v>20.89347146193506</v>
      </c>
      <c r="BB26" s="35">
        <v>1554.6613</v>
      </c>
      <c r="BC26" s="38">
        <v>199.2514</v>
      </c>
      <c r="BD26" s="37">
        <f t="shared" si="18"/>
        <v>12.816386437354554</v>
      </c>
      <c r="BE26" s="35">
        <v>332.23</v>
      </c>
      <c r="BF26" s="38">
        <v>137.01484</v>
      </c>
      <c r="BG26" s="37">
        <f t="shared" si="19"/>
        <v>41.240959576197206</v>
      </c>
      <c r="BH26" s="35">
        <v>1678.391</v>
      </c>
      <c r="BI26" s="38">
        <v>517.39286</v>
      </c>
      <c r="BJ26" s="14">
        <f t="shared" si="20"/>
        <v>30.826717969769856</v>
      </c>
      <c r="BK26" s="26">
        <v>0</v>
      </c>
      <c r="BL26" s="26">
        <f t="shared" si="21"/>
        <v>186.24260000000004</v>
      </c>
      <c r="BM26" s="14" t="e">
        <f t="shared" si="22"/>
        <v>#DIV/0!</v>
      </c>
      <c r="BN26" s="18">
        <f t="shared" si="23"/>
        <v>-520.0322999999999</v>
      </c>
      <c r="BO26" s="18">
        <f t="shared" si="2"/>
        <v>186.24260000000004</v>
      </c>
      <c r="BP26" s="14">
        <f t="shared" si="24"/>
        <v>-35.81366003611701</v>
      </c>
      <c r="BQ26" s="6"/>
      <c r="BR26" s="19"/>
    </row>
    <row r="27" spans="1:70" ht="15.75">
      <c r="A27" s="11">
        <v>18</v>
      </c>
      <c r="B27" s="12" t="s">
        <v>44</v>
      </c>
      <c r="C27" s="13">
        <f t="shared" si="3"/>
        <v>5483.599999999999</v>
      </c>
      <c r="D27" s="24">
        <f t="shared" si="4"/>
        <v>1379.2</v>
      </c>
      <c r="E27" s="14">
        <f t="shared" si="5"/>
        <v>25.15136042016194</v>
      </c>
      <c r="F27" s="36">
        <v>879.2</v>
      </c>
      <c r="G27" s="25">
        <v>228</v>
      </c>
      <c r="H27" s="14">
        <f t="shared" si="6"/>
        <v>25.932666060054594</v>
      </c>
      <c r="I27" s="15">
        <v>28</v>
      </c>
      <c r="J27" s="25">
        <v>7.2</v>
      </c>
      <c r="K27" s="14">
        <f t="shared" si="0"/>
        <v>25.71428571428572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5.1</v>
      </c>
      <c r="Q27" s="14">
        <f t="shared" si="8"/>
        <v>12.75</v>
      </c>
      <c r="R27" s="15">
        <v>156</v>
      </c>
      <c r="S27" s="16">
        <v>6.8</v>
      </c>
      <c r="T27" s="14">
        <f t="shared" si="25"/>
        <v>4.358974358974359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31.7</v>
      </c>
      <c r="Z27" s="14">
        <f t="shared" si="10"/>
        <v>28.818181818181817</v>
      </c>
      <c r="AA27" s="15">
        <v>0</v>
      </c>
      <c r="AB27" s="16">
        <v>0.3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36">
        <v>4604.4</v>
      </c>
      <c r="AK27" s="16">
        <v>1151.2</v>
      </c>
      <c r="AL27" s="14">
        <f t="shared" si="14"/>
        <v>25.002171835635483</v>
      </c>
      <c r="AM27" s="36">
        <v>2573.9</v>
      </c>
      <c r="AN27" s="17">
        <v>858</v>
      </c>
      <c r="AO27" s="14">
        <f t="shared" si="15"/>
        <v>33.33462838494114</v>
      </c>
      <c r="AP27" s="36">
        <v>181.5</v>
      </c>
      <c r="AQ27" s="16">
        <v>60.5</v>
      </c>
      <c r="AR27" s="14">
        <f t="shared" si="26"/>
        <v>33.33333333333333</v>
      </c>
      <c r="AS27" s="35">
        <v>5992.3499</v>
      </c>
      <c r="AT27" s="38">
        <v>937.96422</v>
      </c>
      <c r="AU27" s="37">
        <f t="shared" si="16"/>
        <v>15.65269444629727</v>
      </c>
      <c r="AV27" s="35">
        <v>1744.344</v>
      </c>
      <c r="AW27" s="38">
        <v>387.59075</v>
      </c>
      <c r="AX27" s="37">
        <f t="shared" si="17"/>
        <v>22.21985743637723</v>
      </c>
      <c r="AY27" s="35">
        <v>1311.84</v>
      </c>
      <c r="AZ27" s="38">
        <v>266.21005</v>
      </c>
      <c r="BA27" s="37">
        <f t="shared" si="1"/>
        <v>20.292874893279674</v>
      </c>
      <c r="BB27" s="35">
        <v>1540.6159</v>
      </c>
      <c r="BC27" s="38">
        <v>221.4389</v>
      </c>
      <c r="BD27" s="37">
        <f t="shared" si="18"/>
        <v>14.373400923617623</v>
      </c>
      <c r="BE27" s="35">
        <v>1462.163</v>
      </c>
      <c r="BF27" s="38">
        <v>26.79222</v>
      </c>
      <c r="BG27" s="37">
        <f t="shared" si="19"/>
        <v>1.8323688945760492</v>
      </c>
      <c r="BH27" s="35">
        <v>1148.92</v>
      </c>
      <c r="BI27" s="38">
        <v>278.44061</v>
      </c>
      <c r="BJ27" s="14">
        <f t="shared" si="20"/>
        <v>24.23498677018417</v>
      </c>
      <c r="BK27" s="26">
        <v>0</v>
      </c>
      <c r="BL27" s="26">
        <f t="shared" si="21"/>
        <v>441.2357800000001</v>
      </c>
      <c r="BM27" s="14" t="e">
        <f t="shared" si="22"/>
        <v>#DIV/0!</v>
      </c>
      <c r="BN27" s="18">
        <f t="shared" si="23"/>
        <v>-508.7499000000007</v>
      </c>
      <c r="BO27" s="18">
        <f t="shared" si="2"/>
        <v>441.2357800000001</v>
      </c>
      <c r="BP27" s="14">
        <f t="shared" si="24"/>
        <v>-86.72940869374116</v>
      </c>
      <c r="BQ27" s="6"/>
      <c r="BR27" s="19"/>
    </row>
    <row r="28" spans="1:70" ht="15.75">
      <c r="A28" s="11">
        <v>19</v>
      </c>
      <c r="B28" s="12" t="s">
        <v>45</v>
      </c>
      <c r="C28" s="13">
        <f>F28+AJ28</f>
        <v>6927.3</v>
      </c>
      <c r="D28" s="14">
        <f t="shared" si="4"/>
        <v>1673.3</v>
      </c>
      <c r="E28" s="14">
        <f t="shared" si="5"/>
        <v>24.155154244799558</v>
      </c>
      <c r="F28" s="36">
        <v>1787.8</v>
      </c>
      <c r="G28" s="16">
        <v>447.8</v>
      </c>
      <c r="H28" s="14">
        <f t="shared" si="6"/>
        <v>25.047544468061307</v>
      </c>
      <c r="I28" s="15">
        <v>155</v>
      </c>
      <c r="J28" s="16">
        <v>48.5</v>
      </c>
      <c r="K28" s="14">
        <f t="shared" si="0"/>
        <v>31.290322580645164</v>
      </c>
      <c r="L28" s="15">
        <v>85</v>
      </c>
      <c r="M28" s="25">
        <v>25.6</v>
      </c>
      <c r="N28" s="14">
        <f t="shared" si="7"/>
        <v>30.117647058823533</v>
      </c>
      <c r="O28" s="15">
        <v>120</v>
      </c>
      <c r="P28" s="16">
        <v>2.8</v>
      </c>
      <c r="Q28" s="14">
        <f t="shared" si="8"/>
        <v>2.333333333333333</v>
      </c>
      <c r="R28" s="15">
        <v>268</v>
      </c>
      <c r="S28" s="16">
        <v>13.6</v>
      </c>
      <c r="T28" s="14">
        <f t="shared" si="25"/>
        <v>5.074626865671641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146.8</v>
      </c>
      <c r="Z28" s="14">
        <f t="shared" si="10"/>
        <v>55.39622641509434</v>
      </c>
      <c r="AA28" s="15">
        <v>320</v>
      </c>
      <c r="AB28" s="17">
        <v>20</v>
      </c>
      <c r="AC28" s="14">
        <f t="shared" si="11"/>
        <v>6.25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36">
        <v>5139.5</v>
      </c>
      <c r="AK28" s="16">
        <v>1225.5</v>
      </c>
      <c r="AL28" s="14">
        <f t="shared" si="14"/>
        <v>23.844731977818853</v>
      </c>
      <c r="AM28" s="36">
        <v>2521.2</v>
      </c>
      <c r="AN28" s="17">
        <v>840.4</v>
      </c>
      <c r="AO28" s="14">
        <f t="shared" si="15"/>
        <v>33.333333333333336</v>
      </c>
      <c r="AP28" s="36">
        <v>359.4</v>
      </c>
      <c r="AQ28" s="16">
        <v>119.8</v>
      </c>
      <c r="AR28" s="14">
        <f t="shared" si="26"/>
        <v>33.333333333333336</v>
      </c>
      <c r="AS28" s="35">
        <v>7939.92355</v>
      </c>
      <c r="AT28" s="38">
        <v>1226.47566</v>
      </c>
      <c r="AU28" s="37">
        <f>AT28/AS28*100</f>
        <v>15.446945455790944</v>
      </c>
      <c r="AV28" s="35">
        <v>1947.634</v>
      </c>
      <c r="AW28" s="38">
        <v>391.25209</v>
      </c>
      <c r="AX28" s="37">
        <f t="shared" si="17"/>
        <v>20.088583892045424</v>
      </c>
      <c r="AY28" s="35">
        <v>1588.17</v>
      </c>
      <c r="AZ28" s="38">
        <v>331.66173</v>
      </c>
      <c r="BA28" s="37">
        <f t="shared" si="1"/>
        <v>20.883263756398872</v>
      </c>
      <c r="BB28" s="35">
        <v>2837.677</v>
      </c>
      <c r="BC28" s="38">
        <v>259.994</v>
      </c>
      <c r="BD28" s="37">
        <f t="shared" si="18"/>
        <v>9.16221261264055</v>
      </c>
      <c r="BE28" s="35">
        <v>939.30855</v>
      </c>
      <c r="BF28" s="38">
        <v>22.13739</v>
      </c>
      <c r="BG28" s="37">
        <f t="shared" si="19"/>
        <v>2.356775098022902</v>
      </c>
      <c r="BH28" s="35">
        <v>2119.247</v>
      </c>
      <c r="BI28" s="38">
        <v>530.39044</v>
      </c>
      <c r="BJ28" s="14">
        <f t="shared" si="20"/>
        <v>25.02730639703631</v>
      </c>
      <c r="BK28" s="26">
        <v>0</v>
      </c>
      <c r="BL28" s="26">
        <f t="shared" si="21"/>
        <v>446.8243399999999</v>
      </c>
      <c r="BM28" s="14" t="e">
        <f t="shared" si="22"/>
        <v>#DIV/0!</v>
      </c>
      <c r="BN28" s="18">
        <f t="shared" si="23"/>
        <v>-1012.6235500000003</v>
      </c>
      <c r="BO28" s="18">
        <f t="shared" si="2"/>
        <v>446.8243399999999</v>
      </c>
      <c r="BP28" s="14">
        <f t="shared" si="24"/>
        <v>-44.12541462224534</v>
      </c>
      <c r="BQ28" s="6"/>
      <c r="BR28" s="19"/>
    </row>
    <row r="29" spans="1:70" ht="14.25" customHeight="1">
      <c r="A29" s="70" t="s">
        <v>17</v>
      </c>
      <c r="B29" s="71"/>
      <c r="C29" s="34">
        <f>SUM(C10:C28)</f>
        <v>195048.19999999998</v>
      </c>
      <c r="D29" s="34">
        <f>SUM(D10:D28)</f>
        <v>47383.4</v>
      </c>
      <c r="E29" s="28">
        <f>D29/C29*100</f>
        <v>24.29317471271204</v>
      </c>
      <c r="F29" s="34">
        <f>SUM(F10:F28)</f>
        <v>61219.8</v>
      </c>
      <c r="G29" s="34">
        <f>SUM(G10:G28)</f>
        <v>23194.399999999998</v>
      </c>
      <c r="H29" s="28">
        <f>G29/F29*100</f>
        <v>37.8870888176701</v>
      </c>
      <c r="I29" s="34">
        <f>SUM(I10:I28)</f>
        <v>23841.899999999998</v>
      </c>
      <c r="J29" s="34">
        <f>SUM(J10:J28)</f>
        <v>7016.2</v>
      </c>
      <c r="K29" s="24">
        <f t="shared" si="0"/>
        <v>29.428023773273104</v>
      </c>
      <c r="L29" s="34">
        <f>SUM(L10:L28)</f>
        <v>1518</v>
      </c>
      <c r="M29" s="34">
        <f>SUM(M10:M28)</f>
        <v>898.5999999999999</v>
      </c>
      <c r="N29" s="28">
        <f>M29/L29*100</f>
        <v>59.19631093544137</v>
      </c>
      <c r="O29" s="34">
        <f>SUM(O10:O28)</f>
        <v>6171</v>
      </c>
      <c r="P29" s="34">
        <f>SUM(P10:P28)</f>
        <v>556.0999999999999</v>
      </c>
      <c r="Q29" s="28">
        <f>P29/O29*100</f>
        <v>9.011505428617726</v>
      </c>
      <c r="R29" s="34">
        <f>SUM(R10:R28)</f>
        <v>12317</v>
      </c>
      <c r="S29" s="34">
        <f>SUM(S10:S28)</f>
        <v>1699.0999999999997</v>
      </c>
      <c r="T29" s="28">
        <f>S29/R29*100</f>
        <v>13.79475521636762</v>
      </c>
      <c r="U29" s="34">
        <f>SUM(U10:U28)</f>
        <v>900</v>
      </c>
      <c r="V29" s="34">
        <f>SUM(V10:V28)</f>
        <v>368.1</v>
      </c>
      <c r="W29" s="28">
        <f>V29/U29*100</f>
        <v>40.900000000000006</v>
      </c>
      <c r="X29" s="34">
        <f>SUM(X10:X28)</f>
        <v>3368</v>
      </c>
      <c r="Y29" s="34">
        <f>SUM(Y10:Y28)</f>
        <v>1498.9000000000003</v>
      </c>
      <c r="Z29" s="28">
        <f>Y29/X29*100</f>
        <v>44.50415676959621</v>
      </c>
      <c r="AA29" s="34">
        <f>SUM(AA10:AA28)</f>
        <v>1041</v>
      </c>
      <c r="AB29" s="34">
        <f>SUM(AB10:AB28)</f>
        <v>258</v>
      </c>
      <c r="AC29" s="28">
        <f>AB29/AA29*100</f>
        <v>24.78386167146974</v>
      </c>
      <c r="AD29" s="28">
        <f>SUM(AD10:AD28)</f>
        <v>0</v>
      </c>
      <c r="AE29" s="28">
        <f>SUM(AE10:AE28)</f>
        <v>0</v>
      </c>
      <c r="AF29" s="24" t="e">
        <f t="shared" si="12"/>
        <v>#DIV/0!</v>
      </c>
      <c r="AG29" s="34">
        <f>SUM(AG10:AG28)</f>
        <v>583</v>
      </c>
      <c r="AH29" s="34">
        <f>SUM(AH10:AH28)</f>
        <v>315.5</v>
      </c>
      <c r="AI29" s="24">
        <f t="shared" si="13"/>
        <v>54.116638078902234</v>
      </c>
      <c r="AJ29" s="34">
        <f>SUM(AJ10:AJ28)</f>
        <v>133828.40000000002</v>
      </c>
      <c r="AK29" s="34">
        <f>SUM(AK10:AK28)</f>
        <v>24189.000000000004</v>
      </c>
      <c r="AL29" s="28">
        <f>AK29/AJ29*100</f>
        <v>18.074638865890947</v>
      </c>
      <c r="AM29" s="34">
        <f>SUM(AM10:AM28)</f>
        <v>50297.50000000001</v>
      </c>
      <c r="AN29" s="34">
        <f>SUM(AN10:AN28)</f>
        <v>16765.9</v>
      </c>
      <c r="AO29" s="28">
        <f>AN29/AM29*100</f>
        <v>33.33346587802575</v>
      </c>
      <c r="AP29" s="34">
        <f>SUM(AP10:AP28)</f>
        <v>5970.4</v>
      </c>
      <c r="AQ29" s="34">
        <f>SUM(AQ10:AQ28)</f>
        <v>1990.1</v>
      </c>
      <c r="AR29" s="28">
        <f>AQ29/AP29*100</f>
        <v>33.33277502344902</v>
      </c>
      <c r="AS29" s="34">
        <f>SUM(AS10:AS28)</f>
        <v>217785.27991</v>
      </c>
      <c r="AT29" s="34">
        <f>SUM(AT10:AT28)</f>
        <v>32422.57256</v>
      </c>
      <c r="AU29" s="28">
        <f>(AT29/AS29)*100</f>
        <v>14.887403121734701</v>
      </c>
      <c r="AV29" s="34">
        <f>SUM(AV10:AV28)</f>
        <v>38722.19788999999</v>
      </c>
      <c r="AW29" s="34">
        <f>SUM(AW10:AW28)</f>
        <v>9044.30494</v>
      </c>
      <c r="AX29" s="28">
        <f>AW29/AV29*100</f>
        <v>23.3568997444117</v>
      </c>
      <c r="AY29" s="34">
        <f>SUM(AY10:AY28)</f>
        <v>28433.339</v>
      </c>
      <c r="AZ29" s="34">
        <f>SUM(AZ10:AZ28)</f>
        <v>6673.153869999999</v>
      </c>
      <c r="BA29" s="28">
        <f t="shared" si="1"/>
        <v>23.46946966024637</v>
      </c>
      <c r="BB29" s="34">
        <f>SUM(BB10:BB28)</f>
        <v>56528.154509999986</v>
      </c>
      <c r="BC29" s="34">
        <f>SUM(BC10:BC28)</f>
        <v>9486.19926</v>
      </c>
      <c r="BD29" s="28">
        <f>BC29/BB29*100</f>
        <v>16.78137088010164</v>
      </c>
      <c r="BE29" s="34">
        <f>SUM(BE10:BE28)</f>
        <v>81597.24996999999</v>
      </c>
      <c r="BF29" s="34">
        <f>SUM(BF10:BF28)</f>
        <v>5862.6194000000005</v>
      </c>
      <c r="BG29" s="28">
        <f>BF29/BE29*100</f>
        <v>7.184824736318257</v>
      </c>
      <c r="BH29" s="34">
        <f>SUM(BH10:BH28)</f>
        <v>36171.49554</v>
      </c>
      <c r="BI29" s="34">
        <f>SUM(BI10:BI28)</f>
        <v>7245.03291</v>
      </c>
      <c r="BJ29" s="28">
        <f>BI29/BH29*100</f>
        <v>20.029674753116385</v>
      </c>
      <c r="BK29" s="34">
        <f>SUM(BK10:BK28)</f>
        <v>-2819.282219999999</v>
      </c>
      <c r="BL29" s="34">
        <f>SUM(BL10:BL28)</f>
        <v>14960.827440000001</v>
      </c>
      <c r="BM29" s="28">
        <f>BL29/BK29*100</f>
        <v>-530.6608658710303</v>
      </c>
      <c r="BN29" s="21">
        <f>SUM(BN10:BN28)</f>
        <v>-22737.07991000001</v>
      </c>
      <c r="BO29" s="21">
        <f>SUM(BO10:BO28)</f>
        <v>14960.827440000001</v>
      </c>
      <c r="BP29" s="21">
        <f>BO29/BN29*100</f>
        <v>-65.79924730536779</v>
      </c>
      <c r="BQ29" s="6"/>
      <c r="BR29" s="19"/>
    </row>
    <row r="30" spans="3:68" ht="15.75" hidden="1">
      <c r="C30" s="22">
        <f aca="true" t="shared" si="27" ref="C30:AC30">C29-C20</f>
        <v>182558.4</v>
      </c>
      <c r="D30" s="22">
        <f t="shared" si="27"/>
        <v>44250.1</v>
      </c>
      <c r="E30" s="22">
        <f t="shared" si="27"/>
        <v>-0.7936961739314619</v>
      </c>
      <c r="F30" s="22">
        <f t="shared" si="27"/>
        <v>58435.9</v>
      </c>
      <c r="G30" s="22">
        <f t="shared" si="27"/>
        <v>22536.499999999996</v>
      </c>
      <c r="H30" s="22">
        <f t="shared" si="27"/>
        <v>14.254774438561654</v>
      </c>
      <c r="I30" s="22">
        <f t="shared" si="27"/>
        <v>23431.899999999998</v>
      </c>
      <c r="J30" s="22">
        <f t="shared" si="27"/>
        <v>6913.9</v>
      </c>
      <c r="K30" s="22">
        <f t="shared" si="27"/>
        <v>4.47680426107798</v>
      </c>
      <c r="L30" s="22">
        <f t="shared" si="27"/>
        <v>1478</v>
      </c>
      <c r="M30" s="22">
        <f t="shared" si="27"/>
        <v>885.5999999999999</v>
      </c>
      <c r="N30" s="22">
        <f t="shared" si="27"/>
        <v>26.696310935441367</v>
      </c>
      <c r="O30" s="22">
        <f t="shared" si="27"/>
        <v>5801</v>
      </c>
      <c r="P30" s="22">
        <f t="shared" si="27"/>
        <v>507.9999999999999</v>
      </c>
      <c r="Q30" s="22">
        <f t="shared" si="27"/>
        <v>-3.988494571382274</v>
      </c>
      <c r="R30" s="22">
        <f t="shared" si="27"/>
        <v>11827</v>
      </c>
      <c r="S30" s="22">
        <f t="shared" si="27"/>
        <v>1658.0999999999997</v>
      </c>
      <c r="T30" s="22">
        <f t="shared" si="27"/>
        <v>5.427408277592109</v>
      </c>
      <c r="U30" s="22">
        <f t="shared" si="27"/>
        <v>900</v>
      </c>
      <c r="V30" s="22">
        <f t="shared" si="27"/>
        <v>368.1</v>
      </c>
      <c r="W30" s="22" t="e">
        <f t="shared" si="27"/>
        <v>#DIV/0!</v>
      </c>
      <c r="X30" s="22">
        <f t="shared" si="27"/>
        <v>3018</v>
      </c>
      <c r="Y30" s="22">
        <f t="shared" si="27"/>
        <v>1415.2000000000003</v>
      </c>
      <c r="Z30" s="22">
        <f t="shared" si="27"/>
        <v>20.589871055310493</v>
      </c>
      <c r="AA30" s="22">
        <f t="shared" si="27"/>
        <v>736</v>
      </c>
      <c r="AB30" s="22">
        <f t="shared" si="27"/>
        <v>154.4</v>
      </c>
      <c r="AC30" s="22">
        <f t="shared" si="27"/>
        <v>-9.183351443284355</v>
      </c>
      <c r="AD30" s="22"/>
      <c r="AE30" s="22"/>
      <c r="AF30" s="14" t="e">
        <f t="shared" si="12"/>
        <v>#DIV/0!</v>
      </c>
      <c r="AG30" s="22">
        <f aca="true" t="shared" si="28" ref="AG30:BP30">AG29-AG20</f>
        <v>571</v>
      </c>
      <c r="AH30" s="22">
        <f t="shared" si="28"/>
        <v>311.9</v>
      </c>
      <c r="AI30" s="14">
        <f t="shared" si="13"/>
        <v>54.62346760070053</v>
      </c>
      <c r="AJ30" s="22">
        <f t="shared" si="28"/>
        <v>124122.50000000003</v>
      </c>
      <c r="AK30" s="22">
        <f t="shared" si="28"/>
        <v>21713.600000000002</v>
      </c>
      <c r="AL30" s="22">
        <f t="shared" si="28"/>
        <v>-7.4294359751851005</v>
      </c>
      <c r="AM30" s="22">
        <f t="shared" si="28"/>
        <v>43751.600000000006</v>
      </c>
      <c r="AN30" s="22">
        <f t="shared" si="28"/>
        <v>14583.900000000001</v>
      </c>
      <c r="AO30" s="22">
        <f t="shared" si="28"/>
        <v>-0.00037667991128387257</v>
      </c>
      <c r="AP30" s="22">
        <f t="shared" si="28"/>
        <v>5970.4</v>
      </c>
      <c r="AQ30" s="22">
        <f t="shared" si="28"/>
        <v>1990.1</v>
      </c>
      <c r="AR30" s="22" t="e">
        <f t="shared" si="28"/>
        <v>#DIV/0!</v>
      </c>
      <c r="AS30" s="22">
        <f t="shared" si="28"/>
        <v>204638.85132000002</v>
      </c>
      <c r="AT30" s="22">
        <f t="shared" si="28"/>
        <v>30892.069190000002</v>
      </c>
      <c r="AU30" s="22">
        <f t="shared" si="28"/>
        <v>3.2454323802346323</v>
      </c>
      <c r="AV30" s="22">
        <f t="shared" si="28"/>
        <v>35963.47288999999</v>
      </c>
      <c r="AW30" s="22">
        <f t="shared" si="28"/>
        <v>8395.23312</v>
      </c>
      <c r="AX30" s="22">
        <f t="shared" si="28"/>
        <v>-0.17106407945621172</v>
      </c>
      <c r="AY30" s="22">
        <f t="shared" si="28"/>
        <v>26618.342</v>
      </c>
      <c r="AZ30" s="22">
        <f t="shared" si="28"/>
        <v>6260.290909999999</v>
      </c>
      <c r="BA30" s="22">
        <f t="shared" si="28"/>
        <v>0.7221615379739923</v>
      </c>
      <c r="BB30" s="22">
        <f t="shared" si="28"/>
        <v>53234.25391999999</v>
      </c>
      <c r="BC30" s="22">
        <f t="shared" si="28"/>
        <v>9234.47926</v>
      </c>
      <c r="BD30" s="22">
        <f t="shared" si="28"/>
        <v>9.139367330747408</v>
      </c>
      <c r="BE30" s="22">
        <f t="shared" si="28"/>
        <v>77194.40396999998</v>
      </c>
      <c r="BF30" s="22">
        <f t="shared" si="28"/>
        <v>5848.13017</v>
      </c>
      <c r="BG30" s="22">
        <f t="shared" si="28"/>
        <v>6.855736914486651</v>
      </c>
      <c r="BH30" s="22">
        <f t="shared" si="28"/>
        <v>33969.29654</v>
      </c>
      <c r="BI30" s="22">
        <f t="shared" si="28"/>
        <v>6825.90815</v>
      </c>
      <c r="BJ30" s="22">
        <f t="shared" si="28"/>
        <v>0.9975727496189748</v>
      </c>
      <c r="BK30" s="22">
        <f>BK29-BK20</f>
        <v>-3682.5822199999993</v>
      </c>
      <c r="BL30" s="22">
        <f>BL29-BL20</f>
        <v>13358.03081</v>
      </c>
      <c r="BM30" s="22">
        <f>BM29-BM20</f>
        <v>-716.3201534883128</v>
      </c>
      <c r="BN30" s="22">
        <f t="shared" si="28"/>
        <v>-22080.45132000001</v>
      </c>
      <c r="BO30" s="22">
        <f t="shared" si="28"/>
        <v>13358.03081</v>
      </c>
      <c r="BP30" s="22">
        <f t="shared" si="28"/>
        <v>178.29561155540762</v>
      </c>
    </row>
    <row r="31" spans="3:69" ht="15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ht="15.75">
      <c r="I32" s="7" t="s">
        <v>49</v>
      </c>
    </row>
    <row r="33" spans="15:16" ht="15.75">
      <c r="O33" s="30"/>
      <c r="P33" s="30"/>
    </row>
    <row r="35" ht="15.75">
      <c r="AH35" s="23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2022-04-08T07:26:16Z</cp:lastPrinted>
  <dcterms:created xsi:type="dcterms:W3CDTF">2013-04-03T10:22:22Z</dcterms:created>
  <dcterms:modified xsi:type="dcterms:W3CDTF">2022-05-12T10:53:18Z</dcterms:modified>
  <cp:category/>
  <cp:version/>
  <cp:contentType/>
  <cp:contentStatus/>
</cp:coreProperties>
</file>