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<sst xmlns="http://schemas.openxmlformats.org/spreadsheetml/2006/main" count="118" uniqueCount="52">
  <si>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</si>
  <si>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</si>
  <si>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</si>
  <si>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</si>
  <si>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</si>
  <si>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</si>
  <si>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</si>
  <si>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</si>
  <si>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</si>
  <si>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</si>
  <si>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</si>
  <si>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</si>
  <si>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</si>
  <si>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</si>
  <si>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</si>
  <si>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</si>
  <si>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</si>
  <si>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</si>
  <si>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</si>
  <si>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</si>
  <si>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</si>
  <si>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</si>
  <si>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</si>
  <si>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</si>
  <si>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</si>
  <si>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</si>
  <si>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</si>
  <si>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</si>
  <si>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</si>
  <si>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</si>
  <si>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</si>
  <si>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</si>
  <si>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</si>
  <si>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</si>
  <si>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</si>
  <si>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</si>
  <si>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</si>
  <si>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</si>
  <si>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</si>
  <si>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</si>
  <si>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</si>
  <si>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</si>
  <si>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</si>
  <si>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</si>
  <si>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</si>
  <si>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</si>
  <si>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</si>
  <si>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</si>
  <si>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</si>
  <si>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</si>
  <si>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indexed="8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</si>
  <si>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октября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</si>
</sst>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0" xfId="53" applyNumberFormat="1" applyFont="1" applyFill="1">
      <alignment/>
      <protection/>
    </xf>
    <xf numFmtId="173" fontId="6" fillId="20" borderId="10" xfId="0" applyNumberFormat="1" applyFont="1" applyFill="1" applyBorder="1" applyAlignment="1" applyProtection="1">
      <alignment/>
      <protection locked="0"/>
    </xf>
    <xf numFmtId="173" fontId="6" fillId="20" borderId="10" xfId="0" applyNumberFormat="1" applyFont="1" applyFill="1" applyBorder="1" applyAlignment="1" applyProtection="1">
      <alignment vertical="center" wrapText="1"/>
      <protection locked="0"/>
    </xf>
    <xf numFmtId="172" fontId="9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4" applyNumberFormat="1" applyFont="1" applyFill="1" applyBorder="1" applyAlignment="1" applyProtection="1">
      <alignment vertical="center" wrapText="1"/>
      <protection locked="0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3" fillId="24" borderId="10" xfId="53" applyNumberFormat="1" applyFont="1" applyFill="1" applyBorder="1" applyAlignment="1" applyProtection="1">
      <alignment vertical="center" wrapText="1"/>
      <protection locked="0"/>
    </xf>
    <xf numFmtId="0" fontId="5" fillId="24" borderId="10" xfId="55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21" borderId="10" xfId="0" applyNumberFormat="1" applyFont="1" applyFill="1" applyBorder="1" applyAlignment="1" applyProtection="1">
      <alignment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9" fillId="21" borderId="10" xfId="0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0" fontId="8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BH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2" sqref="BI22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4" t="s">
        <v>0</v>
      </c>
      <c r="S1" s="84"/>
      <c r="T1" s="8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5" t="s">
        <v>51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5" t="s">
        <v>18</v>
      </c>
      <c r="B4" s="72" t="s">
        <v>1</v>
      </c>
      <c r="C4" s="62" t="s">
        <v>46</v>
      </c>
      <c r="D4" s="54"/>
      <c r="E4" s="5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53" t="s">
        <v>47</v>
      </c>
      <c r="AT4" s="54"/>
      <c r="AU4" s="55"/>
      <c r="AV4" s="76" t="s">
        <v>4</v>
      </c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62" t="s">
        <v>50</v>
      </c>
      <c r="BL4" s="54"/>
      <c r="BM4" s="55"/>
      <c r="BN4" s="53" t="s">
        <v>48</v>
      </c>
      <c r="BO4" s="54"/>
      <c r="BP4" s="55"/>
      <c r="BQ4" s="6"/>
      <c r="BR4" s="6"/>
    </row>
    <row r="5" spans="1:70" ht="15" customHeight="1">
      <c r="A5" s="58"/>
      <c r="B5" s="73"/>
      <c r="C5" s="56"/>
      <c r="D5" s="57"/>
      <c r="E5" s="58"/>
      <c r="F5" s="69" t="s">
        <v>3</v>
      </c>
      <c r="G5" s="69"/>
      <c r="H5" s="69"/>
      <c r="I5" s="86" t="s">
        <v>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69" t="s">
        <v>5</v>
      </c>
      <c r="AK5" s="69"/>
      <c r="AL5" s="69"/>
      <c r="AM5" s="76" t="s">
        <v>4</v>
      </c>
      <c r="AN5" s="77"/>
      <c r="AO5" s="77"/>
      <c r="AP5" s="77"/>
      <c r="AQ5" s="77"/>
      <c r="AR5" s="77"/>
      <c r="AS5" s="56"/>
      <c r="AT5" s="57"/>
      <c r="AU5" s="58"/>
      <c r="AV5" s="78" t="s">
        <v>9</v>
      </c>
      <c r="AW5" s="79"/>
      <c r="AX5" s="79"/>
      <c r="AY5" s="75" t="s">
        <v>4</v>
      </c>
      <c r="AZ5" s="75"/>
      <c r="BA5" s="75"/>
      <c r="BB5" s="75" t="s">
        <v>10</v>
      </c>
      <c r="BC5" s="75"/>
      <c r="BD5" s="75"/>
      <c r="BE5" s="75" t="s">
        <v>11</v>
      </c>
      <c r="BF5" s="75"/>
      <c r="BG5" s="75"/>
      <c r="BH5" s="69" t="s">
        <v>12</v>
      </c>
      <c r="BI5" s="69"/>
      <c r="BJ5" s="69"/>
      <c r="BK5" s="56"/>
      <c r="BL5" s="57"/>
      <c r="BM5" s="58"/>
      <c r="BN5" s="56"/>
      <c r="BO5" s="57"/>
      <c r="BP5" s="58"/>
      <c r="BQ5" s="6"/>
      <c r="BR5" s="6"/>
    </row>
    <row r="6" spans="1:70" ht="15" customHeight="1">
      <c r="A6" s="58"/>
      <c r="B6" s="73"/>
      <c r="C6" s="56"/>
      <c r="D6" s="57"/>
      <c r="E6" s="58"/>
      <c r="F6" s="69"/>
      <c r="G6" s="69"/>
      <c r="H6" s="69"/>
      <c r="I6" s="62" t="s">
        <v>6</v>
      </c>
      <c r="J6" s="54"/>
      <c r="K6" s="55"/>
      <c r="L6" s="62" t="s">
        <v>7</v>
      </c>
      <c r="M6" s="54"/>
      <c r="N6" s="55"/>
      <c r="O6" s="62" t="s">
        <v>20</v>
      </c>
      <c r="P6" s="54"/>
      <c r="Q6" s="55"/>
      <c r="R6" s="62" t="s">
        <v>8</v>
      </c>
      <c r="S6" s="54"/>
      <c r="T6" s="55"/>
      <c r="U6" s="62" t="s">
        <v>19</v>
      </c>
      <c r="V6" s="54"/>
      <c r="W6" s="55"/>
      <c r="X6" s="62" t="s">
        <v>21</v>
      </c>
      <c r="Y6" s="54"/>
      <c r="Z6" s="55"/>
      <c r="AA6" s="62" t="s">
        <v>25</v>
      </c>
      <c r="AB6" s="54"/>
      <c r="AC6" s="55"/>
      <c r="AD6" s="63" t="s">
        <v>26</v>
      </c>
      <c r="AE6" s="64"/>
      <c r="AF6" s="65"/>
      <c r="AG6" s="62" t="s">
        <v>24</v>
      </c>
      <c r="AH6" s="54"/>
      <c r="AI6" s="55"/>
      <c r="AJ6" s="69"/>
      <c r="AK6" s="69"/>
      <c r="AL6" s="69"/>
      <c r="AM6" s="62" t="s">
        <v>22</v>
      </c>
      <c r="AN6" s="54"/>
      <c r="AO6" s="55"/>
      <c r="AP6" s="62" t="s">
        <v>23</v>
      </c>
      <c r="AQ6" s="54"/>
      <c r="AR6" s="55"/>
      <c r="AS6" s="56"/>
      <c r="AT6" s="57"/>
      <c r="AU6" s="58"/>
      <c r="AV6" s="80"/>
      <c r="AW6" s="81"/>
      <c r="AX6" s="81"/>
      <c r="AY6" s="75" t="s">
        <v>13</v>
      </c>
      <c r="AZ6" s="75"/>
      <c r="BA6" s="75"/>
      <c r="BB6" s="75"/>
      <c r="BC6" s="75"/>
      <c r="BD6" s="75"/>
      <c r="BE6" s="75"/>
      <c r="BF6" s="75"/>
      <c r="BG6" s="75"/>
      <c r="BH6" s="69"/>
      <c r="BI6" s="69"/>
      <c r="BJ6" s="69"/>
      <c r="BK6" s="56"/>
      <c r="BL6" s="57"/>
      <c r="BM6" s="58"/>
      <c r="BN6" s="56"/>
      <c r="BO6" s="57"/>
      <c r="BP6" s="58"/>
      <c r="BQ6" s="6"/>
      <c r="BR6" s="6"/>
    </row>
    <row r="7" spans="1:70" ht="193.5" customHeight="1">
      <c r="A7" s="58"/>
      <c r="B7" s="73"/>
      <c r="C7" s="59"/>
      <c r="D7" s="60"/>
      <c r="E7" s="61"/>
      <c r="F7" s="69"/>
      <c r="G7" s="69"/>
      <c r="H7" s="69"/>
      <c r="I7" s="59"/>
      <c r="J7" s="60"/>
      <c r="K7" s="61"/>
      <c r="L7" s="59"/>
      <c r="M7" s="60"/>
      <c r="N7" s="61"/>
      <c r="O7" s="59"/>
      <c r="P7" s="60"/>
      <c r="Q7" s="61"/>
      <c r="R7" s="59"/>
      <c r="S7" s="60"/>
      <c r="T7" s="61"/>
      <c r="U7" s="59"/>
      <c r="V7" s="60"/>
      <c r="W7" s="61"/>
      <c r="X7" s="59"/>
      <c r="Y7" s="60"/>
      <c r="Z7" s="61"/>
      <c r="AA7" s="59"/>
      <c r="AB7" s="60"/>
      <c r="AC7" s="61"/>
      <c r="AD7" s="66"/>
      <c r="AE7" s="67"/>
      <c r="AF7" s="68"/>
      <c r="AG7" s="59"/>
      <c r="AH7" s="60"/>
      <c r="AI7" s="61"/>
      <c r="AJ7" s="69"/>
      <c r="AK7" s="69"/>
      <c r="AL7" s="69"/>
      <c r="AM7" s="59"/>
      <c r="AN7" s="60"/>
      <c r="AO7" s="61"/>
      <c r="AP7" s="59"/>
      <c r="AQ7" s="60"/>
      <c r="AR7" s="61"/>
      <c r="AS7" s="59"/>
      <c r="AT7" s="60"/>
      <c r="AU7" s="61"/>
      <c r="AV7" s="82"/>
      <c r="AW7" s="83"/>
      <c r="AX7" s="83"/>
      <c r="AY7" s="75"/>
      <c r="AZ7" s="75"/>
      <c r="BA7" s="75"/>
      <c r="BB7" s="75"/>
      <c r="BC7" s="75"/>
      <c r="BD7" s="75"/>
      <c r="BE7" s="75"/>
      <c r="BF7" s="75"/>
      <c r="BG7" s="75"/>
      <c r="BH7" s="69"/>
      <c r="BI7" s="69"/>
      <c r="BJ7" s="69"/>
      <c r="BK7" s="59"/>
      <c r="BL7" s="60"/>
      <c r="BM7" s="61"/>
      <c r="BN7" s="59"/>
      <c r="BO7" s="60"/>
      <c r="BP7" s="61"/>
      <c r="BQ7" s="6"/>
      <c r="BR7" s="6"/>
    </row>
    <row r="8" spans="1:70" ht="63">
      <c r="A8" s="61"/>
      <c r="B8" s="74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7610.9</v>
      </c>
      <c r="D10" s="34">
        <f>G10+AK10</f>
        <v>4791.4</v>
      </c>
      <c r="E10" s="14">
        <f>D10/C10*100</f>
        <v>62.95444691166616</v>
      </c>
      <c r="F10" s="42">
        <v>1526.4</v>
      </c>
      <c r="G10" s="16">
        <v>905.7</v>
      </c>
      <c r="H10" s="14">
        <f>G10/F10*100</f>
        <v>59.335691823899374</v>
      </c>
      <c r="I10" s="15">
        <v>214</v>
      </c>
      <c r="J10" s="16">
        <v>193.4</v>
      </c>
      <c r="K10" s="14">
        <f aca="true" t="shared" si="0" ref="K10:K29">J10/I10*100</f>
        <v>90.37383177570094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48">
        <v>1.8</v>
      </c>
      <c r="Q10" s="14">
        <f>P10/O10*100</f>
        <v>2.4</v>
      </c>
      <c r="R10" s="15">
        <v>420</v>
      </c>
      <c r="S10" s="16">
        <v>55.1</v>
      </c>
      <c r="T10" s="14">
        <f>S10/R10*100</f>
        <v>13.119047619047619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122.3</v>
      </c>
      <c r="Z10" s="14">
        <f>Y10/X10*100</f>
        <v>90.5925925925926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6084.5</v>
      </c>
      <c r="AK10" s="16">
        <v>3885.7</v>
      </c>
      <c r="AL10" s="14">
        <f>AK10/AJ10*100</f>
        <v>63.862272988741886</v>
      </c>
      <c r="AM10" s="42">
        <v>4094.3</v>
      </c>
      <c r="AN10" s="42">
        <v>3070.8</v>
      </c>
      <c r="AO10" s="14">
        <f>AN10/AM10*100</f>
        <v>75.00183181496226</v>
      </c>
      <c r="AP10" s="15">
        <v>0</v>
      </c>
      <c r="AQ10" s="16">
        <v>0</v>
      </c>
      <c r="AR10" s="14" t="e">
        <f>AQ10/AP10*100</f>
        <v>#DIV/0!</v>
      </c>
      <c r="AS10" s="18">
        <v>7249.3</v>
      </c>
      <c r="AT10" s="19">
        <v>4290</v>
      </c>
      <c r="AU10" s="14">
        <f>AT10/AS10*100</f>
        <v>59.178127543349014</v>
      </c>
      <c r="AV10" s="44">
        <v>2183.2</v>
      </c>
      <c r="AW10" s="19">
        <v>1352.6</v>
      </c>
      <c r="AX10" s="14">
        <f>AW10/AV10*100</f>
        <v>61.954928545254674</v>
      </c>
      <c r="AY10" s="20">
        <v>1410.8</v>
      </c>
      <c r="AZ10" s="19">
        <v>852.2</v>
      </c>
      <c r="BA10" s="14">
        <f aca="true" t="shared" si="1" ref="BA10:BA29">AZ10/AY10*100</f>
        <v>60.40544371987525</v>
      </c>
      <c r="BB10" s="25">
        <v>1477.9</v>
      </c>
      <c r="BC10" s="21">
        <v>824.1</v>
      </c>
      <c r="BD10" s="14">
        <f>BC10/BB10*100</f>
        <v>55.76155355572096</v>
      </c>
      <c r="BE10" s="20">
        <v>1843.1</v>
      </c>
      <c r="BF10" s="21">
        <v>663.4</v>
      </c>
      <c r="BG10" s="14">
        <f>BF10/BE10*100</f>
        <v>35.99370625576475</v>
      </c>
      <c r="BH10" s="20">
        <v>1634.9</v>
      </c>
      <c r="BI10" s="32">
        <v>1376.2</v>
      </c>
      <c r="BJ10" s="14">
        <f>BI10/BH10*100</f>
        <v>84.17640222643587</v>
      </c>
      <c r="BK10" s="33">
        <v>0</v>
      </c>
      <c r="BL10" s="33">
        <f>D10-AT10</f>
        <v>501.39999999999964</v>
      </c>
      <c r="BM10" s="14" t="e">
        <f>BL10/BK10*100</f>
        <v>#DIV/0!</v>
      </c>
      <c r="BN10" s="22">
        <f>C10-AS10</f>
        <v>361.59999999999945</v>
      </c>
      <c r="BO10" s="22">
        <f aca="true" t="shared" si="2" ref="BO10:BO28">D10-AT10</f>
        <v>501.39999999999964</v>
      </c>
      <c r="BP10" s="14">
        <f>BO10/BN10*100</f>
        <v>138.66150442477888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9996.1</v>
      </c>
      <c r="D11" s="14">
        <f aca="true" t="shared" si="4" ref="D11:D28">G11+AK11</f>
        <v>5250.3</v>
      </c>
      <c r="E11" s="14">
        <f aca="true" t="shared" si="5" ref="E11:E28">D11/C11*100</f>
        <v>52.523484158821944</v>
      </c>
      <c r="F11" s="42">
        <v>1163.9</v>
      </c>
      <c r="G11" s="16">
        <v>685</v>
      </c>
      <c r="H11" s="14">
        <f aca="true" t="shared" si="6" ref="H11:H28">G11/F11*100</f>
        <v>58.853853423833655</v>
      </c>
      <c r="I11" s="15">
        <v>38</v>
      </c>
      <c r="J11" s="31">
        <v>27.9</v>
      </c>
      <c r="K11" s="14">
        <f t="shared" si="0"/>
        <v>73.42105263157895</v>
      </c>
      <c r="L11" s="15">
        <v>81</v>
      </c>
      <c r="M11" s="16">
        <v>64.2</v>
      </c>
      <c r="N11" s="14">
        <f aca="true" t="shared" si="7" ref="N11:N28">M11/L11*100</f>
        <v>79.25925925925927</v>
      </c>
      <c r="O11" s="15">
        <v>90</v>
      </c>
      <c r="P11" s="16">
        <v>-1.2</v>
      </c>
      <c r="Q11" s="14">
        <f aca="true" t="shared" si="8" ref="Q11:Q28">P11/O11*100</f>
        <v>-1.3333333333333333</v>
      </c>
      <c r="R11" s="15">
        <v>225</v>
      </c>
      <c r="S11" s="31">
        <v>21.7</v>
      </c>
      <c r="T11" s="14">
        <f>S11/R11*100</f>
        <v>9.644444444444444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8.1</v>
      </c>
      <c r="Z11" s="14">
        <f aca="true" t="shared" si="10" ref="Z11:Z28">Y11/X11*100</f>
        <v>16.2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8832.2</v>
      </c>
      <c r="AK11" s="31">
        <v>4565.3</v>
      </c>
      <c r="AL11" s="14">
        <f aca="true" t="shared" si="14" ref="AL11:AL28">AK11/AJ11*100</f>
        <v>51.6892733407305</v>
      </c>
      <c r="AM11" s="42">
        <v>3506</v>
      </c>
      <c r="AN11" s="42">
        <v>2629.5</v>
      </c>
      <c r="AO11" s="14">
        <f aca="true" t="shared" si="15" ref="AO11:AO28">AN11/AM11*100</f>
        <v>75</v>
      </c>
      <c r="AP11" s="15">
        <v>1084.8</v>
      </c>
      <c r="AQ11" s="31">
        <v>813.6</v>
      </c>
      <c r="AR11" s="14">
        <f>AQ11/AP11*100</f>
        <v>75</v>
      </c>
      <c r="AS11" s="18">
        <v>10113</v>
      </c>
      <c r="AT11" s="19">
        <v>4100.7</v>
      </c>
      <c r="AU11" s="14">
        <f aca="true" t="shared" si="16" ref="AU11:AU27">AT11/AS11*100</f>
        <v>40.54879857609018</v>
      </c>
      <c r="AV11" s="45">
        <v>1813.4</v>
      </c>
      <c r="AW11" s="19">
        <v>1154.6</v>
      </c>
      <c r="AX11" s="14">
        <f aca="true" t="shared" si="17" ref="AX11:AX28">AW11/AV11*100</f>
        <v>63.67045329215837</v>
      </c>
      <c r="AY11" s="20">
        <v>1404.4</v>
      </c>
      <c r="AZ11" s="19">
        <v>870.7</v>
      </c>
      <c r="BA11" s="14">
        <f t="shared" si="1"/>
        <v>61.99800626602108</v>
      </c>
      <c r="BB11" s="43">
        <v>3493.6</v>
      </c>
      <c r="BC11" s="21">
        <v>1829.1</v>
      </c>
      <c r="BD11" s="14">
        <f aca="true" t="shared" si="18" ref="BD11:BD28">BC11/BB11*100</f>
        <v>52.35573620334325</v>
      </c>
      <c r="BE11" s="20">
        <v>3744.9</v>
      </c>
      <c r="BF11" s="21">
        <v>244.8</v>
      </c>
      <c r="BG11" s="14">
        <f aca="true" t="shared" si="19" ref="BG11:BG28">BF11/BE11*100</f>
        <v>6.536890170632059</v>
      </c>
      <c r="BH11" s="20">
        <v>955.3</v>
      </c>
      <c r="BI11" s="19">
        <v>797.1</v>
      </c>
      <c r="BJ11" s="14">
        <f aca="true" t="shared" si="20" ref="BJ11:BJ28">BI11/BH11*100</f>
        <v>83.43975714435257</v>
      </c>
      <c r="BK11" s="33">
        <v>0</v>
      </c>
      <c r="BL11" s="33">
        <f aca="true" t="shared" si="21" ref="BL11:BL28">D11-AT11</f>
        <v>1149.6000000000004</v>
      </c>
      <c r="BM11" s="14" t="e">
        <f aca="true" t="shared" si="22" ref="BM11:BM28">BL11/BK11*100</f>
        <v>#DIV/0!</v>
      </c>
      <c r="BN11" s="22">
        <f aca="true" t="shared" si="23" ref="BN11:BN28">C11-AS11</f>
        <v>-116.89999999999964</v>
      </c>
      <c r="BO11" s="22">
        <f t="shared" si="2"/>
        <v>1149.6000000000004</v>
      </c>
      <c r="BP11" s="14">
        <f aca="true" t="shared" si="24" ref="BP11:BP28">BO11/BN11*100</f>
        <v>-983.4046193327664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9251.3</v>
      </c>
      <c r="D12" s="14">
        <f t="shared" si="4"/>
        <v>7338.8</v>
      </c>
      <c r="E12" s="14">
        <f t="shared" si="5"/>
        <v>79.32722968663865</v>
      </c>
      <c r="F12" s="42">
        <v>1495.1</v>
      </c>
      <c r="G12" s="16">
        <v>711.5</v>
      </c>
      <c r="H12" s="14">
        <f t="shared" si="6"/>
        <v>47.588790047488466</v>
      </c>
      <c r="I12" s="15">
        <v>51</v>
      </c>
      <c r="J12" s="16">
        <v>30.3</v>
      </c>
      <c r="K12" s="14">
        <f t="shared" si="0"/>
        <v>59.411764705882355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37.7</v>
      </c>
      <c r="Q12" s="14">
        <f t="shared" si="8"/>
        <v>16.755555555555556</v>
      </c>
      <c r="R12" s="26">
        <v>447</v>
      </c>
      <c r="S12" s="16">
        <v>44.4</v>
      </c>
      <c r="T12" s="14">
        <f aca="true" t="shared" si="25" ref="T12:T28">S12/R12*100</f>
        <v>9.93288590604027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177.1</v>
      </c>
      <c r="Z12" s="14">
        <f t="shared" si="10"/>
        <v>80.5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7756.2</v>
      </c>
      <c r="AK12" s="16">
        <v>6627.3</v>
      </c>
      <c r="AL12" s="14">
        <f t="shared" si="14"/>
        <v>85.44519223331012</v>
      </c>
      <c r="AM12" s="50">
        <v>3835.7</v>
      </c>
      <c r="AN12" s="15">
        <v>2876.7</v>
      </c>
      <c r="AO12" s="14">
        <f t="shared" si="15"/>
        <v>74.99804468545507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9510.4</v>
      </c>
      <c r="AT12" s="19">
        <v>6520.8</v>
      </c>
      <c r="AU12" s="14">
        <f t="shared" si="16"/>
        <v>68.5649394347241</v>
      </c>
      <c r="AV12" s="45">
        <v>3273.3</v>
      </c>
      <c r="AW12" s="19">
        <v>957.7</v>
      </c>
      <c r="AX12" s="14">
        <f t="shared" si="17"/>
        <v>29.257935416857606</v>
      </c>
      <c r="AY12" s="20">
        <v>1374.5</v>
      </c>
      <c r="AZ12" s="19">
        <v>753.1</v>
      </c>
      <c r="BA12" s="14">
        <f t="shared" si="1"/>
        <v>54.7908330301928</v>
      </c>
      <c r="BB12" s="47">
        <v>2182.8</v>
      </c>
      <c r="BC12" s="21">
        <v>1975</v>
      </c>
      <c r="BD12" s="14">
        <f t="shared" si="18"/>
        <v>90.48011728055707</v>
      </c>
      <c r="BE12" s="20">
        <v>157.4</v>
      </c>
      <c r="BF12" s="21">
        <v>115.2</v>
      </c>
      <c r="BG12" s="14">
        <f t="shared" si="19"/>
        <v>73.18932655654383</v>
      </c>
      <c r="BH12" s="20">
        <v>3788.3</v>
      </c>
      <c r="BI12" s="19">
        <v>3407.7</v>
      </c>
      <c r="BJ12" s="14">
        <f t="shared" si="20"/>
        <v>89.95327719557584</v>
      </c>
      <c r="BK12" s="33">
        <v>166</v>
      </c>
      <c r="BL12" s="33">
        <f t="shared" si="21"/>
        <v>818</v>
      </c>
      <c r="BM12" s="14">
        <f t="shared" si="22"/>
        <v>492.7710843373494</v>
      </c>
      <c r="BN12" s="22">
        <f t="shared" si="23"/>
        <v>-259.10000000000036</v>
      </c>
      <c r="BO12" s="22">
        <f t="shared" si="2"/>
        <v>818</v>
      </c>
      <c r="BP12" s="14">
        <f t="shared" si="24"/>
        <v>-315.70822076418324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4212.4</v>
      </c>
      <c r="D13" s="14">
        <f t="shared" si="4"/>
        <v>2713.2</v>
      </c>
      <c r="E13" s="14">
        <f t="shared" si="5"/>
        <v>64.4098376222581</v>
      </c>
      <c r="F13" s="42">
        <v>1360.1</v>
      </c>
      <c r="G13" s="16">
        <v>716.2</v>
      </c>
      <c r="H13" s="14">
        <f t="shared" si="6"/>
        <v>52.657892801999864</v>
      </c>
      <c r="I13" s="15">
        <v>164</v>
      </c>
      <c r="J13" s="16">
        <v>126.8</v>
      </c>
      <c r="K13" s="14">
        <f t="shared" si="0"/>
        <v>77.3170731707317</v>
      </c>
      <c r="L13" s="15">
        <v>15</v>
      </c>
      <c r="M13" s="16">
        <v>4.4</v>
      </c>
      <c r="N13" s="14">
        <f t="shared" si="7"/>
        <v>29.333333333333332</v>
      </c>
      <c r="O13" s="15">
        <v>86</v>
      </c>
      <c r="P13" s="31">
        <v>-2.8</v>
      </c>
      <c r="Q13" s="14">
        <f t="shared" si="8"/>
        <v>-3.255813953488372</v>
      </c>
      <c r="R13" s="15">
        <v>350</v>
      </c>
      <c r="S13" s="16">
        <v>75.5</v>
      </c>
      <c r="T13" s="14">
        <f t="shared" si="25"/>
        <v>21.571428571428573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64.9</v>
      </c>
      <c r="Z13" s="14">
        <f t="shared" si="10"/>
        <v>39.096385542168676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2852.3</v>
      </c>
      <c r="AK13" s="31">
        <v>1997</v>
      </c>
      <c r="AL13" s="14">
        <f t="shared" si="14"/>
        <v>70.01367317603338</v>
      </c>
      <c r="AM13" s="15">
        <v>1657.6</v>
      </c>
      <c r="AN13" s="15">
        <v>1243.2</v>
      </c>
      <c r="AO13" s="14">
        <f t="shared" si="15"/>
        <v>75.00000000000001</v>
      </c>
      <c r="AP13" s="15">
        <v>0</v>
      </c>
      <c r="AQ13" s="16">
        <v>0</v>
      </c>
      <c r="AR13" s="14" t="e">
        <f t="shared" si="26"/>
        <v>#DIV/0!</v>
      </c>
      <c r="AS13" s="25">
        <v>4098.2</v>
      </c>
      <c r="AT13" s="19">
        <v>2879.9</v>
      </c>
      <c r="AU13" s="14">
        <f t="shared" si="16"/>
        <v>70.27231467473526</v>
      </c>
      <c r="AV13" s="45">
        <v>1339.8</v>
      </c>
      <c r="AW13" s="19">
        <v>892.5</v>
      </c>
      <c r="AX13" s="14">
        <f t="shared" si="17"/>
        <v>66.61442006269593</v>
      </c>
      <c r="AY13" s="20">
        <v>1030.5</v>
      </c>
      <c r="AZ13" s="19">
        <v>686.9</v>
      </c>
      <c r="BA13" s="14">
        <f t="shared" si="1"/>
        <v>66.65696263949539</v>
      </c>
      <c r="BB13" s="43">
        <v>1363.2</v>
      </c>
      <c r="BC13" s="32">
        <v>1145.7</v>
      </c>
      <c r="BD13" s="14">
        <f t="shared" si="18"/>
        <v>84.04489436619718</v>
      </c>
      <c r="BE13" s="20">
        <v>527.1</v>
      </c>
      <c r="BF13" s="32">
        <v>195</v>
      </c>
      <c r="BG13" s="14">
        <f t="shared" si="19"/>
        <v>36.99487763232783</v>
      </c>
      <c r="BH13" s="20">
        <v>657.3</v>
      </c>
      <c r="BI13" s="19">
        <v>501.1</v>
      </c>
      <c r="BJ13" s="14">
        <f t="shared" si="20"/>
        <v>76.23611745017497</v>
      </c>
      <c r="BK13" s="33">
        <v>0.1</v>
      </c>
      <c r="BL13" s="33">
        <f t="shared" si="21"/>
        <v>-166.70000000000027</v>
      </c>
      <c r="BM13" s="14">
        <f>BL13/BK13*100</f>
        <v>-166700.00000000026</v>
      </c>
      <c r="BN13" s="22">
        <f t="shared" si="23"/>
        <v>114.19999999999982</v>
      </c>
      <c r="BO13" s="22">
        <f t="shared" si="2"/>
        <v>-166.70000000000027</v>
      </c>
      <c r="BP13" s="14">
        <f>BO13/BN13*100</f>
        <v>-145.97197898423866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5095.3</v>
      </c>
      <c r="D14" s="30">
        <f t="shared" si="4"/>
        <v>3670.2000000000003</v>
      </c>
      <c r="E14" s="14">
        <f t="shared" si="5"/>
        <v>72.03108747276903</v>
      </c>
      <c r="F14" s="42">
        <v>1115.9</v>
      </c>
      <c r="G14" s="16">
        <v>717.4</v>
      </c>
      <c r="H14" s="14">
        <f t="shared" si="6"/>
        <v>64.28891477730978</v>
      </c>
      <c r="I14" s="15">
        <v>76.6</v>
      </c>
      <c r="J14" s="16">
        <v>40.9</v>
      </c>
      <c r="K14" s="14">
        <f t="shared" si="0"/>
        <v>53.39425587467363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-1.8</v>
      </c>
      <c r="Q14" s="14">
        <f t="shared" si="8"/>
        <v>-1.8000000000000003</v>
      </c>
      <c r="R14" s="15">
        <v>245</v>
      </c>
      <c r="S14" s="16">
        <v>15.5</v>
      </c>
      <c r="T14" s="14">
        <f t="shared" si="25"/>
        <v>6.326530612244897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299.7</v>
      </c>
      <c r="Z14" s="14">
        <f t="shared" si="10"/>
        <v>107.03571428571428</v>
      </c>
      <c r="AA14" s="15">
        <v>15</v>
      </c>
      <c r="AB14" s="16">
        <v>6.1</v>
      </c>
      <c r="AC14" s="14">
        <f t="shared" si="11"/>
        <v>40.666666666666664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3979.4</v>
      </c>
      <c r="AK14" s="16">
        <v>2952.8</v>
      </c>
      <c r="AL14" s="14">
        <f t="shared" si="14"/>
        <v>74.20214102628537</v>
      </c>
      <c r="AM14" s="15">
        <v>1732.9</v>
      </c>
      <c r="AN14" s="15">
        <v>1299.7</v>
      </c>
      <c r="AO14" s="14">
        <f t="shared" si="15"/>
        <v>75.0014426683594</v>
      </c>
      <c r="AP14" s="49">
        <v>708.9</v>
      </c>
      <c r="AQ14" s="48">
        <v>531.7</v>
      </c>
      <c r="AR14" s="14">
        <f t="shared" si="26"/>
        <v>75.00352659049231</v>
      </c>
      <c r="AS14" s="25">
        <v>5637.6</v>
      </c>
      <c r="AT14" s="32">
        <v>3124.9</v>
      </c>
      <c r="AU14" s="14">
        <f t="shared" si="16"/>
        <v>55.42961543919398</v>
      </c>
      <c r="AV14" s="45">
        <v>1519.9</v>
      </c>
      <c r="AW14" s="19">
        <v>840.5</v>
      </c>
      <c r="AX14" s="14">
        <f t="shared" si="17"/>
        <v>55.29969076912954</v>
      </c>
      <c r="AY14" s="20">
        <v>1054.7</v>
      </c>
      <c r="AZ14" s="32">
        <v>545.9</v>
      </c>
      <c r="BA14" s="14">
        <f t="shared" si="1"/>
        <v>51.758793969849236</v>
      </c>
      <c r="BB14" s="43">
        <v>1167.6</v>
      </c>
      <c r="BC14" s="21">
        <v>980.4</v>
      </c>
      <c r="BD14" s="14">
        <f t="shared" si="18"/>
        <v>83.967112024666</v>
      </c>
      <c r="BE14" s="20">
        <v>2045.1</v>
      </c>
      <c r="BF14" s="21">
        <v>687.5</v>
      </c>
      <c r="BG14" s="14">
        <f t="shared" si="19"/>
        <v>33.61693804703927</v>
      </c>
      <c r="BH14" s="20">
        <v>799.2</v>
      </c>
      <c r="BI14" s="32">
        <v>543.5</v>
      </c>
      <c r="BJ14" s="14">
        <f t="shared" si="20"/>
        <v>68.00550550550551</v>
      </c>
      <c r="BK14" s="33">
        <v>0</v>
      </c>
      <c r="BL14" s="33">
        <f t="shared" si="21"/>
        <v>545.3000000000002</v>
      </c>
      <c r="BM14" s="14" t="e">
        <f t="shared" si="22"/>
        <v>#DIV/0!</v>
      </c>
      <c r="BN14" s="22">
        <f t="shared" si="23"/>
        <v>-542.3000000000002</v>
      </c>
      <c r="BO14" s="22">
        <f t="shared" si="2"/>
        <v>545.3000000000002</v>
      </c>
      <c r="BP14" s="14">
        <f t="shared" si="24"/>
        <v>-100.5531993361608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5633.400000000001</v>
      </c>
      <c r="D15" s="30">
        <f t="shared" si="4"/>
        <v>4083</v>
      </c>
      <c r="E15" s="14">
        <f t="shared" si="5"/>
        <v>72.47843220790286</v>
      </c>
      <c r="F15" s="42">
        <v>1220.8</v>
      </c>
      <c r="G15" s="16">
        <v>545.1</v>
      </c>
      <c r="H15" s="14">
        <f t="shared" si="6"/>
        <v>44.65104849279162</v>
      </c>
      <c r="I15" s="15">
        <v>29</v>
      </c>
      <c r="J15" s="16">
        <v>26.8</v>
      </c>
      <c r="K15" s="14">
        <f t="shared" si="0"/>
        <v>92.41379310344828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-3.9</v>
      </c>
      <c r="Q15" s="14">
        <f t="shared" si="8"/>
        <v>-2.280701754385965</v>
      </c>
      <c r="R15" s="15">
        <v>353</v>
      </c>
      <c r="S15" s="16">
        <v>44.5</v>
      </c>
      <c r="T15" s="14">
        <f t="shared" si="25"/>
        <v>12.606232294617564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98.9</v>
      </c>
      <c r="Z15" s="14">
        <f t="shared" si="10"/>
        <v>58.1764705882353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4412.6</v>
      </c>
      <c r="AK15" s="16">
        <v>3537.9</v>
      </c>
      <c r="AL15" s="14">
        <f t="shared" si="14"/>
        <v>80.1772197797217</v>
      </c>
      <c r="AM15" s="15">
        <v>3127.1</v>
      </c>
      <c r="AN15" s="15">
        <v>2345.3</v>
      </c>
      <c r="AO15" s="14">
        <f t="shared" si="15"/>
        <v>74.99920053723899</v>
      </c>
      <c r="AP15" s="15">
        <v>0</v>
      </c>
      <c r="AQ15" s="16">
        <v>0</v>
      </c>
      <c r="AR15" s="14" t="e">
        <f t="shared" si="26"/>
        <v>#DIV/0!</v>
      </c>
      <c r="AS15" s="25">
        <v>5920.6</v>
      </c>
      <c r="AT15" s="19">
        <v>3262.3</v>
      </c>
      <c r="AU15" s="14">
        <f t="shared" si="16"/>
        <v>55.10083437489443</v>
      </c>
      <c r="AV15" s="45">
        <v>1560</v>
      </c>
      <c r="AW15" s="19">
        <v>957</v>
      </c>
      <c r="AX15" s="14">
        <f t="shared" si="17"/>
        <v>61.346153846153854</v>
      </c>
      <c r="AY15" s="20">
        <v>1356.6</v>
      </c>
      <c r="AZ15" s="19">
        <v>831.2</v>
      </c>
      <c r="BA15" s="14">
        <f t="shared" si="1"/>
        <v>61.270824119121336</v>
      </c>
      <c r="BB15" s="43">
        <v>1842.9</v>
      </c>
      <c r="BC15" s="21">
        <v>1474</v>
      </c>
      <c r="BD15" s="14">
        <f t="shared" si="18"/>
        <v>79.98263606272722</v>
      </c>
      <c r="BE15" s="20">
        <v>1531.3</v>
      </c>
      <c r="BF15" s="21">
        <v>197.8</v>
      </c>
      <c r="BG15" s="14">
        <f t="shared" si="19"/>
        <v>12.917129236596356</v>
      </c>
      <c r="BH15" s="20">
        <v>870.7</v>
      </c>
      <c r="BI15" s="19">
        <v>558.6</v>
      </c>
      <c r="BJ15" s="14">
        <f t="shared" si="20"/>
        <v>64.15527736304124</v>
      </c>
      <c r="BK15" s="33">
        <v>0</v>
      </c>
      <c r="BL15" s="33">
        <f t="shared" si="21"/>
        <v>820.6999999999998</v>
      </c>
      <c r="BM15" s="14" t="e">
        <f t="shared" si="22"/>
        <v>#DIV/0!</v>
      </c>
      <c r="BN15" s="22">
        <f t="shared" si="23"/>
        <v>-287.1999999999998</v>
      </c>
      <c r="BO15" s="22">
        <f t="shared" si="2"/>
        <v>820.6999999999998</v>
      </c>
      <c r="BP15" s="14">
        <f t="shared" si="24"/>
        <v>-285.7590529247912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4613.6</v>
      </c>
      <c r="D16" s="30">
        <f t="shared" si="4"/>
        <v>3021.9</v>
      </c>
      <c r="E16" s="14">
        <f t="shared" si="5"/>
        <v>65.49982659961852</v>
      </c>
      <c r="F16" s="42">
        <v>1045.8</v>
      </c>
      <c r="G16" s="16">
        <v>477.3</v>
      </c>
      <c r="H16" s="14">
        <f t="shared" si="6"/>
        <v>45.63970166379806</v>
      </c>
      <c r="I16" s="15">
        <v>24</v>
      </c>
      <c r="J16" s="16">
        <v>12.6</v>
      </c>
      <c r="K16" s="14">
        <f t="shared" si="0"/>
        <v>52.5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-0.9</v>
      </c>
      <c r="Q16" s="34">
        <f t="shared" si="8"/>
        <v>-0.7377049180327869</v>
      </c>
      <c r="R16" s="15">
        <v>327.2</v>
      </c>
      <c r="S16" s="31">
        <v>37.2</v>
      </c>
      <c r="T16" s="14">
        <f t="shared" si="25"/>
        <v>11.369193154034232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89.7</v>
      </c>
      <c r="Z16" s="14">
        <f t="shared" si="10"/>
        <v>74.75</v>
      </c>
      <c r="AA16" s="15">
        <v>45</v>
      </c>
      <c r="AB16" s="16">
        <v>21.9</v>
      </c>
      <c r="AC16" s="14">
        <f t="shared" si="11"/>
        <v>48.666666666666664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3567.8</v>
      </c>
      <c r="AK16" s="31">
        <v>2544.6</v>
      </c>
      <c r="AL16" s="14">
        <f t="shared" si="14"/>
        <v>71.32126240260104</v>
      </c>
      <c r="AM16" s="15">
        <v>2834.4</v>
      </c>
      <c r="AN16" s="15">
        <v>2125.8</v>
      </c>
      <c r="AO16" s="14">
        <f>AN16/AM16*100</f>
        <v>75</v>
      </c>
      <c r="AP16" s="15">
        <v>125.1</v>
      </c>
      <c r="AQ16" s="16">
        <v>93.8</v>
      </c>
      <c r="AR16" s="14">
        <f t="shared" si="26"/>
        <v>74.98001598721024</v>
      </c>
      <c r="AS16" s="25">
        <v>4663.6</v>
      </c>
      <c r="AT16" s="19">
        <v>2181.5</v>
      </c>
      <c r="AU16" s="14">
        <f t="shared" si="16"/>
        <v>46.77716785316065</v>
      </c>
      <c r="AV16" s="45">
        <v>1701.8</v>
      </c>
      <c r="AW16" s="19">
        <v>1053</v>
      </c>
      <c r="AX16" s="14">
        <f t="shared" si="17"/>
        <v>61.87566106475497</v>
      </c>
      <c r="AY16" s="20">
        <v>1289.5</v>
      </c>
      <c r="AZ16" s="19">
        <v>808.2</v>
      </c>
      <c r="BA16" s="14">
        <f t="shared" si="1"/>
        <v>62.67545560294688</v>
      </c>
      <c r="BB16" s="43">
        <v>880.7</v>
      </c>
      <c r="BC16" s="21">
        <v>243</v>
      </c>
      <c r="BD16" s="14">
        <f t="shared" si="18"/>
        <v>27.591688429658223</v>
      </c>
      <c r="BE16" s="46">
        <v>406.8</v>
      </c>
      <c r="BF16" s="21">
        <v>30.4</v>
      </c>
      <c r="BG16" s="14">
        <f t="shared" si="19"/>
        <v>7.472959685349065</v>
      </c>
      <c r="BH16" s="20">
        <v>1547.7</v>
      </c>
      <c r="BI16" s="19">
        <v>779.9</v>
      </c>
      <c r="BJ16" s="14">
        <f t="shared" si="20"/>
        <v>50.3909026297086</v>
      </c>
      <c r="BK16" s="33">
        <f>C16-AS16</f>
        <v>-50</v>
      </c>
      <c r="BL16" s="33">
        <f t="shared" si="21"/>
        <v>840.4000000000001</v>
      </c>
      <c r="BM16" s="14">
        <f t="shared" si="22"/>
        <v>-1680.8000000000004</v>
      </c>
      <c r="BN16" s="22">
        <f t="shared" si="23"/>
        <v>-50</v>
      </c>
      <c r="BO16" s="22">
        <f t="shared" si="2"/>
        <v>840.4000000000001</v>
      </c>
      <c r="BP16" s="14">
        <f t="shared" si="24"/>
        <v>-1680.8000000000004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88487.79999999999</v>
      </c>
      <c r="D17" s="30">
        <f t="shared" si="4"/>
        <v>47542.8</v>
      </c>
      <c r="E17" s="14">
        <f t="shared" si="5"/>
        <v>53.72808454950852</v>
      </c>
      <c r="F17" s="42">
        <v>39202.6</v>
      </c>
      <c r="G17" s="16">
        <v>23132.5</v>
      </c>
      <c r="H17" s="14">
        <f t="shared" si="6"/>
        <v>59.00756582471571</v>
      </c>
      <c r="I17" s="15">
        <v>22000</v>
      </c>
      <c r="J17" s="16">
        <v>14969.1</v>
      </c>
      <c r="K17" s="14">
        <f t="shared" si="0"/>
        <v>68.04136363636364</v>
      </c>
      <c r="L17" s="15">
        <v>330</v>
      </c>
      <c r="M17" s="16">
        <v>173.3</v>
      </c>
      <c r="N17" s="14">
        <f t="shared" si="7"/>
        <v>52.515151515151516</v>
      </c>
      <c r="O17" s="15">
        <v>4150</v>
      </c>
      <c r="P17" s="16">
        <v>301.6</v>
      </c>
      <c r="Q17" s="14">
        <f t="shared" si="8"/>
        <v>7.267469879518072</v>
      </c>
      <c r="R17" s="15">
        <v>7100</v>
      </c>
      <c r="S17" s="17">
        <v>3241.3</v>
      </c>
      <c r="T17" s="14">
        <f t="shared" si="25"/>
        <v>45.65211267605634</v>
      </c>
      <c r="U17" s="15">
        <v>1000</v>
      </c>
      <c r="V17" s="17">
        <v>278.7</v>
      </c>
      <c r="W17" s="14">
        <f t="shared" si="9"/>
        <v>27.87</v>
      </c>
      <c r="X17" s="15">
        <v>60</v>
      </c>
      <c r="Y17" s="17">
        <v>150.5</v>
      </c>
      <c r="Z17" s="14">
        <f t="shared" si="10"/>
        <v>250.83333333333334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538.7</v>
      </c>
      <c r="AI17" s="14">
        <f t="shared" si="13"/>
        <v>101.64150943396226</v>
      </c>
      <c r="AJ17" s="49">
        <v>49285.2</v>
      </c>
      <c r="AK17" s="17">
        <v>24410.3</v>
      </c>
      <c r="AL17" s="14">
        <f t="shared" si="14"/>
        <v>49.52866174835447</v>
      </c>
      <c r="AM17" s="15">
        <v>0</v>
      </c>
      <c r="AN17" s="15">
        <v>0</v>
      </c>
      <c r="AO17" s="14" t="e">
        <f t="shared" si="15"/>
        <v>#DIV/0!</v>
      </c>
      <c r="AP17" s="15">
        <v>808.9</v>
      </c>
      <c r="AQ17" s="16">
        <v>606.7</v>
      </c>
      <c r="AR17" s="14">
        <f t="shared" si="26"/>
        <v>75.00309061688714</v>
      </c>
      <c r="AS17" s="25">
        <v>95821.8</v>
      </c>
      <c r="AT17" s="19">
        <v>46765.8</v>
      </c>
      <c r="AU17" s="14">
        <f t="shared" si="16"/>
        <v>48.80496922412228</v>
      </c>
      <c r="AV17" s="45">
        <v>8648.4</v>
      </c>
      <c r="AW17" s="19">
        <v>4724.8</v>
      </c>
      <c r="AX17" s="14">
        <f t="shared" si="17"/>
        <v>54.63207067203183</v>
      </c>
      <c r="AY17" s="20">
        <v>5214</v>
      </c>
      <c r="AZ17" s="19">
        <v>3343.6</v>
      </c>
      <c r="BA17" s="14">
        <f t="shared" si="1"/>
        <v>64.12734944380514</v>
      </c>
      <c r="BB17" s="43">
        <v>25669.3</v>
      </c>
      <c r="BC17" s="21">
        <v>11056</v>
      </c>
      <c r="BD17" s="14">
        <f t="shared" si="18"/>
        <v>43.07090571227108</v>
      </c>
      <c r="BE17" s="20">
        <v>56446.4</v>
      </c>
      <c r="BF17" s="21">
        <v>26791.6</v>
      </c>
      <c r="BG17" s="14">
        <f t="shared" si="19"/>
        <v>47.46378865614104</v>
      </c>
      <c r="BH17" s="20">
        <v>3956.3</v>
      </c>
      <c r="BI17" s="19">
        <v>3896.3</v>
      </c>
      <c r="BJ17" s="14">
        <f t="shared" si="20"/>
        <v>98.48343148901752</v>
      </c>
      <c r="BK17" s="33">
        <v>-3731.7</v>
      </c>
      <c r="BL17" s="33">
        <f t="shared" si="21"/>
        <v>777</v>
      </c>
      <c r="BM17" s="14">
        <f t="shared" si="22"/>
        <v>-20.821609454136187</v>
      </c>
      <c r="BN17" s="22">
        <f t="shared" si="23"/>
        <v>-7334.000000000015</v>
      </c>
      <c r="BO17" s="22">
        <f t="shared" si="2"/>
        <v>777</v>
      </c>
      <c r="BP17" s="14">
        <f t="shared" si="24"/>
        <v>-10.594491409871809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6541.9</v>
      </c>
      <c r="D18" s="30">
        <f t="shared" si="4"/>
        <v>4172</v>
      </c>
      <c r="E18" s="14">
        <f t="shared" si="5"/>
        <v>63.77352145401184</v>
      </c>
      <c r="F18" s="42">
        <v>1219.5</v>
      </c>
      <c r="G18" s="16">
        <v>747.6</v>
      </c>
      <c r="H18" s="14">
        <f t="shared" si="6"/>
        <v>61.303813038130386</v>
      </c>
      <c r="I18" s="15">
        <v>40</v>
      </c>
      <c r="J18" s="16">
        <v>23.1</v>
      </c>
      <c r="K18" s="14">
        <f t="shared" si="0"/>
        <v>57.75</v>
      </c>
      <c r="L18" s="15">
        <v>11</v>
      </c>
      <c r="M18" s="16">
        <v>18.7</v>
      </c>
      <c r="N18" s="14">
        <f t="shared" si="7"/>
        <v>170</v>
      </c>
      <c r="O18" s="15">
        <v>88</v>
      </c>
      <c r="P18" s="16">
        <v>4.3</v>
      </c>
      <c r="Q18" s="14">
        <f t="shared" si="8"/>
        <v>4.886363636363636</v>
      </c>
      <c r="R18" s="15">
        <v>305</v>
      </c>
      <c r="S18" s="16">
        <v>116</v>
      </c>
      <c r="T18" s="14">
        <f t="shared" si="25"/>
        <v>38.0327868852459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5322.4</v>
      </c>
      <c r="AK18" s="31">
        <v>3424.4</v>
      </c>
      <c r="AL18" s="14">
        <f t="shared" si="14"/>
        <v>64.3393957613107</v>
      </c>
      <c r="AM18" s="15">
        <v>2718</v>
      </c>
      <c r="AN18" s="15">
        <v>2038.5</v>
      </c>
      <c r="AO18" s="14">
        <f t="shared" si="15"/>
        <v>75</v>
      </c>
      <c r="AP18" s="15">
        <v>1353.6</v>
      </c>
      <c r="AQ18" s="17">
        <v>1015.2</v>
      </c>
      <c r="AR18" s="14">
        <f t="shared" si="26"/>
        <v>75.00000000000001</v>
      </c>
      <c r="AS18" s="25">
        <v>6174.2</v>
      </c>
      <c r="AT18" s="32">
        <v>3138</v>
      </c>
      <c r="AU18" s="14">
        <f t="shared" si="16"/>
        <v>50.82439830261411</v>
      </c>
      <c r="AV18" s="45">
        <v>2042.5</v>
      </c>
      <c r="AW18" s="19">
        <v>1180</v>
      </c>
      <c r="AX18" s="14">
        <f t="shared" si="17"/>
        <v>57.77233782129743</v>
      </c>
      <c r="AY18" s="20">
        <v>1372.9</v>
      </c>
      <c r="AZ18" s="19">
        <v>753.2</v>
      </c>
      <c r="BA18" s="14">
        <f t="shared" si="1"/>
        <v>54.861971010270224</v>
      </c>
      <c r="BB18" s="43">
        <v>1348.5</v>
      </c>
      <c r="BC18" s="21">
        <v>298.3</v>
      </c>
      <c r="BD18" s="14">
        <f t="shared" si="18"/>
        <v>22.120875046347795</v>
      </c>
      <c r="BE18" s="20">
        <v>755.4</v>
      </c>
      <c r="BF18" s="21">
        <v>85.7</v>
      </c>
      <c r="BG18" s="14">
        <f t="shared" si="19"/>
        <v>11.34498279057453</v>
      </c>
      <c r="BH18" s="20">
        <v>1920.9</v>
      </c>
      <c r="BI18" s="32">
        <v>1499.4</v>
      </c>
      <c r="BJ18" s="14">
        <f t="shared" si="20"/>
        <v>78.0571607059191</v>
      </c>
      <c r="BK18" s="33">
        <v>0</v>
      </c>
      <c r="BL18" s="33">
        <f t="shared" si="21"/>
        <v>1034</v>
      </c>
      <c r="BM18" s="14" t="e">
        <f t="shared" si="22"/>
        <v>#DIV/0!</v>
      </c>
      <c r="BN18" s="22">
        <f t="shared" si="23"/>
        <v>367.6999999999998</v>
      </c>
      <c r="BO18" s="22">
        <f t="shared" si="2"/>
        <v>1034</v>
      </c>
      <c r="BP18" s="14">
        <f t="shared" si="24"/>
        <v>281.207506119119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7112</v>
      </c>
      <c r="D19" s="30">
        <f t="shared" si="4"/>
        <v>5303.9</v>
      </c>
      <c r="E19" s="14">
        <f t="shared" si="5"/>
        <v>74.5767716535433</v>
      </c>
      <c r="F19" s="42">
        <v>1650.8</v>
      </c>
      <c r="G19" s="16">
        <v>1383.7</v>
      </c>
      <c r="H19" s="14">
        <f t="shared" si="6"/>
        <v>83.81996607705355</v>
      </c>
      <c r="I19" s="15">
        <v>76</v>
      </c>
      <c r="J19" s="31">
        <v>52.3</v>
      </c>
      <c r="K19" s="14">
        <f t="shared" si="0"/>
        <v>68.8157894736842</v>
      </c>
      <c r="L19" s="15">
        <v>136</v>
      </c>
      <c r="M19" s="16">
        <v>150.7</v>
      </c>
      <c r="N19" s="14">
        <f t="shared" si="7"/>
        <v>110.80882352941175</v>
      </c>
      <c r="O19" s="15">
        <v>185</v>
      </c>
      <c r="P19" s="16">
        <v>26</v>
      </c>
      <c r="Q19" s="14">
        <f t="shared" si="8"/>
        <v>14.054054054054054</v>
      </c>
      <c r="R19" s="15">
        <v>320</v>
      </c>
      <c r="S19" s="16">
        <v>35.1</v>
      </c>
      <c r="T19" s="14">
        <f t="shared" si="25"/>
        <v>10.96875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118.1</v>
      </c>
      <c r="Z19" s="14">
        <f t="shared" si="10"/>
        <v>56.238095238095234</v>
      </c>
      <c r="AA19" s="15">
        <v>50</v>
      </c>
      <c r="AB19" s="16">
        <v>133.4</v>
      </c>
      <c r="AC19" s="14">
        <f t="shared" si="11"/>
        <v>266.8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5461.2</v>
      </c>
      <c r="AK19" s="16">
        <v>3920.2</v>
      </c>
      <c r="AL19" s="14">
        <f t="shared" si="14"/>
        <v>71.78275836812422</v>
      </c>
      <c r="AM19" s="15">
        <v>3607.7</v>
      </c>
      <c r="AN19" s="15">
        <v>2705.8</v>
      </c>
      <c r="AO19" s="14">
        <f t="shared" si="15"/>
        <v>75.00069296227514</v>
      </c>
      <c r="AP19" s="15">
        <v>584.7</v>
      </c>
      <c r="AQ19" s="16">
        <v>100</v>
      </c>
      <c r="AR19" s="14">
        <f t="shared" si="26"/>
        <v>17.102787754403966</v>
      </c>
      <c r="AS19" s="25">
        <v>7332</v>
      </c>
      <c r="AT19" s="19">
        <v>3713.7</v>
      </c>
      <c r="AU19" s="14">
        <f t="shared" si="16"/>
        <v>50.65057283142389</v>
      </c>
      <c r="AV19" s="45">
        <v>2009.1</v>
      </c>
      <c r="AW19" s="19">
        <v>1007.9</v>
      </c>
      <c r="AX19" s="14">
        <f t="shared" si="17"/>
        <v>50.166741326962324</v>
      </c>
      <c r="AY19" s="52">
        <v>1391.5</v>
      </c>
      <c r="AZ19" s="32">
        <v>736.7</v>
      </c>
      <c r="BA19" s="14">
        <f t="shared" si="1"/>
        <v>52.942867409270576</v>
      </c>
      <c r="BB19" s="43">
        <v>1594.4</v>
      </c>
      <c r="BC19" s="21">
        <v>1392.2</v>
      </c>
      <c r="BD19" s="14">
        <f t="shared" si="18"/>
        <v>87.3181133968891</v>
      </c>
      <c r="BE19" s="20">
        <v>1703.3</v>
      </c>
      <c r="BF19" s="21">
        <v>533.1</v>
      </c>
      <c r="BG19" s="14">
        <f t="shared" si="19"/>
        <v>31.29806845535138</v>
      </c>
      <c r="BH19" s="20">
        <v>766.2</v>
      </c>
      <c r="BI19" s="19">
        <v>616.9</v>
      </c>
      <c r="BJ19" s="14">
        <f t="shared" si="20"/>
        <v>80.51422605063951</v>
      </c>
      <c r="BK19" s="33">
        <v>0</v>
      </c>
      <c r="BL19" s="33">
        <f t="shared" si="21"/>
        <v>1590.1999999999998</v>
      </c>
      <c r="BM19" s="14" t="e">
        <f t="shared" si="22"/>
        <v>#DIV/0!</v>
      </c>
      <c r="BN19" s="22">
        <f t="shared" si="23"/>
        <v>-220</v>
      </c>
      <c r="BO19" s="22">
        <f t="shared" si="2"/>
        <v>1590.1999999999998</v>
      </c>
      <c r="BP19" s="14">
        <f t="shared" si="24"/>
        <v>-722.8181818181818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12062.599999999999</v>
      </c>
      <c r="D20" s="30">
        <f t="shared" si="4"/>
        <v>7791.1</v>
      </c>
      <c r="E20" s="14">
        <f t="shared" si="5"/>
        <v>64.58889459983752</v>
      </c>
      <c r="F20" s="42">
        <v>3197.8</v>
      </c>
      <c r="G20" s="16">
        <v>1822.5</v>
      </c>
      <c r="H20" s="14">
        <f t="shared" si="6"/>
        <v>56.9923072112077</v>
      </c>
      <c r="I20" s="15">
        <v>400</v>
      </c>
      <c r="J20" s="31">
        <v>259.3</v>
      </c>
      <c r="K20" s="14">
        <f t="shared" si="0"/>
        <v>64.825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87.2</v>
      </c>
      <c r="Q20" s="14">
        <f t="shared" si="8"/>
        <v>19.334811529933482</v>
      </c>
      <c r="R20" s="15">
        <v>750</v>
      </c>
      <c r="S20" s="16">
        <v>178.5</v>
      </c>
      <c r="T20" s="14">
        <f t="shared" si="25"/>
        <v>23.799999999999997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211.3</v>
      </c>
      <c r="Z20" s="14">
        <f t="shared" si="10"/>
        <v>60.371428571428574</v>
      </c>
      <c r="AA20" s="15">
        <v>305</v>
      </c>
      <c r="AB20" s="16">
        <v>147.7</v>
      </c>
      <c r="AC20" s="14">
        <f t="shared" si="11"/>
        <v>48.42622950819672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10.7</v>
      </c>
      <c r="AI20" s="14">
        <v>0.2</v>
      </c>
      <c r="AJ20" s="42">
        <v>8864.8</v>
      </c>
      <c r="AK20" s="16">
        <v>5968.6</v>
      </c>
      <c r="AL20" s="14">
        <f t="shared" si="14"/>
        <v>67.32921216496706</v>
      </c>
      <c r="AM20" s="15">
        <v>6272</v>
      </c>
      <c r="AN20" s="15">
        <v>4704</v>
      </c>
      <c r="AO20" s="14">
        <f t="shared" si="15"/>
        <v>75</v>
      </c>
      <c r="AP20" s="15">
        <v>84.7</v>
      </c>
      <c r="AQ20" s="16">
        <v>63.5</v>
      </c>
      <c r="AR20" s="14">
        <f t="shared" si="26"/>
        <v>74.97048406139315</v>
      </c>
      <c r="AS20" s="25">
        <v>12662.5</v>
      </c>
      <c r="AT20" s="19">
        <v>5062.3</v>
      </c>
      <c r="AU20" s="14">
        <f t="shared" si="16"/>
        <v>39.9786771964462</v>
      </c>
      <c r="AV20" s="45">
        <v>2765.9</v>
      </c>
      <c r="AW20" s="19">
        <v>1780.1</v>
      </c>
      <c r="AX20" s="14">
        <f t="shared" si="17"/>
        <v>64.35879822119382</v>
      </c>
      <c r="AY20" s="46">
        <v>1711.3</v>
      </c>
      <c r="AZ20" s="19">
        <v>1092.1</v>
      </c>
      <c r="BA20" s="14">
        <f t="shared" si="1"/>
        <v>63.816981242330385</v>
      </c>
      <c r="BB20" s="43">
        <v>2744.5</v>
      </c>
      <c r="BC20" s="21">
        <v>458.6</v>
      </c>
      <c r="BD20" s="14">
        <f t="shared" si="18"/>
        <v>16.709783202769177</v>
      </c>
      <c r="BE20" s="20">
        <v>3585.3</v>
      </c>
      <c r="BF20" s="21">
        <v>700.9</v>
      </c>
      <c r="BG20" s="14">
        <f t="shared" si="19"/>
        <v>19.549270632861962</v>
      </c>
      <c r="BH20" s="20">
        <v>2906</v>
      </c>
      <c r="BI20" s="19">
        <v>1716.2</v>
      </c>
      <c r="BJ20" s="14">
        <f t="shared" si="20"/>
        <v>59.05712319339298</v>
      </c>
      <c r="BK20" s="33">
        <v>863.3</v>
      </c>
      <c r="BL20" s="33">
        <f t="shared" si="21"/>
        <v>2728.8</v>
      </c>
      <c r="BM20" s="14">
        <f t="shared" si="22"/>
        <v>316.08942430209663</v>
      </c>
      <c r="BN20" s="22">
        <f t="shared" si="23"/>
        <v>-599.9000000000015</v>
      </c>
      <c r="BO20" s="22">
        <f t="shared" si="2"/>
        <v>2728.8</v>
      </c>
      <c r="BP20" s="14">
        <f t="shared" si="24"/>
        <v>-454.87581263543814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5031.299999999999</v>
      </c>
      <c r="D21" s="40">
        <f t="shared" si="4"/>
        <v>3885</v>
      </c>
      <c r="E21" s="14">
        <f t="shared" si="5"/>
        <v>77.21662393417209</v>
      </c>
      <c r="F21" s="42">
        <v>1056.1</v>
      </c>
      <c r="G21" s="16">
        <v>786.8</v>
      </c>
      <c r="H21" s="14">
        <f t="shared" si="6"/>
        <v>74.50052078401667</v>
      </c>
      <c r="I21" s="15">
        <v>34</v>
      </c>
      <c r="J21" s="16">
        <v>26.5</v>
      </c>
      <c r="K21" s="14">
        <f t="shared" si="0"/>
        <v>77.94117647058823</v>
      </c>
      <c r="L21" s="15">
        <v>46</v>
      </c>
      <c r="M21" s="16">
        <v>47.4</v>
      </c>
      <c r="N21" s="14">
        <f t="shared" si="7"/>
        <v>103.04347826086956</v>
      </c>
      <c r="O21" s="15">
        <v>43</v>
      </c>
      <c r="P21" s="16">
        <v>0.4</v>
      </c>
      <c r="Q21" s="14">
        <f t="shared" si="8"/>
        <v>0.9302325581395349</v>
      </c>
      <c r="R21" s="15">
        <v>181</v>
      </c>
      <c r="S21" s="16">
        <v>17.8</v>
      </c>
      <c r="T21" s="14">
        <f t="shared" si="25"/>
        <v>9.83425414364641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349.5</v>
      </c>
      <c r="Z21" s="14">
        <f t="shared" si="10"/>
        <v>110.25236593059937</v>
      </c>
      <c r="AA21" s="15">
        <v>6</v>
      </c>
      <c r="AB21" s="31">
        <v>5.4</v>
      </c>
      <c r="AC21" s="14">
        <f t="shared" si="11"/>
        <v>90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10.8</v>
      </c>
      <c r="AI21" s="14">
        <f t="shared" si="13"/>
        <v>118.6813186813187</v>
      </c>
      <c r="AJ21" s="49">
        <v>3975.2</v>
      </c>
      <c r="AK21" s="17">
        <v>3098.2</v>
      </c>
      <c r="AL21" s="14">
        <f t="shared" si="14"/>
        <v>77.93821694505937</v>
      </c>
      <c r="AM21" s="15">
        <v>1322.3</v>
      </c>
      <c r="AN21" s="15">
        <v>991.7</v>
      </c>
      <c r="AO21" s="14">
        <f t="shared" si="15"/>
        <v>74.9981093549119</v>
      </c>
      <c r="AP21" s="15">
        <v>1961.5</v>
      </c>
      <c r="AQ21" s="16">
        <v>1471.1</v>
      </c>
      <c r="AR21" s="14">
        <f t="shared" si="26"/>
        <v>74.9987254652052</v>
      </c>
      <c r="AS21" s="51">
        <v>5349</v>
      </c>
      <c r="AT21" s="19">
        <v>3397.1</v>
      </c>
      <c r="AU21" s="14">
        <f t="shared" si="16"/>
        <v>63.509067115348664</v>
      </c>
      <c r="AV21" s="45">
        <v>1594.1</v>
      </c>
      <c r="AW21" s="19">
        <v>1081.2</v>
      </c>
      <c r="AX21" s="14">
        <f t="shared" si="17"/>
        <v>67.82510507496393</v>
      </c>
      <c r="AY21" s="46">
        <v>1033.4</v>
      </c>
      <c r="AZ21" s="19">
        <v>823.4</v>
      </c>
      <c r="BA21" s="14">
        <f t="shared" si="1"/>
        <v>79.67873040449003</v>
      </c>
      <c r="BB21" s="43">
        <v>904.9</v>
      </c>
      <c r="BC21" s="21">
        <v>850.3</v>
      </c>
      <c r="BD21" s="14">
        <f t="shared" si="18"/>
        <v>93.96618410874129</v>
      </c>
      <c r="BE21" s="20">
        <v>1376.5</v>
      </c>
      <c r="BF21" s="21">
        <v>168.2</v>
      </c>
      <c r="BG21" s="14">
        <f t="shared" si="19"/>
        <v>12.219397021431165</v>
      </c>
      <c r="BH21" s="20">
        <v>1310.5</v>
      </c>
      <c r="BI21" s="19">
        <v>1193.5</v>
      </c>
      <c r="BJ21" s="14">
        <f t="shared" si="20"/>
        <v>91.07210988172453</v>
      </c>
      <c r="BK21" s="33">
        <f>C21-AS21</f>
        <v>-317.7000000000007</v>
      </c>
      <c r="BL21" s="33">
        <f t="shared" si="21"/>
        <v>487.9000000000001</v>
      </c>
      <c r="BM21" s="14">
        <f t="shared" si="22"/>
        <v>-153.57255272269404</v>
      </c>
      <c r="BN21" s="22">
        <f t="shared" si="23"/>
        <v>-317.7000000000007</v>
      </c>
      <c r="BO21" s="22">
        <f t="shared" si="2"/>
        <v>487.9000000000001</v>
      </c>
      <c r="BP21" s="14">
        <f t="shared" si="24"/>
        <v>-153.57255272269404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8271.7</v>
      </c>
      <c r="D22" s="34">
        <f t="shared" si="4"/>
        <v>5066.099999999999</v>
      </c>
      <c r="E22" s="14">
        <f t="shared" si="5"/>
        <v>61.24617672304362</v>
      </c>
      <c r="F22" s="42">
        <v>1449.9</v>
      </c>
      <c r="G22" s="16">
        <v>730.2</v>
      </c>
      <c r="H22" s="14">
        <f t="shared" si="6"/>
        <v>50.36209393751293</v>
      </c>
      <c r="I22" s="15">
        <v>38</v>
      </c>
      <c r="J22" s="16">
        <v>25.7</v>
      </c>
      <c r="K22" s="14">
        <f t="shared" si="0"/>
        <v>67.63157894736842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7.1</v>
      </c>
      <c r="Q22" s="14">
        <f t="shared" si="8"/>
        <v>7.473684210526316</v>
      </c>
      <c r="R22" s="15">
        <v>371</v>
      </c>
      <c r="S22" s="16">
        <v>40.9</v>
      </c>
      <c r="T22" s="14">
        <f t="shared" si="25"/>
        <v>11.024258760107816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77.6</v>
      </c>
      <c r="Z22" s="14">
        <f t="shared" si="10"/>
        <v>51.733333333333334</v>
      </c>
      <c r="AA22" s="15">
        <v>100</v>
      </c>
      <c r="AB22" s="16">
        <v>21</v>
      </c>
      <c r="AC22" s="14">
        <f t="shared" si="11"/>
        <v>21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6821.8</v>
      </c>
      <c r="AK22" s="16">
        <v>4335.9</v>
      </c>
      <c r="AL22" s="14">
        <f t="shared" si="14"/>
        <v>63.559471107332364</v>
      </c>
      <c r="AM22" s="15">
        <v>3185.1</v>
      </c>
      <c r="AN22" s="15">
        <v>2388.9</v>
      </c>
      <c r="AO22" s="14">
        <f t="shared" si="15"/>
        <v>75.00235471413771</v>
      </c>
      <c r="AP22" s="15">
        <v>1927.4</v>
      </c>
      <c r="AQ22" s="16">
        <v>864.2</v>
      </c>
      <c r="AR22" s="14">
        <f>AQ22/AP22*100</f>
        <v>44.83760506381654</v>
      </c>
      <c r="AS22" s="25">
        <v>8571.7</v>
      </c>
      <c r="AT22" s="19">
        <v>4246.8</v>
      </c>
      <c r="AU22" s="14">
        <f t="shared" si="16"/>
        <v>49.54443109301538</v>
      </c>
      <c r="AV22" s="45">
        <v>2084.9</v>
      </c>
      <c r="AW22" s="32">
        <v>1263.1</v>
      </c>
      <c r="AX22" s="14">
        <f t="shared" si="17"/>
        <v>60.58324140246534</v>
      </c>
      <c r="AY22" s="46">
        <v>1560.3</v>
      </c>
      <c r="AZ22" s="32">
        <v>965.2</v>
      </c>
      <c r="BA22" s="14">
        <f t="shared" si="1"/>
        <v>61.85989873742229</v>
      </c>
      <c r="BB22" s="43">
        <v>1299.7</v>
      </c>
      <c r="BC22" s="21">
        <v>719</v>
      </c>
      <c r="BD22" s="14">
        <f t="shared" si="18"/>
        <v>55.3204585673617</v>
      </c>
      <c r="BE22" s="20">
        <v>2829.8</v>
      </c>
      <c r="BF22" s="21">
        <v>1237.2</v>
      </c>
      <c r="BG22" s="14">
        <f t="shared" si="19"/>
        <v>43.72040426885292</v>
      </c>
      <c r="BH22" s="20">
        <v>1183.9</v>
      </c>
      <c r="BI22" s="32">
        <v>886.5</v>
      </c>
      <c r="BJ22" s="14">
        <f t="shared" si="20"/>
        <v>74.87963510431624</v>
      </c>
      <c r="BK22" s="33">
        <v>0</v>
      </c>
      <c r="BL22" s="33">
        <f t="shared" si="21"/>
        <v>819.2999999999993</v>
      </c>
      <c r="BM22" s="14" t="e">
        <f t="shared" si="22"/>
        <v>#DIV/0!</v>
      </c>
      <c r="BN22" s="22">
        <f t="shared" si="23"/>
        <v>-300</v>
      </c>
      <c r="BO22" s="22">
        <f t="shared" si="2"/>
        <v>819.2999999999993</v>
      </c>
      <c r="BP22" s="14">
        <f t="shared" si="24"/>
        <v>-273.09999999999974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5419.6</v>
      </c>
      <c r="D23" s="34">
        <f t="shared" si="4"/>
        <v>3448.4</v>
      </c>
      <c r="E23" s="14">
        <f t="shared" si="5"/>
        <v>63.628312052549994</v>
      </c>
      <c r="F23" s="42">
        <v>1388.2</v>
      </c>
      <c r="G23" s="16">
        <v>976.1</v>
      </c>
      <c r="H23" s="14">
        <f t="shared" si="6"/>
        <v>70.31407578158768</v>
      </c>
      <c r="I23" s="15">
        <v>40.5</v>
      </c>
      <c r="J23" s="16">
        <v>26.9</v>
      </c>
      <c r="K23" s="14">
        <f t="shared" si="0"/>
        <v>66.41975308641975</v>
      </c>
      <c r="L23" s="15">
        <v>150</v>
      </c>
      <c r="M23" s="16">
        <v>192.2</v>
      </c>
      <c r="N23" s="14">
        <f t="shared" si="7"/>
        <v>128.13333333333333</v>
      </c>
      <c r="O23" s="15">
        <v>53</v>
      </c>
      <c r="P23" s="16">
        <v>-1.3</v>
      </c>
      <c r="Q23" s="14">
        <f t="shared" si="8"/>
        <v>-2.4528301886792456</v>
      </c>
      <c r="R23" s="15">
        <v>267</v>
      </c>
      <c r="S23" s="16">
        <v>17.8</v>
      </c>
      <c r="T23" s="14">
        <f t="shared" si="25"/>
        <v>6.666666666666667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192</v>
      </c>
      <c r="Z23" s="14">
        <f t="shared" si="10"/>
        <v>73.84615384615385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4031.4</v>
      </c>
      <c r="AK23" s="16">
        <v>2472.3</v>
      </c>
      <c r="AL23" s="14">
        <f t="shared" si="14"/>
        <v>61.326090191992854</v>
      </c>
      <c r="AM23" s="15">
        <v>1813.3</v>
      </c>
      <c r="AN23" s="15">
        <v>1360</v>
      </c>
      <c r="AO23" s="14">
        <f t="shared" si="15"/>
        <v>75.00137870181437</v>
      </c>
      <c r="AP23" s="15">
        <v>670.7</v>
      </c>
      <c r="AQ23" s="16">
        <v>503</v>
      </c>
      <c r="AR23" s="14">
        <f>AQ23/AP23*100</f>
        <v>74.99627255106604</v>
      </c>
      <c r="AS23" s="25">
        <v>5372.3</v>
      </c>
      <c r="AT23" s="32">
        <v>2842.7</v>
      </c>
      <c r="AU23" s="14">
        <f t="shared" si="16"/>
        <v>52.91402192729371</v>
      </c>
      <c r="AV23" s="45">
        <v>1709.4</v>
      </c>
      <c r="AW23" s="19">
        <v>999.4</v>
      </c>
      <c r="AX23" s="14">
        <f t="shared" si="17"/>
        <v>58.464958464958464</v>
      </c>
      <c r="AY23" s="46">
        <v>1091</v>
      </c>
      <c r="AZ23" s="19">
        <v>673.4</v>
      </c>
      <c r="BA23" s="14">
        <f t="shared" si="1"/>
        <v>61.72318973418881</v>
      </c>
      <c r="BB23" s="25">
        <v>905.7</v>
      </c>
      <c r="BC23" s="21">
        <v>774.6</v>
      </c>
      <c r="BD23" s="14">
        <f t="shared" si="18"/>
        <v>85.5250082808877</v>
      </c>
      <c r="BE23" s="20">
        <v>1574.7</v>
      </c>
      <c r="BF23" s="21">
        <v>85</v>
      </c>
      <c r="BG23" s="14">
        <f t="shared" si="19"/>
        <v>5.397853559408141</v>
      </c>
      <c r="BH23" s="20">
        <v>1050.2</v>
      </c>
      <c r="BI23" s="19">
        <v>911.4</v>
      </c>
      <c r="BJ23" s="14">
        <f t="shared" si="20"/>
        <v>86.78346981527328</v>
      </c>
      <c r="BK23" s="33">
        <v>0</v>
      </c>
      <c r="BL23" s="33">
        <f t="shared" si="21"/>
        <v>605.7000000000003</v>
      </c>
      <c r="BM23" s="14" t="e">
        <f t="shared" si="22"/>
        <v>#DIV/0!</v>
      </c>
      <c r="BN23" s="22">
        <f t="shared" si="23"/>
        <v>47.30000000000018</v>
      </c>
      <c r="BO23" s="22">
        <f t="shared" si="2"/>
        <v>605.7000000000003</v>
      </c>
      <c r="BP23" s="14">
        <f t="shared" si="24"/>
        <v>1280.5496828752598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4967.7</v>
      </c>
      <c r="D24" s="34">
        <f t="shared" si="4"/>
        <v>3146.4</v>
      </c>
      <c r="E24" s="14">
        <f t="shared" si="5"/>
        <v>63.33715804094451</v>
      </c>
      <c r="F24" s="42">
        <v>897.5</v>
      </c>
      <c r="G24" s="31">
        <v>423.1</v>
      </c>
      <c r="H24" s="14">
        <f t="shared" si="6"/>
        <v>47.14206128133705</v>
      </c>
      <c r="I24" s="15">
        <v>106.3</v>
      </c>
      <c r="J24" s="16">
        <v>55.9</v>
      </c>
      <c r="K24" s="14">
        <f t="shared" si="0"/>
        <v>52.587017873941676</v>
      </c>
      <c r="L24" s="15">
        <v>55</v>
      </c>
      <c r="M24" s="16">
        <v>-0.8</v>
      </c>
      <c r="N24" s="14">
        <f t="shared" si="7"/>
        <v>-1.4545454545454546</v>
      </c>
      <c r="O24" s="15">
        <v>123</v>
      </c>
      <c r="P24" s="16">
        <v>0.1</v>
      </c>
      <c r="Q24" s="14">
        <f t="shared" si="8"/>
        <v>0.08130081300813008</v>
      </c>
      <c r="R24" s="15">
        <v>237</v>
      </c>
      <c r="S24" s="16">
        <v>50.8</v>
      </c>
      <c r="T24" s="14">
        <f t="shared" si="25"/>
        <v>21.434599156118143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8.9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19.7</v>
      </c>
      <c r="AI24" s="14">
        <f t="shared" si="13"/>
        <v>98.5</v>
      </c>
      <c r="AJ24" s="42">
        <v>4070.2</v>
      </c>
      <c r="AK24" s="16">
        <v>2723.3</v>
      </c>
      <c r="AL24" s="14">
        <f t="shared" si="14"/>
        <v>66.90826003636185</v>
      </c>
      <c r="AM24" s="15">
        <v>2051.2</v>
      </c>
      <c r="AN24" s="15">
        <v>1538.4</v>
      </c>
      <c r="AO24" s="14">
        <f t="shared" si="15"/>
        <v>75.00000000000001</v>
      </c>
      <c r="AP24" s="42">
        <v>578.3</v>
      </c>
      <c r="AQ24" s="17">
        <v>433.7</v>
      </c>
      <c r="AR24" s="14">
        <f t="shared" si="26"/>
        <v>74.99567698426422</v>
      </c>
      <c r="AS24" s="25">
        <v>5352.7</v>
      </c>
      <c r="AT24" s="19">
        <v>3162.7</v>
      </c>
      <c r="AU24" s="14">
        <f t="shared" si="16"/>
        <v>59.08606871298597</v>
      </c>
      <c r="AV24" s="24">
        <v>1543.4</v>
      </c>
      <c r="AW24" s="19">
        <v>969</v>
      </c>
      <c r="AX24" s="14">
        <f t="shared" si="17"/>
        <v>62.7834650771025</v>
      </c>
      <c r="AY24" s="20">
        <v>1009.6</v>
      </c>
      <c r="AZ24" s="32">
        <v>614.6</v>
      </c>
      <c r="BA24" s="14">
        <f t="shared" si="1"/>
        <v>60.87559429477021</v>
      </c>
      <c r="BB24" s="25">
        <v>1664.6</v>
      </c>
      <c r="BC24" s="21">
        <v>997.2</v>
      </c>
      <c r="BD24" s="14">
        <f t="shared" si="18"/>
        <v>59.90628379190196</v>
      </c>
      <c r="BE24" s="20">
        <v>661.1</v>
      </c>
      <c r="BF24" s="21">
        <v>109.8</v>
      </c>
      <c r="BG24" s="14">
        <f t="shared" si="19"/>
        <v>16.608682498865527</v>
      </c>
      <c r="BH24" s="20">
        <v>1336</v>
      </c>
      <c r="BI24" s="19">
        <v>1017.3</v>
      </c>
      <c r="BJ24" s="14">
        <f t="shared" si="20"/>
        <v>76.14520958083833</v>
      </c>
      <c r="BK24" s="33">
        <v>0</v>
      </c>
      <c r="BL24" s="33">
        <f t="shared" si="21"/>
        <v>-16.299999999999727</v>
      </c>
      <c r="BM24" s="14" t="e">
        <f t="shared" si="22"/>
        <v>#DIV/0!</v>
      </c>
      <c r="BN24" s="22">
        <f t="shared" si="23"/>
        <v>-385</v>
      </c>
      <c r="BO24" s="22">
        <f t="shared" si="2"/>
        <v>-16.299999999999727</v>
      </c>
      <c r="BP24" s="14">
        <f t="shared" si="24"/>
        <v>4.233766233766163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3505.5</v>
      </c>
      <c r="D25" s="34">
        <f t="shared" si="4"/>
        <v>2688.8</v>
      </c>
      <c r="E25" s="14">
        <f t="shared" si="5"/>
        <v>76.70232491798603</v>
      </c>
      <c r="F25" s="42">
        <v>977.7</v>
      </c>
      <c r="G25" s="16">
        <v>843.6</v>
      </c>
      <c r="H25" s="14">
        <f t="shared" si="6"/>
        <v>86.28413623810984</v>
      </c>
      <c r="I25" s="15">
        <v>134</v>
      </c>
      <c r="J25" s="16">
        <v>69.1</v>
      </c>
      <c r="K25" s="14">
        <f t="shared" si="0"/>
        <v>51.56716417910447</v>
      </c>
      <c r="L25" s="15">
        <v>350</v>
      </c>
      <c r="M25" s="16">
        <v>545.6</v>
      </c>
      <c r="N25" s="14">
        <f t="shared" si="7"/>
        <v>155.8857142857143</v>
      </c>
      <c r="O25" s="15">
        <v>45</v>
      </c>
      <c r="P25" s="16">
        <v>0.3</v>
      </c>
      <c r="Q25" s="14">
        <f t="shared" si="8"/>
        <v>0.6666666666666666</v>
      </c>
      <c r="R25" s="15">
        <v>189</v>
      </c>
      <c r="S25" s="31">
        <v>18.7</v>
      </c>
      <c r="T25" s="14">
        <f t="shared" si="25"/>
        <v>9.894179894179894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33.1</v>
      </c>
      <c r="Z25" s="14">
        <f t="shared" si="10"/>
        <v>94.57142857142857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2527.8</v>
      </c>
      <c r="AK25" s="16">
        <v>1845.2</v>
      </c>
      <c r="AL25" s="14">
        <f t="shared" si="14"/>
        <v>72.99628135137273</v>
      </c>
      <c r="AM25" s="15">
        <v>1260.6</v>
      </c>
      <c r="AN25" s="15">
        <v>945.4</v>
      </c>
      <c r="AO25" s="14">
        <f>AN25/AM25*100</f>
        <v>74.99603363477709</v>
      </c>
      <c r="AP25" s="15">
        <v>630.8</v>
      </c>
      <c r="AQ25" s="16">
        <v>473.1</v>
      </c>
      <c r="AR25" s="14">
        <f t="shared" si="26"/>
        <v>75.00000000000001</v>
      </c>
      <c r="AS25" s="25">
        <v>3546.6</v>
      </c>
      <c r="AT25" s="32">
        <v>2134.3</v>
      </c>
      <c r="AU25" s="14">
        <v>0</v>
      </c>
      <c r="AV25" s="24">
        <v>1539.4</v>
      </c>
      <c r="AW25" s="19">
        <v>937.8</v>
      </c>
      <c r="AX25" s="14">
        <f t="shared" si="17"/>
        <v>60.91983889827205</v>
      </c>
      <c r="AY25" s="20">
        <v>1023.6</v>
      </c>
      <c r="AZ25" s="19">
        <v>616.2</v>
      </c>
      <c r="BA25" s="14">
        <f t="shared" si="1"/>
        <v>60.19929660023446</v>
      </c>
      <c r="BB25" s="25">
        <v>533.7</v>
      </c>
      <c r="BC25" s="21">
        <v>486.4</v>
      </c>
      <c r="BD25" s="14">
        <f t="shared" si="18"/>
        <v>91.1373430766348</v>
      </c>
      <c r="BE25" s="20">
        <v>631</v>
      </c>
      <c r="BF25" s="21">
        <v>121.4</v>
      </c>
      <c r="BG25" s="14">
        <f t="shared" si="19"/>
        <v>19.239302694136292</v>
      </c>
      <c r="BH25" s="46">
        <v>736.9</v>
      </c>
      <c r="BI25" s="19">
        <v>520.1</v>
      </c>
      <c r="BJ25" s="14">
        <f t="shared" si="20"/>
        <v>70.57945447143439</v>
      </c>
      <c r="BK25" s="33">
        <v>0</v>
      </c>
      <c r="BL25" s="33">
        <f t="shared" si="21"/>
        <v>554.5</v>
      </c>
      <c r="BM25" s="14" t="e">
        <f t="shared" si="22"/>
        <v>#DIV/0!</v>
      </c>
      <c r="BN25" s="22">
        <f t="shared" si="23"/>
        <v>-41.09999999999991</v>
      </c>
      <c r="BO25" s="22">
        <f t="shared" si="2"/>
        <v>554.5</v>
      </c>
      <c r="BP25" s="14">
        <f t="shared" si="24"/>
        <v>-1349.1484184914873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5769.5</v>
      </c>
      <c r="D26" s="34">
        <f t="shared" si="4"/>
        <v>4219.4</v>
      </c>
      <c r="E26" s="14">
        <f t="shared" si="5"/>
        <v>73.13285380015598</v>
      </c>
      <c r="F26" s="15">
        <v>1135.3</v>
      </c>
      <c r="G26" s="16">
        <v>593.2</v>
      </c>
      <c r="H26" s="14">
        <f t="shared" si="6"/>
        <v>52.25050647405972</v>
      </c>
      <c r="I26" s="15">
        <v>38.5</v>
      </c>
      <c r="J26" s="38">
        <v>47.8</v>
      </c>
      <c r="K26" s="14">
        <f t="shared" si="0"/>
        <v>124.15584415584415</v>
      </c>
      <c r="L26" s="15">
        <v>32</v>
      </c>
      <c r="M26" s="16">
        <v>63.6</v>
      </c>
      <c r="N26" s="14">
        <f t="shared" si="7"/>
        <v>198.75</v>
      </c>
      <c r="O26" s="15">
        <v>132</v>
      </c>
      <c r="P26" s="16">
        <v>-1.6</v>
      </c>
      <c r="Q26" s="14">
        <f t="shared" si="8"/>
        <v>-1.2121212121212122</v>
      </c>
      <c r="R26" s="15">
        <v>335.2</v>
      </c>
      <c r="S26" s="16">
        <v>29.9</v>
      </c>
      <c r="T26" s="14">
        <f t="shared" si="25"/>
        <v>8.920047732696897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9.1</v>
      </c>
      <c r="AC26" s="14">
        <f t="shared" si="11"/>
        <v>90.99999999999999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4634.2</v>
      </c>
      <c r="AK26" s="16">
        <v>3626.2</v>
      </c>
      <c r="AL26" s="14">
        <f t="shared" si="14"/>
        <v>78.24867291010314</v>
      </c>
      <c r="AM26" s="15">
        <v>2768</v>
      </c>
      <c r="AN26" s="15">
        <v>2076</v>
      </c>
      <c r="AO26" s="14">
        <f t="shared" si="15"/>
        <v>75</v>
      </c>
      <c r="AP26" s="15">
        <v>964.5</v>
      </c>
      <c r="AQ26" s="16">
        <v>723.4</v>
      </c>
      <c r="AR26" s="14">
        <f t="shared" si="26"/>
        <v>75.0025920165889</v>
      </c>
      <c r="AS26" s="25">
        <v>5633.2</v>
      </c>
      <c r="AT26" s="19">
        <v>3593.9</v>
      </c>
      <c r="AU26" s="14">
        <f t="shared" si="16"/>
        <v>63.79855144500461</v>
      </c>
      <c r="AV26" s="24">
        <v>1820.1</v>
      </c>
      <c r="AW26" s="19">
        <v>982</v>
      </c>
      <c r="AX26" s="14">
        <f t="shared" si="17"/>
        <v>53.95307950112631</v>
      </c>
      <c r="AY26" s="20">
        <v>1336.6</v>
      </c>
      <c r="AZ26" s="19">
        <v>740.2</v>
      </c>
      <c r="BA26" s="14">
        <f t="shared" si="1"/>
        <v>55.3793206643723</v>
      </c>
      <c r="BB26" s="25">
        <v>1367.4</v>
      </c>
      <c r="BC26" s="21">
        <v>857.8</v>
      </c>
      <c r="BD26" s="14">
        <f t="shared" si="18"/>
        <v>62.73219248208278</v>
      </c>
      <c r="BE26" s="20">
        <v>584.9</v>
      </c>
      <c r="BF26" s="21">
        <v>276.6</v>
      </c>
      <c r="BG26" s="14">
        <f t="shared" si="19"/>
        <v>47.29013506582322</v>
      </c>
      <c r="BH26" s="20">
        <v>1755.2</v>
      </c>
      <c r="BI26" s="32">
        <v>1413.7</v>
      </c>
      <c r="BJ26" s="14">
        <f t="shared" si="20"/>
        <v>80.54352780309935</v>
      </c>
      <c r="BK26" s="33">
        <v>0</v>
      </c>
      <c r="BL26" s="33">
        <f t="shared" si="21"/>
        <v>625.4999999999995</v>
      </c>
      <c r="BM26" s="14" t="e">
        <f t="shared" si="22"/>
        <v>#DIV/0!</v>
      </c>
      <c r="BN26" s="22">
        <f t="shared" si="23"/>
        <v>136.30000000000018</v>
      </c>
      <c r="BO26" s="22">
        <f t="shared" si="2"/>
        <v>625.4999999999995</v>
      </c>
      <c r="BP26" s="14">
        <f t="shared" si="24"/>
        <v>458.91415994130494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5594.5</v>
      </c>
      <c r="D27" s="30">
        <f t="shared" si="4"/>
        <v>4184.5</v>
      </c>
      <c r="E27" s="14">
        <f t="shared" si="5"/>
        <v>74.7966753061042</v>
      </c>
      <c r="F27" s="15">
        <v>779.5</v>
      </c>
      <c r="G27" s="31">
        <v>485.1</v>
      </c>
      <c r="H27" s="14">
        <f t="shared" si="6"/>
        <v>62.23220012828736</v>
      </c>
      <c r="I27" s="15">
        <v>28</v>
      </c>
      <c r="J27" s="31">
        <v>17.2</v>
      </c>
      <c r="K27" s="14">
        <f t="shared" si="0"/>
        <v>61.42857142857142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-2.5</v>
      </c>
      <c r="Q27" s="14">
        <f t="shared" si="8"/>
        <v>-6.25</v>
      </c>
      <c r="R27" s="15">
        <v>160</v>
      </c>
      <c r="S27" s="16">
        <v>11.6</v>
      </c>
      <c r="T27" s="14">
        <f t="shared" si="25"/>
        <v>7.249999999999999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79.7</v>
      </c>
      <c r="Z27" s="14">
        <f t="shared" si="10"/>
        <v>72.45454545454547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4815</v>
      </c>
      <c r="AK27" s="16">
        <v>3699.4</v>
      </c>
      <c r="AL27" s="14">
        <f t="shared" si="14"/>
        <v>76.83073727933541</v>
      </c>
      <c r="AM27" s="15">
        <v>2638.3</v>
      </c>
      <c r="AN27" s="15">
        <v>1978.7</v>
      </c>
      <c r="AO27" s="14">
        <f t="shared" si="15"/>
        <v>74.99905242011901</v>
      </c>
      <c r="AP27" s="15">
        <v>1178.9</v>
      </c>
      <c r="AQ27" s="16">
        <v>884.2</v>
      </c>
      <c r="AR27" s="14">
        <f t="shared" si="26"/>
        <v>75.0021206209178</v>
      </c>
      <c r="AS27" s="25">
        <v>5541.6</v>
      </c>
      <c r="AT27" s="19">
        <v>2812.3</v>
      </c>
      <c r="AU27" s="14">
        <f t="shared" si="16"/>
        <v>50.74888118954814</v>
      </c>
      <c r="AV27" s="24">
        <v>1822.6</v>
      </c>
      <c r="AW27" s="32">
        <v>1102.8</v>
      </c>
      <c r="AX27" s="14">
        <f t="shared" si="17"/>
        <v>60.50696806759574</v>
      </c>
      <c r="AY27" s="20">
        <v>1413.6</v>
      </c>
      <c r="AZ27" s="32">
        <v>810.5</v>
      </c>
      <c r="BA27" s="14">
        <f t="shared" si="1"/>
        <v>57.33588002263724</v>
      </c>
      <c r="BB27" s="25">
        <v>1543.8</v>
      </c>
      <c r="BC27" s="21">
        <v>626</v>
      </c>
      <c r="BD27" s="14">
        <f t="shared" si="18"/>
        <v>40.549293949993526</v>
      </c>
      <c r="BE27" s="20">
        <v>1053.3</v>
      </c>
      <c r="BF27" s="21">
        <v>375.9</v>
      </c>
      <c r="BG27" s="14">
        <f t="shared" si="19"/>
        <v>35.687838222728566</v>
      </c>
      <c r="BH27" s="20">
        <v>1016.2</v>
      </c>
      <c r="BI27" s="32">
        <v>640.3</v>
      </c>
      <c r="BJ27" s="14">
        <f t="shared" si="20"/>
        <v>63.00925014760873</v>
      </c>
      <c r="BK27" s="33">
        <v>0</v>
      </c>
      <c r="BL27" s="33">
        <f t="shared" si="21"/>
        <v>1372.1999999999998</v>
      </c>
      <c r="BM27" s="14" t="e">
        <f t="shared" si="22"/>
        <v>#DIV/0!</v>
      </c>
      <c r="BN27" s="22">
        <f t="shared" si="23"/>
        <v>52.899999999999636</v>
      </c>
      <c r="BO27" s="22">
        <f t="shared" si="2"/>
        <v>1372.1999999999998</v>
      </c>
      <c r="BP27" s="14">
        <f t="shared" si="24"/>
        <v>2593.950850661643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8024.299999999999</v>
      </c>
      <c r="D28" s="14">
        <f t="shared" si="4"/>
        <v>3862.2</v>
      </c>
      <c r="E28" s="14">
        <f t="shared" si="5"/>
        <v>48.13130117268796</v>
      </c>
      <c r="F28" s="15">
        <v>1802.4</v>
      </c>
      <c r="G28" s="16">
        <v>1176.3</v>
      </c>
      <c r="H28" s="14">
        <f t="shared" si="6"/>
        <v>65.26298268974699</v>
      </c>
      <c r="I28" s="15">
        <v>145.6</v>
      </c>
      <c r="J28" s="16">
        <v>110.2</v>
      </c>
      <c r="K28" s="14">
        <f t="shared" si="0"/>
        <v>75.6868131868132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-2</v>
      </c>
      <c r="Q28" s="14">
        <f t="shared" si="8"/>
        <v>-1.2903225806451613</v>
      </c>
      <c r="R28" s="15">
        <v>305.2</v>
      </c>
      <c r="S28" s="16">
        <v>21.1</v>
      </c>
      <c r="T28" s="14">
        <f t="shared" si="25"/>
        <v>6.913499344692006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224.4</v>
      </c>
      <c r="Z28" s="14">
        <f t="shared" si="10"/>
        <v>84.67924528301887</v>
      </c>
      <c r="AA28" s="15">
        <v>305</v>
      </c>
      <c r="AB28" s="17">
        <v>314.7</v>
      </c>
      <c r="AC28" s="14">
        <f t="shared" si="11"/>
        <v>103.18032786885244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6221.9</v>
      </c>
      <c r="AK28" s="16">
        <v>2685.9</v>
      </c>
      <c r="AL28" s="14">
        <f t="shared" si="14"/>
        <v>43.16848551085682</v>
      </c>
      <c r="AM28" s="15">
        <v>2670.4</v>
      </c>
      <c r="AN28" s="15">
        <v>2002.8</v>
      </c>
      <c r="AO28" s="14">
        <f t="shared" si="15"/>
        <v>75</v>
      </c>
      <c r="AP28" s="15">
        <v>524.4</v>
      </c>
      <c r="AQ28" s="16">
        <v>393.3</v>
      </c>
      <c r="AR28" s="14">
        <f t="shared" si="26"/>
        <v>75</v>
      </c>
      <c r="AS28" s="25">
        <v>8864.4</v>
      </c>
      <c r="AT28" s="19">
        <v>2797.3</v>
      </c>
      <c r="AU28" s="14">
        <f>AT28/AS28*100</f>
        <v>31.55656333197961</v>
      </c>
      <c r="AV28" s="24">
        <v>1810.5</v>
      </c>
      <c r="AW28" s="19">
        <v>1111.1</v>
      </c>
      <c r="AX28" s="14">
        <f t="shared" si="17"/>
        <v>61.36978735156033</v>
      </c>
      <c r="AY28" s="20">
        <v>1471.9</v>
      </c>
      <c r="AZ28" s="19">
        <v>920.8</v>
      </c>
      <c r="BA28" s="14">
        <f t="shared" si="1"/>
        <v>62.5585977308241</v>
      </c>
      <c r="BB28" s="25">
        <v>4251.1</v>
      </c>
      <c r="BC28" s="21">
        <v>255.7</v>
      </c>
      <c r="BD28" s="14">
        <f t="shared" si="18"/>
        <v>6.01491378701983</v>
      </c>
      <c r="BE28" s="20">
        <v>876.2</v>
      </c>
      <c r="BF28" s="21">
        <v>134.8</v>
      </c>
      <c r="BG28" s="14">
        <f t="shared" si="19"/>
        <v>15.384615384615385</v>
      </c>
      <c r="BH28" s="20">
        <v>1821.4</v>
      </c>
      <c r="BI28" s="19">
        <v>1232.3</v>
      </c>
      <c r="BJ28" s="14">
        <f t="shared" si="20"/>
        <v>67.65674755682441</v>
      </c>
      <c r="BK28" s="33">
        <v>0</v>
      </c>
      <c r="BL28" s="33">
        <f t="shared" si="21"/>
        <v>1064.8999999999996</v>
      </c>
      <c r="BM28" s="14" t="e">
        <f t="shared" si="22"/>
        <v>#DIV/0!</v>
      </c>
      <c r="BN28" s="22">
        <f t="shared" si="23"/>
        <v>-840.1000000000004</v>
      </c>
      <c r="BO28" s="22">
        <f t="shared" si="2"/>
        <v>1064.8999999999996</v>
      </c>
      <c r="BP28" s="14">
        <f t="shared" si="24"/>
        <v>-126.75871920009514</v>
      </c>
      <c r="BQ28" s="6"/>
      <c r="BR28" s="23"/>
    </row>
    <row r="29" spans="1:70" ht="14.25" customHeight="1">
      <c r="A29" s="70" t="s">
        <v>17</v>
      </c>
      <c r="B29" s="71"/>
      <c r="C29" s="41">
        <f>SUM(C10:C28)</f>
        <v>207201.4</v>
      </c>
      <c r="D29" s="41">
        <f>SUM(D10:D28)</f>
        <v>126179.4</v>
      </c>
      <c r="E29" s="35">
        <f>D29/C29*100</f>
        <v>60.89698235629682</v>
      </c>
      <c r="F29" s="41">
        <f>SUM(F10:F28)</f>
        <v>63685.3</v>
      </c>
      <c r="G29" s="41">
        <f>SUM(G10:G28)</f>
        <v>37858.899999999994</v>
      </c>
      <c r="H29" s="35">
        <f>G29/F29*100</f>
        <v>59.44684252095851</v>
      </c>
      <c r="I29" s="41">
        <f>SUM(I10:I28)</f>
        <v>23677.499999999996</v>
      </c>
      <c r="J29" s="41">
        <f>SUM(J10:J28)</f>
        <v>16141.800000000001</v>
      </c>
      <c r="K29" s="30">
        <f t="shared" si="0"/>
        <v>68.17358251504595</v>
      </c>
      <c r="L29" s="41">
        <f>SUM(L10:L28)</f>
        <v>1439</v>
      </c>
      <c r="M29" s="41">
        <f>SUM(M10:M28)</f>
        <v>1434.3999999999999</v>
      </c>
      <c r="N29" s="35">
        <f>M29/L29*100</f>
        <v>99.68033356497567</v>
      </c>
      <c r="O29" s="41">
        <f>SUM(O10:O28)</f>
        <v>6429</v>
      </c>
      <c r="P29" s="41">
        <f>SUM(P10:P28)</f>
        <v>448.50000000000006</v>
      </c>
      <c r="Q29" s="35">
        <f>P29/O29*100</f>
        <v>6.976201586560897</v>
      </c>
      <c r="R29" s="41">
        <f>SUM(R10:R28)</f>
        <v>12887.600000000002</v>
      </c>
      <c r="S29" s="41">
        <f>SUM(S10:S28)</f>
        <v>4073.4000000000005</v>
      </c>
      <c r="T29" s="35">
        <f>S29/R29*100</f>
        <v>31.607126229864363</v>
      </c>
      <c r="U29" s="41">
        <f>SUM(U10:U28)</f>
        <v>1000</v>
      </c>
      <c r="V29" s="41">
        <f>SUM(V10:V28)</f>
        <v>278.7</v>
      </c>
      <c r="W29" s="35">
        <f>V29/U29*100</f>
        <v>27.87</v>
      </c>
      <c r="X29" s="41">
        <f>SUM(X10:X28)</f>
        <v>3178</v>
      </c>
      <c r="Y29" s="41">
        <f>SUM(Y10:Y28)</f>
        <v>2423.3999999999996</v>
      </c>
      <c r="Z29" s="35">
        <f>Y29/X29*100</f>
        <v>76.2555066079295</v>
      </c>
      <c r="AA29" s="41">
        <f>SUM(AA10:AA28)</f>
        <v>927</v>
      </c>
      <c r="AB29" s="41">
        <f>SUM(AB10:AB28)</f>
        <v>677.2</v>
      </c>
      <c r="AC29" s="35">
        <f>AB29/AA29*100</f>
        <v>73.05285868392664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579.9000000000001</v>
      </c>
      <c r="AI29" s="30">
        <f t="shared" si="13"/>
        <v>101.89773326304692</v>
      </c>
      <c r="AJ29" s="41">
        <f>SUM(AJ10:AJ28)</f>
        <v>143516.1</v>
      </c>
      <c r="AK29" s="41">
        <f>SUM(AK10:AK28)</f>
        <v>88320.49999999997</v>
      </c>
      <c r="AL29" s="35">
        <f>AK29/AJ29*100</f>
        <v>61.54048221767451</v>
      </c>
      <c r="AM29" s="41">
        <f>SUM(AM10:AM28)</f>
        <v>51094.9</v>
      </c>
      <c r="AN29" s="41">
        <f>SUM(AN10:AN28)</f>
        <v>38321.200000000004</v>
      </c>
      <c r="AO29" s="35">
        <f>AN29/AM29*100</f>
        <v>75.00004892856235</v>
      </c>
      <c r="AP29" s="41">
        <f>SUM(AP10:AP28)</f>
        <v>13187.199999999999</v>
      </c>
      <c r="AQ29" s="41">
        <f>SUM(AQ10:AQ28)</f>
        <v>8970.5</v>
      </c>
      <c r="AR29" s="35">
        <f>AQ29/AP29*100</f>
        <v>68.02429628730891</v>
      </c>
      <c r="AS29" s="41">
        <f>SUM(AS10:AS28)</f>
        <v>217414.70000000004</v>
      </c>
      <c r="AT29" s="41">
        <f>SUM(AT10:AT28)</f>
        <v>110027.00000000001</v>
      </c>
      <c r="AU29" s="35">
        <f>(AT29/AS29)*100</f>
        <v>50.60697367749283</v>
      </c>
      <c r="AV29" s="41">
        <f>SUM(AV10:AV28)</f>
        <v>42781.7</v>
      </c>
      <c r="AW29" s="41">
        <f>SUM(AW10:AW28)</f>
        <v>24347.1</v>
      </c>
      <c r="AX29" s="35">
        <f>AW29/AV29*100</f>
        <v>56.910080712080166</v>
      </c>
      <c r="AY29" s="41">
        <f>SUM(AY10:AY28)</f>
        <v>28550.699999999997</v>
      </c>
      <c r="AZ29" s="41">
        <f>SUM(AZ10:AZ28)</f>
        <v>17438.100000000002</v>
      </c>
      <c r="BA29" s="35">
        <f t="shared" si="1"/>
        <v>61.0776618436676</v>
      </c>
      <c r="BB29" s="41">
        <f>SUM(BB10:BB28)</f>
        <v>56236.299999999996</v>
      </c>
      <c r="BC29" s="41">
        <f>SUM(BC10:BC28)</f>
        <v>27243.399999999998</v>
      </c>
      <c r="BD29" s="35">
        <f>BC29/BB29*100</f>
        <v>48.44451004066768</v>
      </c>
      <c r="BE29" s="41">
        <f>SUM(BE10:BE28)</f>
        <v>82333.6</v>
      </c>
      <c r="BF29" s="41">
        <f>SUM(BF10:BF28)</f>
        <v>32754.3</v>
      </c>
      <c r="BG29" s="35">
        <f>BF29/BE29*100</f>
        <v>39.78242175733843</v>
      </c>
      <c r="BH29" s="41">
        <f>SUM(BH10:BH28)</f>
        <v>30013.100000000006</v>
      </c>
      <c r="BI29" s="41">
        <f>SUM(BI10:BI28)</f>
        <v>23508</v>
      </c>
      <c r="BJ29" s="35">
        <f>BI29/BH29*100</f>
        <v>78.32579773498904</v>
      </c>
      <c r="BK29" s="41">
        <f>SUM(BK10:BK28)</f>
        <v>-3070.000000000001</v>
      </c>
      <c r="BL29" s="41">
        <f>SUM(BL10:BL28)</f>
        <v>16152.4</v>
      </c>
      <c r="BM29" s="35">
        <f>BL29/BK29*100</f>
        <v>-526.1368078175894</v>
      </c>
      <c r="BN29" s="27">
        <f>SUM(BN10:BN28)</f>
        <v>-10213.300000000017</v>
      </c>
      <c r="BO29" s="27">
        <f>SUM(BO10:BO28)</f>
        <v>16152.4</v>
      </c>
      <c r="BP29" s="27">
        <f>BO29/BN29*100</f>
        <v>-158.15064670576572</v>
      </c>
      <c r="BQ29" s="6"/>
      <c r="BR29" s="23"/>
    </row>
    <row r="30" spans="3:68" ht="15.75" hidden="1">
      <c r="C30" s="28">
        <f aca="true" t="shared" si="27" ref="C30:AC30">C29-C20</f>
        <v>195138.8</v>
      </c>
      <c r="D30" s="28">
        <f t="shared" si="27"/>
        <v>118388.29999999999</v>
      </c>
      <c r="E30" s="28">
        <f t="shared" si="27"/>
        <v>-3.691912243540699</v>
      </c>
      <c r="F30" s="28">
        <f t="shared" si="27"/>
        <v>60487.5</v>
      </c>
      <c r="G30" s="28">
        <f t="shared" si="27"/>
        <v>36036.399999999994</v>
      </c>
      <c r="H30" s="28">
        <f t="shared" si="27"/>
        <v>2.45453530975081</v>
      </c>
      <c r="I30" s="28">
        <f t="shared" si="27"/>
        <v>23277.499999999996</v>
      </c>
      <c r="J30" s="28">
        <f t="shared" si="27"/>
        <v>15882.500000000002</v>
      </c>
      <c r="K30" s="28">
        <f t="shared" si="27"/>
        <v>3.3485825150459476</v>
      </c>
      <c r="L30" s="28">
        <f t="shared" si="27"/>
        <v>1399</v>
      </c>
      <c r="M30" s="28">
        <f t="shared" si="27"/>
        <v>1403.3999999999999</v>
      </c>
      <c r="N30" s="28">
        <f t="shared" si="27"/>
        <v>22.18033356497567</v>
      </c>
      <c r="O30" s="28">
        <f t="shared" si="27"/>
        <v>5978</v>
      </c>
      <c r="P30" s="28">
        <f t="shared" si="27"/>
        <v>361.30000000000007</v>
      </c>
      <c r="Q30" s="28">
        <f t="shared" si="27"/>
        <v>-12.358609943372585</v>
      </c>
      <c r="R30" s="28">
        <f t="shared" si="27"/>
        <v>12137.600000000002</v>
      </c>
      <c r="S30" s="28">
        <f t="shared" si="27"/>
        <v>3894.9000000000005</v>
      </c>
      <c r="T30" s="28">
        <f t="shared" si="27"/>
        <v>7.807126229864366</v>
      </c>
      <c r="U30" s="28">
        <f t="shared" si="27"/>
        <v>1000</v>
      </c>
      <c r="V30" s="28">
        <f t="shared" si="27"/>
        <v>278.7</v>
      </c>
      <c r="W30" s="28" t="e">
        <f t="shared" si="27"/>
        <v>#DIV/0!</v>
      </c>
      <c r="X30" s="28">
        <f t="shared" si="27"/>
        <v>2828</v>
      </c>
      <c r="Y30" s="28">
        <f t="shared" si="27"/>
        <v>2212.0999999999995</v>
      </c>
      <c r="Z30" s="28">
        <f t="shared" si="27"/>
        <v>15.88407803650093</v>
      </c>
      <c r="AA30" s="28">
        <f t="shared" si="27"/>
        <v>622</v>
      </c>
      <c r="AB30" s="28">
        <f t="shared" si="27"/>
        <v>529.5</v>
      </c>
      <c r="AC30" s="28">
        <f t="shared" si="27"/>
        <v>24.626629175729924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569.2</v>
      </c>
      <c r="AI30" s="14">
        <f t="shared" si="13"/>
        <v>101.80647469146844</v>
      </c>
      <c r="AJ30" s="28">
        <f t="shared" si="28"/>
        <v>134651.30000000002</v>
      </c>
      <c r="AK30" s="28">
        <f t="shared" si="28"/>
        <v>82351.89999999997</v>
      </c>
      <c r="AL30" s="28">
        <f t="shared" si="28"/>
        <v>-5.788729947292552</v>
      </c>
      <c r="AM30" s="28">
        <f t="shared" si="28"/>
        <v>44822.9</v>
      </c>
      <c r="AN30" s="28">
        <f t="shared" si="28"/>
        <v>33617.200000000004</v>
      </c>
      <c r="AO30" s="28">
        <f t="shared" si="28"/>
        <v>4.892856235017007E-05</v>
      </c>
      <c r="AP30" s="28">
        <f t="shared" si="28"/>
        <v>13102.499999999998</v>
      </c>
      <c r="AQ30" s="28">
        <f t="shared" si="28"/>
        <v>8907</v>
      </c>
      <c r="AR30" s="28">
        <f t="shared" si="28"/>
        <v>-6.946187774084237</v>
      </c>
      <c r="AS30" s="28">
        <f t="shared" si="28"/>
        <v>204752.20000000004</v>
      </c>
      <c r="AT30" s="28">
        <f t="shared" si="28"/>
        <v>104964.70000000001</v>
      </c>
      <c r="AU30" s="28">
        <f t="shared" si="28"/>
        <v>10.628296481046632</v>
      </c>
      <c r="AV30" s="28">
        <f t="shared" si="28"/>
        <v>40015.799999999996</v>
      </c>
      <c r="AW30" s="28">
        <f t="shared" si="28"/>
        <v>22567</v>
      </c>
      <c r="AX30" s="28">
        <f t="shared" si="28"/>
        <v>-7.448717509113656</v>
      </c>
      <c r="AY30" s="28">
        <f t="shared" si="28"/>
        <v>26839.399999999998</v>
      </c>
      <c r="AZ30" s="28">
        <f t="shared" si="28"/>
        <v>16346.000000000002</v>
      </c>
      <c r="BA30" s="28">
        <f t="shared" si="28"/>
        <v>-2.7393193986627864</v>
      </c>
      <c r="BB30" s="28">
        <f t="shared" si="28"/>
        <v>53491.799999999996</v>
      </c>
      <c r="BC30" s="28">
        <f t="shared" si="28"/>
        <v>26784.8</v>
      </c>
      <c r="BD30" s="28">
        <f t="shared" si="28"/>
        <v>31.734726837898503</v>
      </c>
      <c r="BE30" s="28">
        <f t="shared" si="28"/>
        <v>78748.3</v>
      </c>
      <c r="BF30" s="28">
        <f t="shared" si="28"/>
        <v>32053.399999999998</v>
      </c>
      <c r="BG30" s="28">
        <f t="shared" si="28"/>
        <v>20.23315112447647</v>
      </c>
      <c r="BH30" s="28">
        <f t="shared" si="28"/>
        <v>27107.100000000006</v>
      </c>
      <c r="BI30" s="28">
        <f t="shared" si="28"/>
        <v>21791.8</v>
      </c>
      <c r="BJ30" s="28">
        <f t="shared" si="28"/>
        <v>19.268674541596056</v>
      </c>
      <c r="BK30" s="28">
        <f>BK29-BK20</f>
        <v>-3933.300000000001</v>
      </c>
      <c r="BL30" s="28">
        <f>BL29-BL20</f>
        <v>13423.599999999999</v>
      </c>
      <c r="BM30" s="28">
        <f>BM29-BM20</f>
        <v>-842.2262321196861</v>
      </c>
      <c r="BN30" s="28">
        <f t="shared" si="28"/>
        <v>-9613.400000000016</v>
      </c>
      <c r="BO30" s="28">
        <f t="shared" si="28"/>
        <v>13423.599999999999</v>
      </c>
      <c r="BP30" s="28">
        <f t="shared" si="28"/>
        <v>296.7251659296724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AY6:BA7"/>
    <mergeCell ref="AY5:BA5"/>
    <mergeCell ref="BN4:BP7"/>
    <mergeCell ref="BE5:BG7"/>
    <mergeCell ref="BH5:BJ7"/>
    <mergeCell ref="AV4:BJ4"/>
    <mergeCell ref="BB5:BD7"/>
    <mergeCell ref="AV5:AX7"/>
    <mergeCell ref="BK4:BM7"/>
    <mergeCell ref="A29:B29"/>
    <mergeCell ref="AG6:AI7"/>
    <mergeCell ref="AM6:AO7"/>
    <mergeCell ref="B4:B8"/>
    <mergeCell ref="A4:A8"/>
    <mergeCell ref="R6:T7"/>
    <mergeCell ref="L6:N7"/>
    <mergeCell ref="I6:K7"/>
    <mergeCell ref="O6:Q7"/>
    <mergeCell ref="X6:Z7"/>
    <mergeCell ref="AS4:AU7"/>
    <mergeCell ref="AA6:AC7"/>
    <mergeCell ref="AD6:AF7"/>
    <mergeCell ref="AP6:AR7"/>
    <mergeCell ref="AJ5:AL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vur_finance9</cp:lastModifiedBy>
  <cp:lastPrinted>2021-09-08T11:11:52Z</cp:lastPrinted>
  <dcterms:created xsi:type="dcterms:W3CDTF">2013-04-03T10:22:22Z</dcterms:created>
  <dcterms:modified xsi:type="dcterms:W3CDTF">2021-10-06T08:08:55Z</dcterms:modified>
  <cp:category/>
  <cp:version/>
  <cp:contentType/>
  <cp:contentStatus/>
</cp:coreProperties>
</file>