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<sst xmlns="http://schemas.openxmlformats.org/spreadsheetml/2006/main" count="118" uniqueCount="52">
  <si>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</si>
  <si>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</si>
  <si>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</si>
  <si>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</si>
  <si>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</si>
  <si>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</si>
  <si>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</si>
  <si>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</si>
  <si>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</si>
  <si>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</si>
  <si>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</si>
  <si>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</si>
  <si>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</si>
  <si>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</si>
  <si>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</si>
  <si>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</si>
  <si>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</si>
  <si>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</si>
  <si>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</si>
  <si>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</si>
  <si>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</si>
  <si>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</si>
  <si>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</si>
  <si>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</si>
  <si>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</si>
  <si>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</si>
  <si>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</si>
  <si>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</si>
  <si>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</si>
  <si>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</si>
  <si>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</si>
  <si>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</si>
  <si>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</si>
  <si>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</si>
  <si>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</si>
  <si>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</si>
  <si>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</si>
  <si>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</si>
  <si>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</si>
  <si>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</si>
  <si>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</si>
  <si>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</si>
  <si>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</si>
  <si>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</si>
  <si>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</si>
  <si>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</si>
  <si>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</si>
  <si>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</si>
  <si>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</si>
  <si>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</si>
  <si>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</si>
  <si>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августа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</si>
</sst>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8" borderId="10" xfId="0" applyNumberFormat="1" applyFont="1" applyFill="1" applyBorder="1" applyAlignment="1" applyProtection="1">
      <alignment vertical="center" wrapText="1"/>
      <protection locked="0"/>
    </xf>
    <xf numFmtId="173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9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Q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I28" sqref="BI28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5" t="s">
        <v>0</v>
      </c>
      <c r="S1" s="65"/>
      <c r="T1" s="6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66" t="s">
        <v>51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8" t="s">
        <v>18</v>
      </c>
      <c r="B4" s="86" t="s">
        <v>1</v>
      </c>
      <c r="C4" s="56" t="s">
        <v>46</v>
      </c>
      <c r="D4" s="57"/>
      <c r="E4" s="58"/>
      <c r="F4" s="53" t="s">
        <v>2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71" t="s">
        <v>47</v>
      </c>
      <c r="AT4" s="57"/>
      <c r="AU4" s="58"/>
      <c r="AV4" s="53" t="s">
        <v>4</v>
      </c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6" t="s">
        <v>50</v>
      </c>
      <c r="BL4" s="57"/>
      <c r="BM4" s="58"/>
      <c r="BN4" s="71" t="s">
        <v>48</v>
      </c>
      <c r="BO4" s="57"/>
      <c r="BP4" s="58"/>
      <c r="BQ4" s="6"/>
      <c r="BR4" s="6"/>
    </row>
    <row r="5" spans="1:70" ht="15" customHeight="1">
      <c r="A5" s="61"/>
      <c r="B5" s="87"/>
      <c r="C5" s="59"/>
      <c r="D5" s="60"/>
      <c r="E5" s="61"/>
      <c r="F5" s="67" t="s">
        <v>3</v>
      </c>
      <c r="G5" s="67"/>
      <c r="H5" s="67"/>
      <c r="I5" s="68" t="s">
        <v>4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70"/>
      <c r="AJ5" s="67" t="s">
        <v>5</v>
      </c>
      <c r="AK5" s="67"/>
      <c r="AL5" s="67"/>
      <c r="AM5" s="53" t="s">
        <v>4</v>
      </c>
      <c r="AN5" s="54"/>
      <c r="AO5" s="54"/>
      <c r="AP5" s="54"/>
      <c r="AQ5" s="54"/>
      <c r="AR5" s="54"/>
      <c r="AS5" s="59"/>
      <c r="AT5" s="60"/>
      <c r="AU5" s="61"/>
      <c r="AV5" s="72" t="s">
        <v>9</v>
      </c>
      <c r="AW5" s="73"/>
      <c r="AX5" s="73"/>
      <c r="AY5" s="55" t="s">
        <v>4</v>
      </c>
      <c r="AZ5" s="55"/>
      <c r="BA5" s="55"/>
      <c r="BB5" s="55" t="s">
        <v>10</v>
      </c>
      <c r="BC5" s="55"/>
      <c r="BD5" s="55"/>
      <c r="BE5" s="55" t="s">
        <v>11</v>
      </c>
      <c r="BF5" s="55"/>
      <c r="BG5" s="55"/>
      <c r="BH5" s="67" t="s">
        <v>12</v>
      </c>
      <c r="BI5" s="67"/>
      <c r="BJ5" s="67"/>
      <c r="BK5" s="59"/>
      <c r="BL5" s="60"/>
      <c r="BM5" s="61"/>
      <c r="BN5" s="59"/>
      <c r="BO5" s="60"/>
      <c r="BP5" s="61"/>
      <c r="BQ5" s="6"/>
      <c r="BR5" s="6"/>
    </row>
    <row r="6" spans="1:70" ht="15" customHeight="1">
      <c r="A6" s="61"/>
      <c r="B6" s="87"/>
      <c r="C6" s="59"/>
      <c r="D6" s="60"/>
      <c r="E6" s="61"/>
      <c r="F6" s="67"/>
      <c r="G6" s="67"/>
      <c r="H6" s="67"/>
      <c r="I6" s="56" t="s">
        <v>6</v>
      </c>
      <c r="J6" s="57"/>
      <c r="K6" s="58"/>
      <c r="L6" s="56" t="s">
        <v>7</v>
      </c>
      <c r="M6" s="57"/>
      <c r="N6" s="58"/>
      <c r="O6" s="56" t="s">
        <v>20</v>
      </c>
      <c r="P6" s="57"/>
      <c r="Q6" s="58"/>
      <c r="R6" s="56" t="s">
        <v>8</v>
      </c>
      <c r="S6" s="57"/>
      <c r="T6" s="58"/>
      <c r="U6" s="56" t="s">
        <v>19</v>
      </c>
      <c r="V6" s="57"/>
      <c r="W6" s="58"/>
      <c r="X6" s="56" t="s">
        <v>21</v>
      </c>
      <c r="Y6" s="57"/>
      <c r="Z6" s="58"/>
      <c r="AA6" s="56" t="s">
        <v>25</v>
      </c>
      <c r="AB6" s="57"/>
      <c r="AC6" s="58"/>
      <c r="AD6" s="78" t="s">
        <v>26</v>
      </c>
      <c r="AE6" s="79"/>
      <c r="AF6" s="80"/>
      <c r="AG6" s="56" t="s">
        <v>24</v>
      </c>
      <c r="AH6" s="57"/>
      <c r="AI6" s="58"/>
      <c r="AJ6" s="67"/>
      <c r="AK6" s="67"/>
      <c r="AL6" s="67"/>
      <c r="AM6" s="56" t="s">
        <v>22</v>
      </c>
      <c r="AN6" s="57"/>
      <c r="AO6" s="58"/>
      <c r="AP6" s="56" t="s">
        <v>23</v>
      </c>
      <c r="AQ6" s="57"/>
      <c r="AR6" s="58"/>
      <c r="AS6" s="59"/>
      <c r="AT6" s="60"/>
      <c r="AU6" s="61"/>
      <c r="AV6" s="74"/>
      <c r="AW6" s="75"/>
      <c r="AX6" s="75"/>
      <c r="AY6" s="55" t="s">
        <v>13</v>
      </c>
      <c r="AZ6" s="55"/>
      <c r="BA6" s="55"/>
      <c r="BB6" s="55"/>
      <c r="BC6" s="55"/>
      <c r="BD6" s="55"/>
      <c r="BE6" s="55"/>
      <c r="BF6" s="55"/>
      <c r="BG6" s="55"/>
      <c r="BH6" s="67"/>
      <c r="BI6" s="67"/>
      <c r="BJ6" s="67"/>
      <c r="BK6" s="59"/>
      <c r="BL6" s="60"/>
      <c r="BM6" s="61"/>
      <c r="BN6" s="59"/>
      <c r="BO6" s="60"/>
      <c r="BP6" s="61"/>
      <c r="BQ6" s="6"/>
      <c r="BR6" s="6"/>
    </row>
    <row r="7" spans="1:70" ht="193.5" customHeight="1">
      <c r="A7" s="61"/>
      <c r="B7" s="87"/>
      <c r="C7" s="62"/>
      <c r="D7" s="63"/>
      <c r="E7" s="64"/>
      <c r="F7" s="67"/>
      <c r="G7" s="67"/>
      <c r="H7" s="67"/>
      <c r="I7" s="62"/>
      <c r="J7" s="63"/>
      <c r="K7" s="64"/>
      <c r="L7" s="62"/>
      <c r="M7" s="63"/>
      <c r="N7" s="64"/>
      <c r="O7" s="62"/>
      <c r="P7" s="63"/>
      <c r="Q7" s="64"/>
      <c r="R7" s="62"/>
      <c r="S7" s="63"/>
      <c r="T7" s="64"/>
      <c r="U7" s="62"/>
      <c r="V7" s="63"/>
      <c r="W7" s="64"/>
      <c r="X7" s="62"/>
      <c r="Y7" s="63"/>
      <c r="Z7" s="64"/>
      <c r="AA7" s="62"/>
      <c r="AB7" s="63"/>
      <c r="AC7" s="64"/>
      <c r="AD7" s="81"/>
      <c r="AE7" s="82"/>
      <c r="AF7" s="83"/>
      <c r="AG7" s="62"/>
      <c r="AH7" s="63"/>
      <c r="AI7" s="64"/>
      <c r="AJ7" s="67"/>
      <c r="AK7" s="67"/>
      <c r="AL7" s="67"/>
      <c r="AM7" s="62"/>
      <c r="AN7" s="63"/>
      <c r="AO7" s="64"/>
      <c r="AP7" s="62"/>
      <c r="AQ7" s="63"/>
      <c r="AR7" s="64"/>
      <c r="AS7" s="62"/>
      <c r="AT7" s="63"/>
      <c r="AU7" s="64"/>
      <c r="AV7" s="76"/>
      <c r="AW7" s="77"/>
      <c r="AX7" s="77"/>
      <c r="AY7" s="55"/>
      <c r="AZ7" s="55"/>
      <c r="BA7" s="55"/>
      <c r="BB7" s="55"/>
      <c r="BC7" s="55"/>
      <c r="BD7" s="55"/>
      <c r="BE7" s="55"/>
      <c r="BF7" s="55"/>
      <c r="BG7" s="55"/>
      <c r="BH7" s="67"/>
      <c r="BI7" s="67"/>
      <c r="BJ7" s="67"/>
      <c r="BK7" s="62"/>
      <c r="BL7" s="63"/>
      <c r="BM7" s="64"/>
      <c r="BN7" s="62"/>
      <c r="BO7" s="63"/>
      <c r="BP7" s="64"/>
      <c r="BQ7" s="6"/>
      <c r="BR7" s="6"/>
    </row>
    <row r="8" spans="1:70" ht="63">
      <c r="A8" s="64"/>
      <c r="B8" s="8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7509.200000000001</v>
      </c>
      <c r="D10" s="34">
        <f>G10+AK10</f>
        <v>3523.8</v>
      </c>
      <c r="E10" s="14">
        <f>D10/C10*100</f>
        <v>46.926436904064346</v>
      </c>
      <c r="F10" s="42">
        <v>1526.4</v>
      </c>
      <c r="G10" s="16">
        <v>740.2</v>
      </c>
      <c r="H10" s="14">
        <f>G10/F10*100</f>
        <v>48.49318658280922</v>
      </c>
      <c r="I10" s="15">
        <v>214</v>
      </c>
      <c r="J10" s="16">
        <v>146.2</v>
      </c>
      <c r="K10" s="14">
        <f aca="true" t="shared" si="0" ref="K10:K29">J10/I10*100</f>
        <v>68.3177570093458</v>
      </c>
      <c r="L10" s="15">
        <v>10</v>
      </c>
      <c r="M10" s="16">
        <v>8.9</v>
      </c>
      <c r="N10" s="14">
        <f>M10/L10*100</f>
        <v>89</v>
      </c>
      <c r="O10" s="15">
        <v>75</v>
      </c>
      <c r="P10" s="48">
        <v>7.1</v>
      </c>
      <c r="Q10" s="14">
        <f>P10/O10*100</f>
        <v>9.466666666666667</v>
      </c>
      <c r="R10" s="15">
        <v>420</v>
      </c>
      <c r="S10" s="16">
        <v>44.1</v>
      </c>
      <c r="T10" s="14">
        <f>S10/R10*100</f>
        <v>10.500000000000002</v>
      </c>
      <c r="U10" s="15">
        <v>0</v>
      </c>
      <c r="V10" s="17">
        <v>0</v>
      </c>
      <c r="W10" s="14" t="e">
        <f>V10/U10*100</f>
        <v>#DIV/0!</v>
      </c>
      <c r="X10" s="15">
        <v>135</v>
      </c>
      <c r="Y10" s="31">
        <v>118.7</v>
      </c>
      <c r="Z10" s="14">
        <f>Y10/X10*100</f>
        <v>87.92592592592592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5982.8</v>
      </c>
      <c r="AK10" s="16">
        <v>2783.6</v>
      </c>
      <c r="AL10" s="14">
        <f>AK10/AJ10*100</f>
        <v>46.526709901718256</v>
      </c>
      <c r="AM10" s="42">
        <v>4094.3</v>
      </c>
      <c r="AN10" s="42">
        <v>2388.4</v>
      </c>
      <c r="AO10" s="14">
        <f>AN10/AM10*100</f>
        <v>58.334758078303985</v>
      </c>
      <c r="AP10" s="15">
        <v>0</v>
      </c>
      <c r="AQ10" s="16">
        <v>0</v>
      </c>
      <c r="AR10" s="14" t="e">
        <f>AQ10/AP10*100</f>
        <v>#DIV/0!</v>
      </c>
      <c r="AS10" s="18">
        <v>7560</v>
      </c>
      <c r="AT10" s="19">
        <v>2758.5</v>
      </c>
      <c r="AU10" s="14">
        <f>AT10/AS10*100</f>
        <v>36.488095238095234</v>
      </c>
      <c r="AV10" s="44">
        <v>2168.7</v>
      </c>
      <c r="AW10" s="19">
        <v>998.9</v>
      </c>
      <c r="AX10" s="14">
        <f>AW10/AV10*100</f>
        <v>46.05985152395445</v>
      </c>
      <c r="AY10" s="20">
        <v>1396.3</v>
      </c>
      <c r="AZ10" s="19">
        <v>627.6</v>
      </c>
      <c r="BA10" s="14">
        <f aca="true" t="shared" si="1" ref="BA10:BA29">AZ10/AY10*100</f>
        <v>44.947360882331886</v>
      </c>
      <c r="BB10" s="25">
        <v>1477.9</v>
      </c>
      <c r="BC10" s="21">
        <v>420.4</v>
      </c>
      <c r="BD10" s="14">
        <f>BC10/BB10*100</f>
        <v>28.44576764327762</v>
      </c>
      <c r="BE10" s="20">
        <v>1704.8</v>
      </c>
      <c r="BF10" s="21">
        <v>77.8</v>
      </c>
      <c r="BG10" s="14">
        <f>BF10/BE10*100</f>
        <v>4.563585171281089</v>
      </c>
      <c r="BH10" s="20">
        <v>2103.5</v>
      </c>
      <c r="BI10" s="32">
        <v>1208.3</v>
      </c>
      <c r="BJ10" s="14">
        <f>BI10/BH10*100</f>
        <v>57.44235797480389</v>
      </c>
      <c r="BK10" s="33">
        <v>0</v>
      </c>
      <c r="BL10" s="33">
        <f>D10-AT10</f>
        <v>765.3000000000002</v>
      </c>
      <c r="BM10" s="14" t="e">
        <f>BL10/BK10*100</f>
        <v>#DIV/0!</v>
      </c>
      <c r="BN10" s="22">
        <f>C10-AS10</f>
        <v>-50.79999999999927</v>
      </c>
      <c r="BO10" s="22">
        <f aca="true" t="shared" si="2" ref="BO10:BO28">D10-AT10</f>
        <v>765.3000000000002</v>
      </c>
      <c r="BP10" s="14">
        <f>BO10/BN10*100</f>
        <v>-1506.496062992148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7563</v>
      </c>
      <c r="D11" s="14">
        <f aca="true" t="shared" si="4" ref="D11:D28">G11+AK11</f>
        <v>3500.7</v>
      </c>
      <c r="E11" s="14">
        <f aca="true" t="shared" si="5" ref="E11:E28">D11/C11*100</f>
        <v>46.287187623958744</v>
      </c>
      <c r="F11" s="42">
        <v>1163.9</v>
      </c>
      <c r="G11" s="16">
        <v>576.5</v>
      </c>
      <c r="H11" s="14">
        <f aca="true" t="shared" si="6" ref="H11:H28">G11/F11*100</f>
        <v>49.53174671363519</v>
      </c>
      <c r="I11" s="15">
        <v>38</v>
      </c>
      <c r="J11" s="31">
        <v>22.5</v>
      </c>
      <c r="K11" s="14">
        <f t="shared" si="0"/>
        <v>59.210526315789465</v>
      </c>
      <c r="L11" s="15">
        <v>81</v>
      </c>
      <c r="M11" s="16">
        <v>64.2</v>
      </c>
      <c r="N11" s="14">
        <f aca="true" t="shared" si="7" ref="N11:N28">M11/L11*100</f>
        <v>79.25925925925927</v>
      </c>
      <c r="O11" s="15">
        <v>90</v>
      </c>
      <c r="P11" s="16">
        <v>2.3</v>
      </c>
      <c r="Q11" s="14">
        <f aca="true" t="shared" si="8" ref="Q11:Q28">P11/O11*100</f>
        <v>2.5555555555555554</v>
      </c>
      <c r="R11" s="15">
        <v>225</v>
      </c>
      <c r="S11" s="31">
        <v>13.1</v>
      </c>
      <c r="T11" s="14">
        <f>S11/R11*100</f>
        <v>5.822222222222222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8.1</v>
      </c>
      <c r="Z11" s="14">
        <f aca="true" t="shared" si="10" ref="Z11:Z28">Y11/X11*100</f>
        <v>16.2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9">
        <v>6399.1</v>
      </c>
      <c r="AK11" s="31">
        <v>2924.2</v>
      </c>
      <c r="AL11" s="14">
        <f aca="true" t="shared" si="14" ref="AL11:AL28">AK11/AJ11*100</f>
        <v>45.69705114781766</v>
      </c>
      <c r="AM11" s="42">
        <v>3506</v>
      </c>
      <c r="AN11" s="42">
        <v>2045.2</v>
      </c>
      <c r="AO11" s="14">
        <f aca="true" t="shared" si="15" ref="AO11:AO28">AN11/AM11*100</f>
        <v>58.3342840844267</v>
      </c>
      <c r="AP11" s="15">
        <v>1084.8</v>
      </c>
      <c r="AQ11" s="31">
        <v>632.8</v>
      </c>
      <c r="AR11" s="14">
        <f>AQ11/AP11*100</f>
        <v>58.333333333333336</v>
      </c>
      <c r="AS11" s="18">
        <v>8066.3</v>
      </c>
      <c r="AT11" s="19">
        <v>1885.5</v>
      </c>
      <c r="AU11" s="14">
        <f aca="true" t="shared" si="16" ref="AU11:AU27">AT11/AS11*100</f>
        <v>23.3750294434871</v>
      </c>
      <c r="AV11" s="45">
        <v>1813.4</v>
      </c>
      <c r="AW11" s="19">
        <v>802.7</v>
      </c>
      <c r="AX11" s="14">
        <f aca="true" t="shared" si="17" ref="AX11:AX28">AW11/AV11*100</f>
        <v>44.264916731002536</v>
      </c>
      <c r="AY11" s="20">
        <v>1404.4</v>
      </c>
      <c r="AZ11" s="19">
        <v>595</v>
      </c>
      <c r="BA11" s="14">
        <f t="shared" si="1"/>
        <v>42.3668470521219</v>
      </c>
      <c r="BB11" s="43">
        <v>2728.8</v>
      </c>
      <c r="BC11" s="21">
        <v>102.6</v>
      </c>
      <c r="BD11" s="14">
        <f aca="true" t="shared" si="18" ref="BD11:BD28">BC11/BB11*100</f>
        <v>3.759894459102902</v>
      </c>
      <c r="BE11" s="20">
        <v>2076.7</v>
      </c>
      <c r="BF11" s="21">
        <v>226.1</v>
      </c>
      <c r="BG11" s="14">
        <f aca="true" t="shared" si="19" ref="BG11:BG28">BF11/BE11*100</f>
        <v>10.88746569075938</v>
      </c>
      <c r="BH11" s="20">
        <v>1341.7</v>
      </c>
      <c r="BI11" s="19">
        <v>703</v>
      </c>
      <c r="BJ11" s="14">
        <f aca="true" t="shared" si="20" ref="BJ11:BJ28">BI11/BH11*100</f>
        <v>52.39621375866438</v>
      </c>
      <c r="BK11" s="33">
        <v>0</v>
      </c>
      <c r="BL11" s="33">
        <f aca="true" t="shared" si="21" ref="BL11:BL28">D11-AT11</f>
        <v>1615.1999999999998</v>
      </c>
      <c r="BM11" s="14" t="e">
        <f aca="true" t="shared" si="22" ref="BM11:BM28">BL11/BK11*100</f>
        <v>#DIV/0!</v>
      </c>
      <c r="BN11" s="22">
        <f aca="true" t="shared" si="23" ref="BN11:BN28">C11-AS11</f>
        <v>-503.3000000000002</v>
      </c>
      <c r="BO11" s="22">
        <f t="shared" si="2"/>
        <v>1615.1999999999998</v>
      </c>
      <c r="BP11" s="14">
        <f aca="true" t="shared" si="24" ref="BP11:BP28">BO11/BN11*100</f>
        <v>-320.9219153586329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9251.3</v>
      </c>
      <c r="D12" s="14">
        <f t="shared" si="4"/>
        <v>3059.5</v>
      </c>
      <c r="E12" s="14">
        <f t="shared" si="5"/>
        <v>33.07102785554463</v>
      </c>
      <c r="F12" s="42">
        <v>1495.1</v>
      </c>
      <c r="G12" s="16">
        <v>579.8</v>
      </c>
      <c r="H12" s="14">
        <f t="shared" si="6"/>
        <v>38.780014714734804</v>
      </c>
      <c r="I12" s="15">
        <v>51</v>
      </c>
      <c r="J12" s="16">
        <v>24.1</v>
      </c>
      <c r="K12" s="14">
        <f t="shared" si="0"/>
        <v>47.254901960784316</v>
      </c>
      <c r="L12" s="15">
        <v>0</v>
      </c>
      <c r="M12" s="16">
        <v>0</v>
      </c>
      <c r="N12" s="14" t="e">
        <f t="shared" si="7"/>
        <v>#DIV/0!</v>
      </c>
      <c r="O12" s="15">
        <v>225</v>
      </c>
      <c r="P12" s="16">
        <v>42.7</v>
      </c>
      <c r="Q12" s="14">
        <f t="shared" si="8"/>
        <v>18.977777777777778</v>
      </c>
      <c r="R12" s="26">
        <v>447</v>
      </c>
      <c r="S12" s="16">
        <v>18.8</v>
      </c>
      <c r="T12" s="14">
        <f aca="true" t="shared" si="25" ref="T12:T28">S12/R12*100</f>
        <v>4.205816554809844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177.1</v>
      </c>
      <c r="Z12" s="14">
        <f t="shared" si="10"/>
        <v>80.5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7756.2</v>
      </c>
      <c r="AK12" s="16">
        <v>2479.7</v>
      </c>
      <c r="AL12" s="14">
        <f t="shared" si="14"/>
        <v>31.970552590185914</v>
      </c>
      <c r="AM12" s="50">
        <v>3835.7</v>
      </c>
      <c r="AN12" s="15">
        <v>2237.5</v>
      </c>
      <c r="AO12" s="14">
        <f t="shared" si="15"/>
        <v>58.33355059050499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9506.6</v>
      </c>
      <c r="AT12" s="19">
        <v>1522.7</v>
      </c>
      <c r="AU12" s="14">
        <f t="shared" si="16"/>
        <v>16.017293248900764</v>
      </c>
      <c r="AV12" s="45">
        <v>3273.3</v>
      </c>
      <c r="AW12" s="19">
        <v>678.4</v>
      </c>
      <c r="AX12" s="14">
        <f t="shared" si="17"/>
        <v>20.725261968044478</v>
      </c>
      <c r="AY12" s="20">
        <v>1374.5</v>
      </c>
      <c r="AZ12" s="19">
        <v>508.9</v>
      </c>
      <c r="BA12" s="14">
        <f t="shared" si="1"/>
        <v>37.024372499090575</v>
      </c>
      <c r="BB12" s="47">
        <v>2158.9</v>
      </c>
      <c r="BC12" s="21">
        <v>226.9</v>
      </c>
      <c r="BD12" s="14">
        <f t="shared" si="18"/>
        <v>10.5099819352448</v>
      </c>
      <c r="BE12" s="20">
        <v>132.4</v>
      </c>
      <c r="BF12" s="21">
        <v>82</v>
      </c>
      <c r="BG12" s="14">
        <f t="shared" si="19"/>
        <v>61.933534743202415</v>
      </c>
      <c r="BH12" s="20">
        <v>3833.4</v>
      </c>
      <c r="BI12" s="19">
        <v>476.4</v>
      </c>
      <c r="BJ12" s="14">
        <f t="shared" si="20"/>
        <v>12.427609954609483</v>
      </c>
      <c r="BK12" s="33">
        <v>166</v>
      </c>
      <c r="BL12" s="33">
        <f t="shared" si="21"/>
        <v>1536.8</v>
      </c>
      <c r="BM12" s="14">
        <f t="shared" si="22"/>
        <v>925.7831325301204</v>
      </c>
      <c r="BN12" s="22">
        <f t="shared" si="23"/>
        <v>-255.3000000000011</v>
      </c>
      <c r="BO12" s="22">
        <f t="shared" si="2"/>
        <v>1536.8</v>
      </c>
      <c r="BP12" s="14">
        <f t="shared" si="24"/>
        <v>-601.9584802193472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4245.2</v>
      </c>
      <c r="D13" s="14">
        <f t="shared" si="4"/>
        <v>1741.1999999999998</v>
      </c>
      <c r="E13" s="14">
        <f t="shared" si="5"/>
        <v>41.01573541882597</v>
      </c>
      <c r="F13" s="42">
        <v>1360.1</v>
      </c>
      <c r="G13" s="16">
        <v>541.6</v>
      </c>
      <c r="H13" s="14">
        <f t="shared" si="6"/>
        <v>39.82060142636571</v>
      </c>
      <c r="I13" s="15">
        <v>164</v>
      </c>
      <c r="J13" s="16">
        <v>89.5</v>
      </c>
      <c r="K13" s="14">
        <f t="shared" si="0"/>
        <v>54.57317073170732</v>
      </c>
      <c r="L13" s="15">
        <v>15</v>
      </c>
      <c r="M13" s="16">
        <v>3.8</v>
      </c>
      <c r="N13" s="14">
        <f t="shared" si="7"/>
        <v>25.33333333333333</v>
      </c>
      <c r="O13" s="15">
        <v>86</v>
      </c>
      <c r="P13" s="31">
        <v>3.8</v>
      </c>
      <c r="Q13" s="14">
        <f t="shared" si="8"/>
        <v>4.4186046511627906</v>
      </c>
      <c r="R13" s="15">
        <v>350</v>
      </c>
      <c r="S13" s="16">
        <v>62.7</v>
      </c>
      <c r="T13" s="14">
        <f t="shared" si="25"/>
        <v>17.914285714285715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45.5</v>
      </c>
      <c r="Z13" s="14">
        <f t="shared" si="10"/>
        <v>27.40963855421687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2885.1</v>
      </c>
      <c r="AK13" s="31">
        <v>1199.6</v>
      </c>
      <c r="AL13" s="14">
        <f t="shared" si="14"/>
        <v>41.5791480364632</v>
      </c>
      <c r="AM13" s="15">
        <v>1657.6</v>
      </c>
      <c r="AN13" s="15">
        <v>966.9</v>
      </c>
      <c r="AO13" s="14">
        <f t="shared" si="15"/>
        <v>58.33132239382239</v>
      </c>
      <c r="AP13" s="15">
        <v>0</v>
      </c>
      <c r="AQ13" s="16">
        <v>0</v>
      </c>
      <c r="AR13" s="14" t="e">
        <f t="shared" si="26"/>
        <v>#DIV/0!</v>
      </c>
      <c r="AS13" s="25">
        <v>4351.9</v>
      </c>
      <c r="AT13" s="19">
        <v>1785.3</v>
      </c>
      <c r="AU13" s="14">
        <f t="shared" si="16"/>
        <v>41.023461017027046</v>
      </c>
      <c r="AV13" s="45">
        <v>1333.9</v>
      </c>
      <c r="AW13" s="19">
        <v>565.1</v>
      </c>
      <c r="AX13" s="14">
        <f t="shared" si="17"/>
        <v>42.364495089586924</v>
      </c>
      <c r="AY13" s="20">
        <v>1024.6</v>
      </c>
      <c r="AZ13" s="19">
        <v>407</v>
      </c>
      <c r="BA13" s="14">
        <f t="shared" si="1"/>
        <v>39.72281866094086</v>
      </c>
      <c r="BB13" s="43">
        <v>1383.2</v>
      </c>
      <c r="BC13" s="32">
        <v>702.9</v>
      </c>
      <c r="BD13" s="14">
        <f t="shared" si="18"/>
        <v>50.816946211683046</v>
      </c>
      <c r="BE13" s="20">
        <v>539.9</v>
      </c>
      <c r="BF13" s="32">
        <v>28.9</v>
      </c>
      <c r="BG13" s="14">
        <f t="shared" si="19"/>
        <v>5.3528431190961285</v>
      </c>
      <c r="BH13" s="20">
        <v>882</v>
      </c>
      <c r="BI13" s="19">
        <v>430</v>
      </c>
      <c r="BJ13" s="14">
        <f t="shared" si="20"/>
        <v>48.75283446712018</v>
      </c>
      <c r="BK13" s="33">
        <v>0.1</v>
      </c>
      <c r="BL13" s="33">
        <f t="shared" si="21"/>
        <v>-44.100000000000136</v>
      </c>
      <c r="BM13" s="14">
        <f>BL13/BK13*100</f>
        <v>-44100.00000000014</v>
      </c>
      <c r="BN13" s="22">
        <f t="shared" si="23"/>
        <v>-106.69999999999982</v>
      </c>
      <c r="BO13" s="22">
        <f t="shared" si="2"/>
        <v>-44.100000000000136</v>
      </c>
      <c r="BP13" s="14">
        <f>BO13/BN13*100</f>
        <v>41.33083411433947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5024.5</v>
      </c>
      <c r="D14" s="30">
        <f t="shared" si="4"/>
        <v>2865.4</v>
      </c>
      <c r="E14" s="14">
        <f t="shared" si="5"/>
        <v>57.02856005572694</v>
      </c>
      <c r="F14" s="42">
        <v>1115.9</v>
      </c>
      <c r="G14" s="16">
        <v>532.9</v>
      </c>
      <c r="H14" s="14">
        <f t="shared" si="6"/>
        <v>47.75517519490993</v>
      </c>
      <c r="I14" s="15">
        <v>76.6</v>
      </c>
      <c r="J14" s="16">
        <v>30.4</v>
      </c>
      <c r="K14" s="14">
        <f t="shared" si="0"/>
        <v>39.686684073107045</v>
      </c>
      <c r="L14" s="15">
        <v>30</v>
      </c>
      <c r="M14" s="16">
        <v>0.6</v>
      </c>
      <c r="N14" s="14">
        <f t="shared" si="7"/>
        <v>2</v>
      </c>
      <c r="O14" s="15">
        <v>100</v>
      </c>
      <c r="P14" s="31">
        <v>1</v>
      </c>
      <c r="Q14" s="14">
        <f t="shared" si="8"/>
        <v>1</v>
      </c>
      <c r="R14" s="15">
        <v>245</v>
      </c>
      <c r="S14" s="16">
        <v>12</v>
      </c>
      <c r="T14" s="14">
        <f t="shared" si="25"/>
        <v>4.8979591836734695</v>
      </c>
      <c r="U14" s="15">
        <v>0</v>
      </c>
      <c r="V14" s="17">
        <v>0</v>
      </c>
      <c r="W14" s="14" t="e">
        <f t="shared" si="9"/>
        <v>#DIV/0!</v>
      </c>
      <c r="X14" s="15">
        <v>280</v>
      </c>
      <c r="Y14" s="17">
        <v>205.5</v>
      </c>
      <c r="Z14" s="14">
        <f t="shared" si="10"/>
        <v>73.39285714285714</v>
      </c>
      <c r="AA14" s="15">
        <v>15</v>
      </c>
      <c r="AB14" s="16">
        <v>6</v>
      </c>
      <c r="AC14" s="14">
        <f t="shared" si="11"/>
        <v>40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3908.6</v>
      </c>
      <c r="AK14" s="16">
        <v>2332.5</v>
      </c>
      <c r="AL14" s="14">
        <f t="shared" si="14"/>
        <v>59.67609885892647</v>
      </c>
      <c r="AM14" s="15">
        <v>1732.9</v>
      </c>
      <c r="AN14" s="15">
        <v>1010.9</v>
      </c>
      <c r="AO14" s="14">
        <f t="shared" si="15"/>
        <v>58.335737780599</v>
      </c>
      <c r="AP14" s="49">
        <v>708.9</v>
      </c>
      <c r="AQ14" s="48">
        <v>413.5</v>
      </c>
      <c r="AR14" s="14">
        <f t="shared" si="26"/>
        <v>58.32980674284103</v>
      </c>
      <c r="AS14" s="25">
        <v>5680.5</v>
      </c>
      <c r="AT14" s="32">
        <v>2568.8</v>
      </c>
      <c r="AU14" s="14">
        <f t="shared" si="16"/>
        <v>45.221371358155096</v>
      </c>
      <c r="AV14" s="45">
        <v>1519.9</v>
      </c>
      <c r="AW14" s="19">
        <v>562.4</v>
      </c>
      <c r="AX14" s="14">
        <f t="shared" si="17"/>
        <v>37.00243437068228</v>
      </c>
      <c r="AY14" s="20">
        <v>1054.7</v>
      </c>
      <c r="AZ14" s="32">
        <v>349.8</v>
      </c>
      <c r="BA14" s="14">
        <f t="shared" si="1"/>
        <v>33.165829145728644</v>
      </c>
      <c r="BB14" s="43">
        <v>1275.5</v>
      </c>
      <c r="BC14" s="21">
        <v>817.6</v>
      </c>
      <c r="BD14" s="14">
        <f t="shared" si="18"/>
        <v>64.10035280282243</v>
      </c>
      <c r="BE14" s="20">
        <v>1759.4</v>
      </c>
      <c r="BF14" s="21">
        <v>642.4</v>
      </c>
      <c r="BG14" s="14">
        <f t="shared" si="19"/>
        <v>36.51244742525861</v>
      </c>
      <c r="BH14" s="20">
        <v>1020</v>
      </c>
      <c r="BI14" s="32">
        <v>488.4</v>
      </c>
      <c r="BJ14" s="14">
        <f t="shared" si="20"/>
        <v>47.88235294117647</v>
      </c>
      <c r="BK14" s="33">
        <v>0</v>
      </c>
      <c r="BL14" s="33">
        <f t="shared" si="21"/>
        <v>296.5999999999999</v>
      </c>
      <c r="BM14" s="14" t="e">
        <f t="shared" si="22"/>
        <v>#DIV/0!</v>
      </c>
      <c r="BN14" s="22">
        <f t="shared" si="23"/>
        <v>-656</v>
      </c>
      <c r="BO14" s="22">
        <f t="shared" si="2"/>
        <v>296.5999999999999</v>
      </c>
      <c r="BP14" s="14">
        <f t="shared" si="24"/>
        <v>-45.213414634146325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5728.7</v>
      </c>
      <c r="D15" s="30">
        <f t="shared" si="4"/>
        <v>2881.5</v>
      </c>
      <c r="E15" s="14">
        <f t="shared" si="5"/>
        <v>50.29936983957967</v>
      </c>
      <c r="F15" s="42">
        <v>1220.8</v>
      </c>
      <c r="G15" s="16">
        <v>415</v>
      </c>
      <c r="H15" s="14">
        <f t="shared" si="6"/>
        <v>33.99410222804718</v>
      </c>
      <c r="I15" s="15">
        <v>29</v>
      </c>
      <c r="J15" s="16">
        <v>23.8</v>
      </c>
      <c r="K15" s="14">
        <f t="shared" si="0"/>
        <v>82.06896551724138</v>
      </c>
      <c r="L15" s="15">
        <v>0</v>
      </c>
      <c r="M15" s="16">
        <v>0</v>
      </c>
      <c r="N15" s="14" t="e">
        <f t="shared" si="7"/>
        <v>#DIV/0!</v>
      </c>
      <c r="O15" s="15">
        <v>171</v>
      </c>
      <c r="P15" s="16">
        <v>4.3</v>
      </c>
      <c r="Q15" s="14">
        <f t="shared" si="8"/>
        <v>2.5146198830409356</v>
      </c>
      <c r="R15" s="15">
        <v>353</v>
      </c>
      <c r="S15" s="16">
        <v>33.6</v>
      </c>
      <c r="T15" s="14">
        <f t="shared" si="25"/>
        <v>9.518413597733712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68.3</v>
      </c>
      <c r="Z15" s="14">
        <f t="shared" si="10"/>
        <v>40.17647058823529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4507.9</v>
      </c>
      <c r="AK15" s="16">
        <v>2466.5</v>
      </c>
      <c r="AL15" s="14">
        <f t="shared" si="14"/>
        <v>54.71505579094479</v>
      </c>
      <c r="AM15" s="15">
        <v>3127.1</v>
      </c>
      <c r="AN15" s="15">
        <v>1824.1</v>
      </c>
      <c r="AO15" s="14">
        <f t="shared" si="15"/>
        <v>58.332000895398295</v>
      </c>
      <c r="AP15" s="15">
        <v>0</v>
      </c>
      <c r="AQ15" s="16">
        <v>0</v>
      </c>
      <c r="AR15" s="14" t="e">
        <f t="shared" si="26"/>
        <v>#DIV/0!</v>
      </c>
      <c r="AS15" s="25">
        <v>6153.4</v>
      </c>
      <c r="AT15" s="19">
        <v>2189.5</v>
      </c>
      <c r="AU15" s="14">
        <f t="shared" si="16"/>
        <v>35.581954691715154</v>
      </c>
      <c r="AV15" s="45">
        <v>1476.8</v>
      </c>
      <c r="AW15" s="19">
        <v>696.5</v>
      </c>
      <c r="AX15" s="14">
        <f t="shared" si="17"/>
        <v>47.16278439869989</v>
      </c>
      <c r="AY15" s="20">
        <v>1356.6</v>
      </c>
      <c r="AZ15" s="19">
        <v>601.6</v>
      </c>
      <c r="BA15" s="14">
        <f t="shared" si="1"/>
        <v>44.34615951643816</v>
      </c>
      <c r="BB15" s="43">
        <v>1932.6</v>
      </c>
      <c r="BC15" s="21">
        <v>863.9</v>
      </c>
      <c r="BD15" s="14">
        <f t="shared" si="18"/>
        <v>44.70143847666356</v>
      </c>
      <c r="BE15" s="20">
        <v>1531.3</v>
      </c>
      <c r="BF15" s="21">
        <v>71.5</v>
      </c>
      <c r="BG15" s="14">
        <f t="shared" si="19"/>
        <v>4.6692352902762355</v>
      </c>
      <c r="BH15" s="20">
        <v>1097.1</v>
      </c>
      <c r="BI15" s="19">
        <v>499.5</v>
      </c>
      <c r="BJ15" s="14">
        <f t="shared" si="20"/>
        <v>45.52912223133717</v>
      </c>
      <c r="BK15" s="33">
        <v>0</v>
      </c>
      <c r="BL15" s="33">
        <f t="shared" si="21"/>
        <v>692</v>
      </c>
      <c r="BM15" s="14" t="e">
        <f t="shared" si="22"/>
        <v>#DIV/0!</v>
      </c>
      <c r="BN15" s="22">
        <f t="shared" si="23"/>
        <v>-424.6999999999998</v>
      </c>
      <c r="BO15" s="22">
        <f t="shared" si="2"/>
        <v>692</v>
      </c>
      <c r="BP15" s="14">
        <f t="shared" si="24"/>
        <v>-162.93854485519196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4488.5</v>
      </c>
      <c r="D16" s="30">
        <f t="shared" si="4"/>
        <v>2273.6</v>
      </c>
      <c r="E16" s="14">
        <f t="shared" si="5"/>
        <v>50.653893282833906</v>
      </c>
      <c r="F16" s="42">
        <v>1045.8</v>
      </c>
      <c r="G16" s="16">
        <v>363.6</v>
      </c>
      <c r="H16" s="14">
        <f t="shared" si="6"/>
        <v>34.767641996557664</v>
      </c>
      <c r="I16" s="15">
        <v>24</v>
      </c>
      <c r="J16" s="16">
        <v>9.1</v>
      </c>
      <c r="K16" s="14">
        <f t="shared" si="0"/>
        <v>37.916666666666664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1.6</v>
      </c>
      <c r="Q16" s="34">
        <f t="shared" si="8"/>
        <v>1.3114754098360655</v>
      </c>
      <c r="R16" s="15">
        <v>327.2</v>
      </c>
      <c r="S16" s="31">
        <v>22.6</v>
      </c>
      <c r="T16" s="14">
        <f t="shared" si="25"/>
        <v>6.907090464547679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74.9</v>
      </c>
      <c r="Z16" s="14">
        <f t="shared" si="10"/>
        <v>62.41666666666668</v>
      </c>
      <c r="AA16" s="15">
        <v>45</v>
      </c>
      <c r="AB16" s="16">
        <v>17.7</v>
      </c>
      <c r="AC16" s="14">
        <f t="shared" si="11"/>
        <v>39.33333333333333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9">
        <v>3442.7</v>
      </c>
      <c r="AK16" s="31">
        <v>1910</v>
      </c>
      <c r="AL16" s="14">
        <f t="shared" si="14"/>
        <v>55.47971069218928</v>
      </c>
      <c r="AM16" s="15">
        <v>2834.4</v>
      </c>
      <c r="AN16" s="15">
        <v>1653.4</v>
      </c>
      <c r="AO16" s="14">
        <f>AN16/AM16*100</f>
        <v>58.333333333333336</v>
      </c>
      <c r="AP16" s="15">
        <v>0</v>
      </c>
      <c r="AQ16" s="16">
        <v>0</v>
      </c>
      <c r="AR16" s="14" t="e">
        <f t="shared" si="26"/>
        <v>#DIV/0!</v>
      </c>
      <c r="AS16" s="25">
        <v>4511.6</v>
      </c>
      <c r="AT16" s="19">
        <v>1891.4</v>
      </c>
      <c r="AU16" s="14">
        <f t="shared" si="16"/>
        <v>41.92304282294529</v>
      </c>
      <c r="AV16" s="45">
        <v>1699</v>
      </c>
      <c r="AW16" s="19">
        <v>801.2</v>
      </c>
      <c r="AX16" s="14">
        <f t="shared" si="17"/>
        <v>47.15715126545027</v>
      </c>
      <c r="AY16" s="20">
        <v>1289.5</v>
      </c>
      <c r="AZ16" s="19">
        <v>594.5</v>
      </c>
      <c r="BA16" s="14">
        <f t="shared" si="1"/>
        <v>46.10314075222955</v>
      </c>
      <c r="BB16" s="43">
        <v>883.5</v>
      </c>
      <c r="BC16" s="21">
        <v>243</v>
      </c>
      <c r="BD16" s="14">
        <f t="shared" si="18"/>
        <v>27.504244482173174</v>
      </c>
      <c r="BE16" s="46">
        <v>406.8</v>
      </c>
      <c r="BF16" s="21">
        <v>28.9</v>
      </c>
      <c r="BG16" s="14">
        <f t="shared" si="19"/>
        <v>7.104228121927236</v>
      </c>
      <c r="BH16" s="20">
        <v>1396.6</v>
      </c>
      <c r="BI16" s="19">
        <v>762.6</v>
      </c>
      <c r="BJ16" s="14">
        <f t="shared" si="20"/>
        <v>54.60403837892024</v>
      </c>
      <c r="BK16" s="33">
        <f>C16-AS16</f>
        <v>-23.100000000000364</v>
      </c>
      <c r="BL16" s="33">
        <f t="shared" si="21"/>
        <v>382.1999999999998</v>
      </c>
      <c r="BM16" s="14">
        <f t="shared" si="22"/>
        <v>-1654.5454545454277</v>
      </c>
      <c r="BN16" s="22">
        <f t="shared" si="23"/>
        <v>-23.100000000000364</v>
      </c>
      <c r="BO16" s="22">
        <f t="shared" si="2"/>
        <v>382.1999999999998</v>
      </c>
      <c r="BP16" s="14">
        <f t="shared" si="24"/>
        <v>-1654.5454545454277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91139.79999999999</v>
      </c>
      <c r="D17" s="30">
        <f t="shared" si="4"/>
        <v>27938.5</v>
      </c>
      <c r="E17" s="14">
        <f t="shared" si="5"/>
        <v>30.65455487064927</v>
      </c>
      <c r="F17" s="42">
        <v>39202.6</v>
      </c>
      <c r="G17" s="16">
        <v>18524.1</v>
      </c>
      <c r="H17" s="14">
        <f t="shared" si="6"/>
        <v>47.2522230668374</v>
      </c>
      <c r="I17" s="15">
        <v>22000</v>
      </c>
      <c r="J17" s="16">
        <v>11233.7</v>
      </c>
      <c r="K17" s="14">
        <f t="shared" si="0"/>
        <v>51.06227272727273</v>
      </c>
      <c r="L17" s="15">
        <v>330</v>
      </c>
      <c r="M17" s="16">
        <v>173</v>
      </c>
      <c r="N17" s="14">
        <f t="shared" si="7"/>
        <v>52.42424242424243</v>
      </c>
      <c r="O17" s="15">
        <v>4150</v>
      </c>
      <c r="P17" s="16">
        <v>171.7</v>
      </c>
      <c r="Q17" s="14">
        <f t="shared" si="8"/>
        <v>4.137349397590361</v>
      </c>
      <c r="R17" s="15">
        <v>7100</v>
      </c>
      <c r="S17" s="17">
        <v>2920.7</v>
      </c>
      <c r="T17" s="14">
        <f t="shared" si="25"/>
        <v>41.13661971830986</v>
      </c>
      <c r="U17" s="15">
        <v>1000</v>
      </c>
      <c r="V17" s="17">
        <v>241</v>
      </c>
      <c r="W17" s="14">
        <f t="shared" si="9"/>
        <v>24.099999999999998</v>
      </c>
      <c r="X17" s="15">
        <v>60</v>
      </c>
      <c r="Y17" s="17">
        <v>98</v>
      </c>
      <c r="Z17" s="14">
        <f t="shared" si="10"/>
        <v>163.33333333333334</v>
      </c>
      <c r="AA17" s="15">
        <v>75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530</v>
      </c>
      <c r="AH17" s="14">
        <v>471.4</v>
      </c>
      <c r="AI17" s="14">
        <f t="shared" si="13"/>
        <v>88.94339622641509</v>
      </c>
      <c r="AJ17" s="49">
        <v>51937.2</v>
      </c>
      <c r="AK17" s="17">
        <v>9414.4</v>
      </c>
      <c r="AL17" s="14">
        <f t="shared" si="14"/>
        <v>18.126506627234427</v>
      </c>
      <c r="AM17" s="15">
        <v>0</v>
      </c>
      <c r="AN17" s="15">
        <v>0</v>
      </c>
      <c r="AO17" s="14" t="e">
        <f t="shared" si="15"/>
        <v>#DIV/0!</v>
      </c>
      <c r="AP17" s="15">
        <v>808.9</v>
      </c>
      <c r="AQ17" s="16">
        <v>471.9</v>
      </c>
      <c r="AR17" s="14">
        <f t="shared" si="26"/>
        <v>58.33848436147855</v>
      </c>
      <c r="AS17" s="25">
        <v>100443</v>
      </c>
      <c r="AT17" s="19">
        <v>28402</v>
      </c>
      <c r="AU17" s="14">
        <f t="shared" si="16"/>
        <v>28.27673406807841</v>
      </c>
      <c r="AV17" s="45">
        <v>8571.5</v>
      </c>
      <c r="AW17" s="19">
        <v>3611.8</v>
      </c>
      <c r="AX17" s="14">
        <f t="shared" si="17"/>
        <v>42.13731552237065</v>
      </c>
      <c r="AY17" s="20">
        <v>5214</v>
      </c>
      <c r="AZ17" s="19">
        <v>2396.6</v>
      </c>
      <c r="BA17" s="14">
        <f t="shared" si="1"/>
        <v>45.964710395090144</v>
      </c>
      <c r="BB17" s="43">
        <v>29922.6</v>
      </c>
      <c r="BC17" s="21">
        <v>10026.2</v>
      </c>
      <c r="BD17" s="14">
        <f t="shared" si="18"/>
        <v>33.50711502342711</v>
      </c>
      <c r="BE17" s="20">
        <v>54922</v>
      </c>
      <c r="BF17" s="21">
        <v>11058.7</v>
      </c>
      <c r="BG17" s="14">
        <f t="shared" si="19"/>
        <v>20.135282764648046</v>
      </c>
      <c r="BH17" s="20">
        <v>5943.3</v>
      </c>
      <c r="BI17" s="19">
        <v>3458.6</v>
      </c>
      <c r="BJ17" s="14">
        <f t="shared" si="20"/>
        <v>58.19325963690205</v>
      </c>
      <c r="BK17" s="33">
        <v>-3731.7</v>
      </c>
      <c r="BL17" s="33">
        <f t="shared" si="21"/>
        <v>-463.5</v>
      </c>
      <c r="BM17" s="14">
        <f t="shared" si="22"/>
        <v>12.42061258943645</v>
      </c>
      <c r="BN17" s="22">
        <f t="shared" si="23"/>
        <v>-9303.200000000012</v>
      </c>
      <c r="BO17" s="22">
        <f t="shared" si="2"/>
        <v>-463.5</v>
      </c>
      <c r="BP17" s="14">
        <f t="shared" si="24"/>
        <v>4.98215667727233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6183.7</v>
      </c>
      <c r="D18" s="30">
        <f t="shared" si="4"/>
        <v>3219.8999999999996</v>
      </c>
      <c r="E18" s="14">
        <f t="shared" si="5"/>
        <v>52.070766693080195</v>
      </c>
      <c r="F18" s="42">
        <v>1219.5</v>
      </c>
      <c r="G18" s="16">
        <v>534.8</v>
      </c>
      <c r="H18" s="14">
        <f t="shared" si="6"/>
        <v>43.854038540385396</v>
      </c>
      <c r="I18" s="15">
        <v>40</v>
      </c>
      <c r="J18" s="16">
        <v>18.9</v>
      </c>
      <c r="K18" s="14">
        <f t="shared" si="0"/>
        <v>47.25</v>
      </c>
      <c r="L18" s="15">
        <v>11</v>
      </c>
      <c r="M18" s="16">
        <v>18.7</v>
      </c>
      <c r="N18" s="14">
        <f t="shared" si="7"/>
        <v>170</v>
      </c>
      <c r="O18" s="15">
        <v>88</v>
      </c>
      <c r="P18" s="16">
        <v>6.6</v>
      </c>
      <c r="Q18" s="14">
        <f t="shared" si="8"/>
        <v>7.5</v>
      </c>
      <c r="R18" s="15">
        <v>305</v>
      </c>
      <c r="S18" s="16">
        <v>16.3</v>
      </c>
      <c r="T18" s="14">
        <f t="shared" si="25"/>
        <v>5.344262295081967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15.5</v>
      </c>
      <c r="Z18" s="14">
        <f t="shared" si="10"/>
        <v>22.142857142857142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4964.2</v>
      </c>
      <c r="AK18" s="31">
        <v>2685.1</v>
      </c>
      <c r="AL18" s="14">
        <f t="shared" si="14"/>
        <v>54.08927923935377</v>
      </c>
      <c r="AM18" s="15">
        <v>2718</v>
      </c>
      <c r="AN18" s="15">
        <v>1585.5</v>
      </c>
      <c r="AO18" s="14">
        <f t="shared" si="15"/>
        <v>58.333333333333336</v>
      </c>
      <c r="AP18" s="15">
        <v>1353.6</v>
      </c>
      <c r="AQ18" s="17">
        <v>789.6</v>
      </c>
      <c r="AR18" s="14">
        <f t="shared" si="26"/>
        <v>58.333333333333336</v>
      </c>
      <c r="AS18" s="25">
        <v>6364.9</v>
      </c>
      <c r="AT18" s="32">
        <v>2732.2</v>
      </c>
      <c r="AU18" s="14">
        <f t="shared" si="16"/>
        <v>42.92604754198809</v>
      </c>
      <c r="AV18" s="45">
        <v>1988.5</v>
      </c>
      <c r="AW18" s="19">
        <v>892.9</v>
      </c>
      <c r="AX18" s="14">
        <f t="shared" si="17"/>
        <v>44.903193361830525</v>
      </c>
      <c r="AY18" s="20">
        <v>1363.9</v>
      </c>
      <c r="AZ18" s="19">
        <v>563.5</v>
      </c>
      <c r="BA18" s="14">
        <f t="shared" si="1"/>
        <v>41.31534569983136</v>
      </c>
      <c r="BB18" s="43">
        <v>1348.5</v>
      </c>
      <c r="BC18" s="21">
        <v>277.3</v>
      </c>
      <c r="BD18" s="14">
        <f t="shared" si="18"/>
        <v>20.563589173155357</v>
      </c>
      <c r="BE18" s="20">
        <v>367.4</v>
      </c>
      <c r="BF18" s="21">
        <v>30.1</v>
      </c>
      <c r="BG18" s="14">
        <f t="shared" si="19"/>
        <v>8.192705498094721</v>
      </c>
      <c r="BH18" s="20">
        <v>2553.6</v>
      </c>
      <c r="BI18" s="32">
        <v>1480</v>
      </c>
      <c r="BJ18" s="14">
        <f t="shared" si="20"/>
        <v>57.957393483709275</v>
      </c>
      <c r="BK18" s="33">
        <v>0</v>
      </c>
      <c r="BL18" s="33">
        <f t="shared" si="21"/>
        <v>487.6999999999998</v>
      </c>
      <c r="BM18" s="14" t="e">
        <f t="shared" si="22"/>
        <v>#DIV/0!</v>
      </c>
      <c r="BN18" s="22">
        <f t="shared" si="23"/>
        <v>-181.19999999999982</v>
      </c>
      <c r="BO18" s="22">
        <f t="shared" si="2"/>
        <v>487.6999999999998</v>
      </c>
      <c r="BP18" s="14">
        <f t="shared" si="24"/>
        <v>-269.15011037527614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6557.8</v>
      </c>
      <c r="D19" s="30">
        <f t="shared" si="4"/>
        <v>3513.2000000000003</v>
      </c>
      <c r="E19" s="14">
        <f t="shared" si="5"/>
        <v>53.57284455152643</v>
      </c>
      <c r="F19" s="42">
        <v>1650.8</v>
      </c>
      <c r="G19" s="16">
        <v>812.9</v>
      </c>
      <c r="H19" s="14">
        <f t="shared" si="6"/>
        <v>49.24279137387933</v>
      </c>
      <c r="I19" s="15">
        <v>76</v>
      </c>
      <c r="J19" s="31">
        <v>40.9</v>
      </c>
      <c r="K19" s="14">
        <f t="shared" si="0"/>
        <v>53.815789473684205</v>
      </c>
      <c r="L19" s="15">
        <v>136</v>
      </c>
      <c r="M19" s="16">
        <v>150.7</v>
      </c>
      <c r="N19" s="14">
        <f t="shared" si="7"/>
        <v>110.80882352941175</v>
      </c>
      <c r="O19" s="15">
        <v>185</v>
      </c>
      <c r="P19" s="16">
        <v>19.4</v>
      </c>
      <c r="Q19" s="14">
        <f t="shared" si="8"/>
        <v>10.486486486486486</v>
      </c>
      <c r="R19" s="15">
        <v>320</v>
      </c>
      <c r="S19" s="16">
        <v>22.2</v>
      </c>
      <c r="T19" s="14">
        <f t="shared" si="25"/>
        <v>6.937499999999999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85.5</v>
      </c>
      <c r="Z19" s="14">
        <f t="shared" si="10"/>
        <v>40.714285714285715</v>
      </c>
      <c r="AA19" s="15">
        <v>50</v>
      </c>
      <c r="AB19" s="16">
        <v>83.4</v>
      </c>
      <c r="AC19" s="14">
        <f t="shared" si="11"/>
        <v>166.8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4907</v>
      </c>
      <c r="AK19" s="16">
        <v>2700.3</v>
      </c>
      <c r="AL19" s="14">
        <f t="shared" si="14"/>
        <v>55.029549622987574</v>
      </c>
      <c r="AM19" s="15">
        <v>3607.7</v>
      </c>
      <c r="AN19" s="15">
        <v>2104.5</v>
      </c>
      <c r="AO19" s="14">
        <f t="shared" si="15"/>
        <v>58.33356432075838</v>
      </c>
      <c r="AP19" s="15">
        <v>0</v>
      </c>
      <c r="AQ19" s="16">
        <v>0</v>
      </c>
      <c r="AR19" s="14" t="e">
        <f t="shared" si="26"/>
        <v>#DIV/0!</v>
      </c>
      <c r="AS19" s="25">
        <v>6587.7</v>
      </c>
      <c r="AT19" s="19">
        <v>2313.1</v>
      </c>
      <c r="AU19" s="14">
        <f t="shared" si="16"/>
        <v>35.112406454452994</v>
      </c>
      <c r="AV19" s="45">
        <v>2009.1</v>
      </c>
      <c r="AW19" s="19">
        <v>727.3</v>
      </c>
      <c r="AX19" s="14">
        <f t="shared" si="17"/>
        <v>36.20028868647653</v>
      </c>
      <c r="AY19" s="52">
        <v>1391.5</v>
      </c>
      <c r="AZ19" s="32">
        <v>518</v>
      </c>
      <c r="BA19" s="14">
        <f t="shared" si="1"/>
        <v>37.22601509162774</v>
      </c>
      <c r="BB19" s="43">
        <v>1594.4</v>
      </c>
      <c r="BC19" s="21">
        <v>332.6</v>
      </c>
      <c r="BD19" s="14">
        <f t="shared" si="18"/>
        <v>20.86051179126944</v>
      </c>
      <c r="BE19" s="20">
        <v>1733.8</v>
      </c>
      <c r="BF19" s="21">
        <v>509.1</v>
      </c>
      <c r="BG19" s="14">
        <f t="shared" si="19"/>
        <v>29.36324835621179</v>
      </c>
      <c r="BH19" s="20">
        <v>1036.3</v>
      </c>
      <c r="BI19" s="19">
        <v>601.6</v>
      </c>
      <c r="BJ19" s="14">
        <f t="shared" si="20"/>
        <v>58.05268744572035</v>
      </c>
      <c r="BK19" s="33">
        <v>0</v>
      </c>
      <c r="BL19" s="33">
        <f t="shared" si="21"/>
        <v>1200.1000000000004</v>
      </c>
      <c r="BM19" s="14" t="e">
        <f t="shared" si="22"/>
        <v>#DIV/0!</v>
      </c>
      <c r="BN19" s="22">
        <f t="shared" si="23"/>
        <v>-29.899999999999636</v>
      </c>
      <c r="BO19" s="22">
        <f t="shared" si="2"/>
        <v>1200.1000000000004</v>
      </c>
      <c r="BP19" s="14">
        <f t="shared" si="24"/>
        <v>-4013.71237458199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11555.7</v>
      </c>
      <c r="D20" s="30">
        <f t="shared" si="4"/>
        <v>5816.400000000001</v>
      </c>
      <c r="E20" s="14">
        <f t="shared" si="5"/>
        <v>50.33360159921077</v>
      </c>
      <c r="F20" s="42">
        <v>3197.7</v>
      </c>
      <c r="G20" s="16">
        <v>1345.8</v>
      </c>
      <c r="H20" s="14">
        <f t="shared" si="6"/>
        <v>42.086499671639</v>
      </c>
      <c r="I20" s="15">
        <v>400</v>
      </c>
      <c r="J20" s="31">
        <v>199.5</v>
      </c>
      <c r="K20" s="14">
        <f t="shared" si="0"/>
        <v>49.875</v>
      </c>
      <c r="L20" s="15">
        <v>40</v>
      </c>
      <c r="M20" s="16">
        <v>31</v>
      </c>
      <c r="N20" s="14">
        <f t="shared" si="7"/>
        <v>77.5</v>
      </c>
      <c r="O20" s="15">
        <v>451</v>
      </c>
      <c r="P20" s="16">
        <v>26.3</v>
      </c>
      <c r="Q20" s="14">
        <f t="shared" si="8"/>
        <v>5.831485587583149</v>
      </c>
      <c r="R20" s="15">
        <v>750</v>
      </c>
      <c r="S20" s="16">
        <v>74.3</v>
      </c>
      <c r="T20" s="14">
        <f t="shared" si="25"/>
        <v>9.906666666666666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154.7</v>
      </c>
      <c r="Z20" s="14">
        <f t="shared" si="10"/>
        <v>44.199999999999996</v>
      </c>
      <c r="AA20" s="15">
        <v>305</v>
      </c>
      <c r="AB20" s="16">
        <v>144.3</v>
      </c>
      <c r="AC20" s="14">
        <f t="shared" si="11"/>
        <v>47.31147540983607</v>
      </c>
      <c r="AD20" s="14">
        <v>0</v>
      </c>
      <c r="AE20" s="14">
        <v>0</v>
      </c>
      <c r="AF20" s="14" t="e">
        <f t="shared" si="12"/>
        <v>#DIV/0!</v>
      </c>
      <c r="AG20" s="14">
        <v>10</v>
      </c>
      <c r="AH20" s="14">
        <v>8.6</v>
      </c>
      <c r="AI20" s="14">
        <v>0.2</v>
      </c>
      <c r="AJ20" s="42">
        <v>8358</v>
      </c>
      <c r="AK20" s="16">
        <v>4470.6</v>
      </c>
      <c r="AL20" s="14">
        <f t="shared" si="14"/>
        <v>53.488872936109125</v>
      </c>
      <c r="AM20" s="15">
        <v>6272</v>
      </c>
      <c r="AN20" s="15">
        <v>3658.7</v>
      </c>
      <c r="AO20" s="14">
        <f t="shared" si="15"/>
        <v>58.333864795918366</v>
      </c>
      <c r="AP20" s="15">
        <v>0</v>
      </c>
      <c r="AQ20" s="16">
        <v>0</v>
      </c>
      <c r="AR20" s="14" t="e">
        <f t="shared" si="26"/>
        <v>#DIV/0!</v>
      </c>
      <c r="AS20" s="25">
        <v>12175.3</v>
      </c>
      <c r="AT20" s="19">
        <v>3932.8</v>
      </c>
      <c r="AU20" s="14">
        <f t="shared" si="16"/>
        <v>32.301462797631274</v>
      </c>
      <c r="AV20" s="45">
        <v>2763.1</v>
      </c>
      <c r="AW20" s="19">
        <v>1402</v>
      </c>
      <c r="AX20" s="14">
        <f t="shared" si="17"/>
        <v>50.740110745177525</v>
      </c>
      <c r="AY20" s="46">
        <v>1711.3</v>
      </c>
      <c r="AZ20" s="19">
        <v>844.7</v>
      </c>
      <c r="BA20" s="14">
        <f t="shared" si="1"/>
        <v>49.36013556945013</v>
      </c>
      <c r="BB20" s="43">
        <v>2289.2</v>
      </c>
      <c r="BC20" s="21">
        <v>458.6</v>
      </c>
      <c r="BD20" s="14">
        <f t="shared" si="18"/>
        <v>20.03319937095929</v>
      </c>
      <c r="BE20" s="20">
        <v>3691.3</v>
      </c>
      <c r="BF20" s="21">
        <v>181.7</v>
      </c>
      <c r="BG20" s="14">
        <f t="shared" si="19"/>
        <v>4.922385067591363</v>
      </c>
      <c r="BH20" s="20">
        <v>2770.8</v>
      </c>
      <c r="BI20" s="19">
        <v>1546.8</v>
      </c>
      <c r="BJ20" s="14">
        <f t="shared" si="20"/>
        <v>55.82503248159376</v>
      </c>
      <c r="BK20" s="33">
        <v>863.3</v>
      </c>
      <c r="BL20" s="33">
        <f t="shared" si="21"/>
        <v>1883.6000000000004</v>
      </c>
      <c r="BM20" s="14">
        <f t="shared" si="22"/>
        <v>218.18603034866214</v>
      </c>
      <c r="BN20" s="22">
        <f t="shared" si="23"/>
        <v>-619.5999999999985</v>
      </c>
      <c r="BO20" s="22">
        <f t="shared" si="2"/>
        <v>1883.6000000000004</v>
      </c>
      <c r="BP20" s="14">
        <f t="shared" si="24"/>
        <v>-304.00258231116925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5031.299999999999</v>
      </c>
      <c r="D21" s="40">
        <f t="shared" si="4"/>
        <v>2839.8</v>
      </c>
      <c r="E21" s="14">
        <f t="shared" si="5"/>
        <v>56.44266889273152</v>
      </c>
      <c r="F21" s="42">
        <v>1056.1</v>
      </c>
      <c r="G21" s="16">
        <v>664.9</v>
      </c>
      <c r="H21" s="14">
        <f t="shared" si="6"/>
        <v>62.9580532146577</v>
      </c>
      <c r="I21" s="15">
        <v>34</v>
      </c>
      <c r="J21" s="16">
        <v>21.9</v>
      </c>
      <c r="K21" s="14">
        <f t="shared" si="0"/>
        <v>64.41176470588235</v>
      </c>
      <c r="L21" s="15">
        <v>46</v>
      </c>
      <c r="M21" s="16">
        <v>44.7</v>
      </c>
      <c r="N21" s="14">
        <f t="shared" si="7"/>
        <v>97.17391304347827</v>
      </c>
      <c r="O21" s="15">
        <v>43</v>
      </c>
      <c r="P21" s="16">
        <v>0.6</v>
      </c>
      <c r="Q21" s="14">
        <f t="shared" si="8"/>
        <v>1.3953488372093024</v>
      </c>
      <c r="R21" s="15">
        <v>181</v>
      </c>
      <c r="S21" s="16">
        <v>10.7</v>
      </c>
      <c r="T21" s="14">
        <f t="shared" si="25"/>
        <v>5.911602209944751</v>
      </c>
      <c r="U21" s="15">
        <v>0</v>
      </c>
      <c r="V21" s="17">
        <v>0</v>
      </c>
      <c r="W21" s="14" t="e">
        <f t="shared" si="9"/>
        <v>#DIV/0!</v>
      </c>
      <c r="X21" s="15">
        <v>317</v>
      </c>
      <c r="Y21" s="17">
        <v>318</v>
      </c>
      <c r="Z21" s="14">
        <f t="shared" si="10"/>
        <v>100.3154574132492</v>
      </c>
      <c r="AA21" s="15">
        <v>6</v>
      </c>
      <c r="AB21" s="31">
        <v>4.2</v>
      </c>
      <c r="AC21" s="14">
        <f t="shared" si="11"/>
        <v>70</v>
      </c>
      <c r="AD21" s="14">
        <v>0</v>
      </c>
      <c r="AE21" s="14">
        <v>0</v>
      </c>
      <c r="AF21" s="14" t="e">
        <f t="shared" si="12"/>
        <v>#DIV/0!</v>
      </c>
      <c r="AG21" s="14">
        <v>9.1</v>
      </c>
      <c r="AH21" s="30">
        <v>9.1</v>
      </c>
      <c r="AI21" s="14">
        <f t="shared" si="13"/>
        <v>100</v>
      </c>
      <c r="AJ21" s="49">
        <v>3975.2</v>
      </c>
      <c r="AK21" s="17">
        <v>2174.9</v>
      </c>
      <c r="AL21" s="14">
        <f t="shared" si="14"/>
        <v>54.71171261823306</v>
      </c>
      <c r="AM21" s="15">
        <v>1322.3</v>
      </c>
      <c r="AN21" s="15">
        <v>771.3</v>
      </c>
      <c r="AO21" s="14">
        <f t="shared" si="15"/>
        <v>58.33018225818649</v>
      </c>
      <c r="AP21" s="15">
        <v>1961.5</v>
      </c>
      <c r="AQ21" s="16">
        <v>1144.2</v>
      </c>
      <c r="AR21" s="14">
        <f t="shared" si="26"/>
        <v>58.332908488401735</v>
      </c>
      <c r="AS21" s="51">
        <v>5069.8</v>
      </c>
      <c r="AT21" s="19">
        <v>2469.5</v>
      </c>
      <c r="AU21" s="14">
        <f t="shared" si="16"/>
        <v>48.710008284350465</v>
      </c>
      <c r="AV21" s="45">
        <v>1591.3</v>
      </c>
      <c r="AW21" s="19">
        <v>858.7</v>
      </c>
      <c r="AX21" s="14">
        <f t="shared" si="17"/>
        <v>53.96216929554453</v>
      </c>
      <c r="AY21" s="46">
        <v>1033.4</v>
      </c>
      <c r="AZ21" s="19">
        <v>650.9</v>
      </c>
      <c r="BA21" s="14">
        <f t="shared" si="1"/>
        <v>62.98625895103541</v>
      </c>
      <c r="BB21" s="43">
        <v>921.4</v>
      </c>
      <c r="BC21" s="21">
        <v>562.1</v>
      </c>
      <c r="BD21" s="14">
        <f t="shared" si="18"/>
        <v>61.00499240286521</v>
      </c>
      <c r="BE21" s="20">
        <v>876.5</v>
      </c>
      <c r="BF21" s="21">
        <v>117.8</v>
      </c>
      <c r="BG21" s="14">
        <f t="shared" si="19"/>
        <v>13.439817455790074</v>
      </c>
      <c r="BH21" s="20">
        <v>1517.6</v>
      </c>
      <c r="BI21" s="19">
        <v>843.7</v>
      </c>
      <c r="BJ21" s="14">
        <f t="shared" si="20"/>
        <v>55.594359515023726</v>
      </c>
      <c r="BK21" s="33">
        <f>C21-AS21</f>
        <v>-38.50000000000091</v>
      </c>
      <c r="BL21" s="33">
        <f t="shared" si="21"/>
        <v>370.3000000000002</v>
      </c>
      <c r="BM21" s="14">
        <f t="shared" si="22"/>
        <v>-961.8181818181595</v>
      </c>
      <c r="BN21" s="22">
        <f t="shared" si="23"/>
        <v>-38.50000000000091</v>
      </c>
      <c r="BO21" s="22">
        <f t="shared" si="2"/>
        <v>370.3000000000002</v>
      </c>
      <c r="BP21" s="14">
        <f t="shared" si="24"/>
        <v>-961.8181818181595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7542.9</v>
      </c>
      <c r="D22" s="34">
        <f t="shared" si="4"/>
        <v>4106.599999999999</v>
      </c>
      <c r="E22" s="14">
        <f t="shared" si="5"/>
        <v>54.44325126940566</v>
      </c>
      <c r="F22" s="42">
        <v>1449.9</v>
      </c>
      <c r="G22" s="16">
        <v>573.4</v>
      </c>
      <c r="H22" s="14">
        <f t="shared" si="6"/>
        <v>39.54755500379336</v>
      </c>
      <c r="I22" s="15">
        <v>38</v>
      </c>
      <c r="J22" s="16">
        <v>22.7</v>
      </c>
      <c r="K22" s="14">
        <f t="shared" si="0"/>
        <v>59.73684210526316</v>
      </c>
      <c r="L22" s="15">
        <v>68</v>
      </c>
      <c r="M22" s="31">
        <v>56.8</v>
      </c>
      <c r="N22" s="14">
        <f t="shared" si="7"/>
        <v>83.52941176470587</v>
      </c>
      <c r="O22" s="15">
        <v>95</v>
      </c>
      <c r="P22" s="16">
        <v>3.3</v>
      </c>
      <c r="Q22" s="14">
        <f t="shared" si="8"/>
        <v>3.4736842105263155</v>
      </c>
      <c r="R22" s="15">
        <v>371</v>
      </c>
      <c r="S22" s="16">
        <v>26</v>
      </c>
      <c r="T22" s="14">
        <f t="shared" si="25"/>
        <v>7.008086253369273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57.6</v>
      </c>
      <c r="Z22" s="14">
        <f t="shared" si="10"/>
        <v>38.4</v>
      </c>
      <c r="AA22" s="15">
        <v>100</v>
      </c>
      <c r="AB22" s="16">
        <v>13</v>
      </c>
      <c r="AC22" s="14">
        <f t="shared" si="11"/>
        <v>13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6093</v>
      </c>
      <c r="AK22" s="16">
        <v>3533.2</v>
      </c>
      <c r="AL22" s="14">
        <f t="shared" si="14"/>
        <v>57.987854915476774</v>
      </c>
      <c r="AM22" s="15">
        <v>3185.1</v>
      </c>
      <c r="AN22" s="15">
        <v>1858</v>
      </c>
      <c r="AO22" s="14">
        <f t="shared" si="15"/>
        <v>58.3341182380459</v>
      </c>
      <c r="AP22" s="15">
        <v>1152.3</v>
      </c>
      <c r="AQ22" s="16">
        <v>672.2</v>
      </c>
      <c r="AR22" s="14">
        <f>AQ22/AP22*100</f>
        <v>58.33550290722903</v>
      </c>
      <c r="AS22" s="25">
        <v>7929.6</v>
      </c>
      <c r="AT22" s="19">
        <v>3258.9</v>
      </c>
      <c r="AU22" s="14">
        <f t="shared" si="16"/>
        <v>41.09791162227603</v>
      </c>
      <c r="AV22" s="45">
        <v>2082.1</v>
      </c>
      <c r="AW22" s="32">
        <v>915.5</v>
      </c>
      <c r="AX22" s="14">
        <f t="shared" si="17"/>
        <v>43.97003025791268</v>
      </c>
      <c r="AY22" s="46">
        <v>1560.3</v>
      </c>
      <c r="AZ22" s="32">
        <v>693.3</v>
      </c>
      <c r="BA22" s="14">
        <f t="shared" si="1"/>
        <v>44.43376273793501</v>
      </c>
      <c r="BB22" s="43">
        <v>1302.4</v>
      </c>
      <c r="BC22" s="21">
        <v>353.1</v>
      </c>
      <c r="BD22" s="14">
        <f t="shared" si="18"/>
        <v>27.111486486486484</v>
      </c>
      <c r="BE22" s="20">
        <v>2928.9</v>
      </c>
      <c r="BF22" s="21">
        <v>1146.1</v>
      </c>
      <c r="BG22" s="14">
        <f t="shared" si="19"/>
        <v>39.1307316740073</v>
      </c>
      <c r="BH22" s="20">
        <v>1487.4</v>
      </c>
      <c r="BI22" s="32">
        <v>790.3</v>
      </c>
      <c r="BJ22" s="14">
        <f t="shared" si="20"/>
        <v>53.13298372999865</v>
      </c>
      <c r="BK22" s="33">
        <v>0</v>
      </c>
      <c r="BL22" s="33">
        <f t="shared" si="21"/>
        <v>847.6999999999994</v>
      </c>
      <c r="BM22" s="14" t="e">
        <f t="shared" si="22"/>
        <v>#DIV/0!</v>
      </c>
      <c r="BN22" s="22">
        <f t="shared" si="23"/>
        <v>-386.7000000000007</v>
      </c>
      <c r="BO22" s="22">
        <f t="shared" si="2"/>
        <v>847.6999999999994</v>
      </c>
      <c r="BP22" s="14">
        <f t="shared" si="24"/>
        <v>-219.213860874062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4759.6</v>
      </c>
      <c r="D23" s="34">
        <f t="shared" si="4"/>
        <v>2491.7</v>
      </c>
      <c r="E23" s="14">
        <f t="shared" si="5"/>
        <v>52.351037902344736</v>
      </c>
      <c r="F23" s="42">
        <v>1388.2</v>
      </c>
      <c r="G23" s="16">
        <v>801.3</v>
      </c>
      <c r="H23" s="14">
        <f t="shared" si="6"/>
        <v>57.72223022619218</v>
      </c>
      <c r="I23" s="15">
        <v>40.5</v>
      </c>
      <c r="J23" s="16">
        <v>20.7</v>
      </c>
      <c r="K23" s="14">
        <f t="shared" si="0"/>
        <v>51.11111111111111</v>
      </c>
      <c r="L23" s="15">
        <v>150</v>
      </c>
      <c r="M23" s="16">
        <v>192.2</v>
      </c>
      <c r="N23" s="14">
        <f t="shared" si="7"/>
        <v>128.13333333333333</v>
      </c>
      <c r="O23" s="15">
        <v>53</v>
      </c>
      <c r="P23" s="16">
        <v>0.9</v>
      </c>
      <c r="Q23" s="14">
        <f t="shared" si="8"/>
        <v>1.6981132075471699</v>
      </c>
      <c r="R23" s="15">
        <v>267</v>
      </c>
      <c r="S23" s="16">
        <v>19.9</v>
      </c>
      <c r="T23" s="14">
        <f t="shared" si="25"/>
        <v>7.453183520599251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132</v>
      </c>
      <c r="Z23" s="14">
        <f t="shared" si="10"/>
        <v>50.76923076923077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3371.4</v>
      </c>
      <c r="AK23" s="16">
        <v>1690.4</v>
      </c>
      <c r="AL23" s="14">
        <f t="shared" si="14"/>
        <v>50.139407961084416</v>
      </c>
      <c r="AM23" s="15">
        <v>1813.3</v>
      </c>
      <c r="AN23" s="15">
        <v>1057.8</v>
      </c>
      <c r="AO23" s="14">
        <f t="shared" si="15"/>
        <v>58.335631169690615</v>
      </c>
      <c r="AP23" s="15">
        <v>670.7</v>
      </c>
      <c r="AQ23" s="16">
        <v>391.2</v>
      </c>
      <c r="AR23" s="14">
        <f>AQ23/AP23*100</f>
        <v>58.32712091844341</v>
      </c>
      <c r="AS23" s="25">
        <v>5013.8</v>
      </c>
      <c r="AT23" s="32">
        <v>2135.7</v>
      </c>
      <c r="AU23" s="14">
        <f t="shared" si="16"/>
        <v>42.596433842594436</v>
      </c>
      <c r="AV23" s="45">
        <v>1709.3</v>
      </c>
      <c r="AW23" s="19">
        <v>675</v>
      </c>
      <c r="AX23" s="14">
        <f t="shared" si="17"/>
        <v>39.48984964605394</v>
      </c>
      <c r="AY23" s="46">
        <v>1091</v>
      </c>
      <c r="AZ23" s="19">
        <v>423.5</v>
      </c>
      <c r="BA23" s="14">
        <f t="shared" si="1"/>
        <v>38.817598533455545</v>
      </c>
      <c r="BB23" s="25">
        <v>887</v>
      </c>
      <c r="BC23" s="21">
        <v>498</v>
      </c>
      <c r="BD23" s="14">
        <f t="shared" si="18"/>
        <v>56.14430665163472</v>
      </c>
      <c r="BE23" s="20">
        <v>894.9</v>
      </c>
      <c r="BF23" s="21">
        <v>83.1</v>
      </c>
      <c r="BG23" s="14">
        <f t="shared" si="19"/>
        <v>9.285953737847803</v>
      </c>
      <c r="BH23" s="20">
        <v>1391.2</v>
      </c>
      <c r="BI23" s="19">
        <v>822.2</v>
      </c>
      <c r="BJ23" s="14">
        <f t="shared" si="20"/>
        <v>59.10005750431282</v>
      </c>
      <c r="BK23" s="33">
        <v>0</v>
      </c>
      <c r="BL23" s="33">
        <f t="shared" si="21"/>
        <v>356</v>
      </c>
      <c r="BM23" s="14" t="e">
        <f t="shared" si="22"/>
        <v>#DIV/0!</v>
      </c>
      <c r="BN23" s="22">
        <f t="shared" si="23"/>
        <v>-254.19999999999982</v>
      </c>
      <c r="BO23" s="22">
        <f t="shared" si="2"/>
        <v>356</v>
      </c>
      <c r="BP23" s="14">
        <f t="shared" si="24"/>
        <v>-140.04720692368224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4526.5</v>
      </c>
      <c r="D24" s="34">
        <f t="shared" si="4"/>
        <v>2524.2000000000003</v>
      </c>
      <c r="E24" s="14">
        <f t="shared" si="5"/>
        <v>55.76493979896168</v>
      </c>
      <c r="F24" s="42">
        <v>897.5</v>
      </c>
      <c r="G24" s="31">
        <v>326.8</v>
      </c>
      <c r="H24" s="14">
        <f t="shared" si="6"/>
        <v>36.41225626740947</v>
      </c>
      <c r="I24" s="15">
        <v>106.3</v>
      </c>
      <c r="J24" s="16">
        <v>41.6</v>
      </c>
      <c r="K24" s="14">
        <f t="shared" si="0"/>
        <v>39.13452492944497</v>
      </c>
      <c r="L24" s="15">
        <v>55</v>
      </c>
      <c r="M24" s="16">
        <v>0</v>
      </c>
      <c r="N24" s="14">
        <f t="shared" si="7"/>
        <v>0</v>
      </c>
      <c r="O24" s="15">
        <v>123</v>
      </c>
      <c r="P24" s="16">
        <v>1</v>
      </c>
      <c r="Q24" s="14">
        <f t="shared" si="8"/>
        <v>0.8130081300813009</v>
      </c>
      <c r="R24" s="15">
        <v>237</v>
      </c>
      <c r="S24" s="16">
        <v>17.8</v>
      </c>
      <c r="T24" s="14">
        <f t="shared" si="25"/>
        <v>7.510548523206752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0</v>
      </c>
      <c r="AB24" s="16">
        <v>8.9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14.8</v>
      </c>
      <c r="AI24" s="14">
        <f t="shared" si="13"/>
        <v>74</v>
      </c>
      <c r="AJ24" s="42">
        <v>3629</v>
      </c>
      <c r="AK24" s="16">
        <v>2197.4</v>
      </c>
      <c r="AL24" s="14">
        <f t="shared" si="14"/>
        <v>60.551116009920094</v>
      </c>
      <c r="AM24" s="15">
        <v>2051.2</v>
      </c>
      <c r="AN24" s="15">
        <v>1196.5</v>
      </c>
      <c r="AO24" s="14">
        <f t="shared" si="15"/>
        <v>58.33170826833074</v>
      </c>
      <c r="AP24" s="42">
        <v>578.3</v>
      </c>
      <c r="AQ24" s="17">
        <v>337.3</v>
      </c>
      <c r="AR24" s="14">
        <f t="shared" si="26"/>
        <v>58.32612830710704</v>
      </c>
      <c r="AS24" s="25">
        <v>4869.9</v>
      </c>
      <c r="AT24" s="19">
        <v>2458</v>
      </c>
      <c r="AU24" s="14">
        <f t="shared" si="16"/>
        <v>50.47331567383314</v>
      </c>
      <c r="AV24" s="24">
        <v>1540.6</v>
      </c>
      <c r="AW24" s="19">
        <v>681.9</v>
      </c>
      <c r="AX24" s="14">
        <f t="shared" si="17"/>
        <v>44.26197585356355</v>
      </c>
      <c r="AY24" s="20">
        <v>1009.6</v>
      </c>
      <c r="AZ24" s="32">
        <v>404.9</v>
      </c>
      <c r="BA24" s="14">
        <f t="shared" si="1"/>
        <v>40.10499207606973</v>
      </c>
      <c r="BB24" s="25">
        <v>1473.3</v>
      </c>
      <c r="BC24" s="21">
        <v>923.6</v>
      </c>
      <c r="BD24" s="14">
        <f t="shared" si="18"/>
        <v>62.68920111314736</v>
      </c>
      <c r="BE24" s="20">
        <v>321.5</v>
      </c>
      <c r="BF24" s="21">
        <v>55.9</v>
      </c>
      <c r="BG24" s="14">
        <f t="shared" si="19"/>
        <v>17.38724727838258</v>
      </c>
      <c r="BH24" s="20">
        <v>1386.9</v>
      </c>
      <c r="BI24" s="19">
        <v>740.1</v>
      </c>
      <c r="BJ24" s="14">
        <f t="shared" si="20"/>
        <v>53.36361669911312</v>
      </c>
      <c r="BK24" s="33">
        <v>0</v>
      </c>
      <c r="BL24" s="33">
        <f t="shared" si="21"/>
        <v>66.20000000000027</v>
      </c>
      <c r="BM24" s="14" t="e">
        <f t="shared" si="22"/>
        <v>#DIV/0!</v>
      </c>
      <c r="BN24" s="22">
        <f t="shared" si="23"/>
        <v>-343.39999999999964</v>
      </c>
      <c r="BO24" s="22">
        <f t="shared" si="2"/>
        <v>66.20000000000027</v>
      </c>
      <c r="BP24" s="14">
        <f t="shared" si="24"/>
        <v>-19.277810133954674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3650.3</v>
      </c>
      <c r="D25" s="34">
        <f t="shared" si="4"/>
        <v>2042.6000000000001</v>
      </c>
      <c r="E25" s="14">
        <f t="shared" si="5"/>
        <v>55.957044626469056</v>
      </c>
      <c r="F25" s="42">
        <v>977.7</v>
      </c>
      <c r="G25" s="16">
        <v>761.2</v>
      </c>
      <c r="H25" s="14">
        <f t="shared" si="6"/>
        <v>77.85619310626983</v>
      </c>
      <c r="I25" s="15">
        <v>134</v>
      </c>
      <c r="J25" s="16">
        <v>52.3</v>
      </c>
      <c r="K25" s="14">
        <f t="shared" si="0"/>
        <v>39.02985074626866</v>
      </c>
      <c r="L25" s="15">
        <v>350</v>
      </c>
      <c r="M25" s="16">
        <v>539.6</v>
      </c>
      <c r="N25" s="14">
        <f t="shared" si="7"/>
        <v>154.17142857142858</v>
      </c>
      <c r="O25" s="15">
        <v>45</v>
      </c>
      <c r="P25" s="16">
        <v>1.2</v>
      </c>
      <c r="Q25" s="14">
        <f t="shared" si="8"/>
        <v>2.6666666666666665</v>
      </c>
      <c r="R25" s="15">
        <v>189</v>
      </c>
      <c r="S25" s="31">
        <v>10.8</v>
      </c>
      <c r="T25" s="14">
        <f t="shared" si="25"/>
        <v>5.714285714285714</v>
      </c>
      <c r="U25" s="15">
        <v>0</v>
      </c>
      <c r="V25" s="17">
        <v>0</v>
      </c>
      <c r="W25" s="14" t="e">
        <f t="shared" si="9"/>
        <v>#DIV/0!</v>
      </c>
      <c r="X25" s="15">
        <v>35</v>
      </c>
      <c r="Y25" s="17">
        <v>24.8</v>
      </c>
      <c r="Z25" s="14">
        <f t="shared" si="10"/>
        <v>70.85714285714286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2672.6</v>
      </c>
      <c r="AK25" s="16">
        <v>1281.4</v>
      </c>
      <c r="AL25" s="14">
        <f t="shared" si="14"/>
        <v>47.94582054927786</v>
      </c>
      <c r="AM25" s="15">
        <v>1260.6</v>
      </c>
      <c r="AN25" s="15">
        <v>735.3</v>
      </c>
      <c r="AO25" s="14">
        <f>AN25/AM25*100</f>
        <v>58.32936696811042</v>
      </c>
      <c r="AP25" s="15">
        <v>630.8</v>
      </c>
      <c r="AQ25" s="16">
        <v>368</v>
      </c>
      <c r="AR25" s="14">
        <f t="shared" si="26"/>
        <v>58.33861762840837</v>
      </c>
      <c r="AS25" s="25">
        <v>3680</v>
      </c>
      <c r="AT25" s="32">
        <v>1233</v>
      </c>
      <c r="AU25" s="14">
        <v>0</v>
      </c>
      <c r="AV25" s="24">
        <v>1539.4</v>
      </c>
      <c r="AW25" s="19">
        <v>689.4</v>
      </c>
      <c r="AX25" s="14">
        <f t="shared" si="17"/>
        <v>44.78368195400805</v>
      </c>
      <c r="AY25" s="20">
        <v>1023.6</v>
      </c>
      <c r="AZ25" s="19">
        <v>442.1</v>
      </c>
      <c r="BA25" s="14">
        <f t="shared" si="1"/>
        <v>43.19069949198906</v>
      </c>
      <c r="BB25" s="25">
        <v>533.7</v>
      </c>
      <c r="BC25" s="21">
        <v>140.4</v>
      </c>
      <c r="BD25" s="14">
        <f t="shared" si="18"/>
        <v>26.30691399662732</v>
      </c>
      <c r="BE25" s="20">
        <v>651</v>
      </c>
      <c r="BF25" s="21">
        <v>11.4</v>
      </c>
      <c r="BG25" s="14">
        <f t="shared" si="19"/>
        <v>1.7511520737327189</v>
      </c>
      <c r="BH25" s="46">
        <v>850.3</v>
      </c>
      <c r="BI25" s="19">
        <v>339.8</v>
      </c>
      <c r="BJ25" s="14">
        <f t="shared" si="20"/>
        <v>39.96236622368576</v>
      </c>
      <c r="BK25" s="33">
        <v>0</v>
      </c>
      <c r="BL25" s="33">
        <f t="shared" si="21"/>
        <v>809.6000000000001</v>
      </c>
      <c r="BM25" s="14" t="e">
        <f t="shared" si="22"/>
        <v>#DIV/0!</v>
      </c>
      <c r="BN25" s="22">
        <f t="shared" si="23"/>
        <v>-29.699999999999818</v>
      </c>
      <c r="BO25" s="22">
        <f t="shared" si="2"/>
        <v>809.6000000000001</v>
      </c>
      <c r="BP25" s="14">
        <f t="shared" si="24"/>
        <v>-2725.925925925943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5769.5</v>
      </c>
      <c r="D26" s="34">
        <f t="shared" si="4"/>
        <v>2967.6</v>
      </c>
      <c r="E26" s="14">
        <f t="shared" si="5"/>
        <v>51.435999653349505</v>
      </c>
      <c r="F26" s="15">
        <v>1135.3</v>
      </c>
      <c r="G26" s="16">
        <v>414.2</v>
      </c>
      <c r="H26" s="14">
        <f t="shared" si="6"/>
        <v>36.48374878886638</v>
      </c>
      <c r="I26" s="15">
        <v>38.5</v>
      </c>
      <c r="J26" s="38">
        <v>38.7</v>
      </c>
      <c r="K26" s="14">
        <f t="shared" si="0"/>
        <v>100.51948051948052</v>
      </c>
      <c r="L26" s="15">
        <v>32</v>
      </c>
      <c r="M26" s="16">
        <v>29.4</v>
      </c>
      <c r="N26" s="14">
        <f t="shared" si="7"/>
        <v>91.875</v>
      </c>
      <c r="O26" s="15">
        <v>132</v>
      </c>
      <c r="P26" s="16">
        <v>1.7</v>
      </c>
      <c r="Q26" s="14">
        <f t="shared" si="8"/>
        <v>1.2878787878787878</v>
      </c>
      <c r="R26" s="15">
        <v>335.2</v>
      </c>
      <c r="S26" s="16">
        <v>19.6</v>
      </c>
      <c r="T26" s="14">
        <f t="shared" si="25"/>
        <v>5.847255369928401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56.6</v>
      </c>
      <c r="Z26" s="14">
        <f t="shared" si="10"/>
        <v>37.733333333333334</v>
      </c>
      <c r="AA26" s="15">
        <v>10</v>
      </c>
      <c r="AB26" s="16">
        <v>7.1</v>
      </c>
      <c r="AC26" s="14">
        <f t="shared" si="11"/>
        <v>71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4634.2</v>
      </c>
      <c r="AK26" s="16">
        <v>2553.4</v>
      </c>
      <c r="AL26" s="14">
        <f t="shared" si="14"/>
        <v>55.09904622157007</v>
      </c>
      <c r="AM26" s="15">
        <v>2768</v>
      </c>
      <c r="AN26" s="15">
        <v>1614.7</v>
      </c>
      <c r="AO26" s="14">
        <f t="shared" si="15"/>
        <v>58.33453757225434</v>
      </c>
      <c r="AP26" s="15">
        <v>964.5</v>
      </c>
      <c r="AQ26" s="16">
        <v>562.6</v>
      </c>
      <c r="AR26" s="14">
        <f t="shared" si="26"/>
        <v>58.33074131674443</v>
      </c>
      <c r="AS26" s="25">
        <v>5864.3</v>
      </c>
      <c r="AT26" s="19">
        <v>2807.6</v>
      </c>
      <c r="AU26" s="14">
        <f t="shared" si="16"/>
        <v>47.87613184864348</v>
      </c>
      <c r="AV26" s="24">
        <v>1820.1</v>
      </c>
      <c r="AW26" s="19">
        <v>738.5</v>
      </c>
      <c r="AX26" s="14">
        <f t="shared" si="17"/>
        <v>40.57469369814846</v>
      </c>
      <c r="AY26" s="20">
        <v>1336.6</v>
      </c>
      <c r="AZ26" s="19">
        <v>536.1</v>
      </c>
      <c r="BA26" s="14">
        <f t="shared" si="1"/>
        <v>40.10923238066737</v>
      </c>
      <c r="BB26" s="25">
        <v>1367.4</v>
      </c>
      <c r="BC26" s="21">
        <v>459.5</v>
      </c>
      <c r="BD26" s="14">
        <f t="shared" si="18"/>
        <v>33.6039198478865</v>
      </c>
      <c r="BE26" s="20">
        <v>514.9</v>
      </c>
      <c r="BF26" s="21">
        <v>230.6</v>
      </c>
      <c r="BG26" s="14">
        <f t="shared" si="19"/>
        <v>44.785395222373275</v>
      </c>
      <c r="BH26" s="20">
        <v>2056.4</v>
      </c>
      <c r="BI26" s="32">
        <v>1331.9</v>
      </c>
      <c r="BJ26" s="14">
        <f t="shared" si="20"/>
        <v>64.76852752382804</v>
      </c>
      <c r="BK26" s="33">
        <v>0</v>
      </c>
      <c r="BL26" s="33">
        <f t="shared" si="21"/>
        <v>160</v>
      </c>
      <c r="BM26" s="14" t="e">
        <f t="shared" si="22"/>
        <v>#DIV/0!</v>
      </c>
      <c r="BN26" s="22">
        <f t="shared" si="23"/>
        <v>-94.80000000000018</v>
      </c>
      <c r="BO26" s="22">
        <f t="shared" si="2"/>
        <v>160</v>
      </c>
      <c r="BP26" s="14">
        <f t="shared" si="24"/>
        <v>-168.77637130801654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5604.1</v>
      </c>
      <c r="D27" s="30">
        <f t="shared" si="4"/>
        <v>2837.6</v>
      </c>
      <c r="E27" s="14">
        <f t="shared" si="5"/>
        <v>50.63435698863332</v>
      </c>
      <c r="F27" s="15">
        <v>779.5</v>
      </c>
      <c r="G27" s="31">
        <v>380.6</v>
      </c>
      <c r="H27" s="14">
        <f t="shared" si="6"/>
        <v>48.826170622193715</v>
      </c>
      <c r="I27" s="15">
        <v>28</v>
      </c>
      <c r="J27" s="31">
        <v>14</v>
      </c>
      <c r="K27" s="14">
        <f t="shared" si="0"/>
        <v>50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0.9</v>
      </c>
      <c r="Q27" s="14">
        <f t="shared" si="8"/>
        <v>2.25</v>
      </c>
      <c r="R27" s="15">
        <v>160</v>
      </c>
      <c r="S27" s="16">
        <v>6.7</v>
      </c>
      <c r="T27" s="14">
        <f t="shared" si="25"/>
        <v>4.1875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74.2</v>
      </c>
      <c r="Z27" s="14">
        <f t="shared" si="10"/>
        <v>67.45454545454545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4824.6</v>
      </c>
      <c r="AK27" s="16">
        <v>2457</v>
      </c>
      <c r="AL27" s="14">
        <f t="shared" si="14"/>
        <v>50.926501678895654</v>
      </c>
      <c r="AM27" s="15">
        <v>2638.3</v>
      </c>
      <c r="AN27" s="15">
        <v>1539</v>
      </c>
      <c r="AO27" s="14">
        <f t="shared" si="15"/>
        <v>58.333017473373005</v>
      </c>
      <c r="AP27" s="15">
        <v>1178.9</v>
      </c>
      <c r="AQ27" s="16">
        <v>687.7</v>
      </c>
      <c r="AR27" s="14">
        <f t="shared" si="26"/>
        <v>58.3340402069726</v>
      </c>
      <c r="AS27" s="25">
        <v>5704.2</v>
      </c>
      <c r="AT27" s="19">
        <v>1752.5</v>
      </c>
      <c r="AU27" s="14">
        <f t="shared" si="16"/>
        <v>30.722976052733074</v>
      </c>
      <c r="AV27" s="24">
        <v>1822.6</v>
      </c>
      <c r="AW27" s="32">
        <v>784.6</v>
      </c>
      <c r="AX27" s="14">
        <f t="shared" si="17"/>
        <v>43.04839240645232</v>
      </c>
      <c r="AY27" s="20">
        <v>1413.6</v>
      </c>
      <c r="AZ27" s="32">
        <v>574.2</v>
      </c>
      <c r="BA27" s="14">
        <f t="shared" si="1"/>
        <v>40.61969439728353</v>
      </c>
      <c r="BB27" s="25">
        <v>1543.8</v>
      </c>
      <c r="BC27" s="21">
        <v>188.7</v>
      </c>
      <c r="BD27" s="14">
        <f t="shared" si="18"/>
        <v>12.223085891954916</v>
      </c>
      <c r="BE27" s="20">
        <v>1019.9</v>
      </c>
      <c r="BF27" s="21">
        <v>137.2</v>
      </c>
      <c r="BG27" s="14">
        <f t="shared" si="19"/>
        <v>13.45229924502402</v>
      </c>
      <c r="BH27" s="20">
        <v>1212.2</v>
      </c>
      <c r="BI27" s="32">
        <v>591</v>
      </c>
      <c r="BJ27" s="14">
        <f t="shared" si="20"/>
        <v>48.75433096848705</v>
      </c>
      <c r="BK27" s="33">
        <v>0</v>
      </c>
      <c r="BL27" s="33">
        <f t="shared" si="21"/>
        <v>1085.1</v>
      </c>
      <c r="BM27" s="14" t="e">
        <f t="shared" si="22"/>
        <v>#DIV/0!</v>
      </c>
      <c r="BN27" s="22">
        <f t="shared" si="23"/>
        <v>-100.09999999999945</v>
      </c>
      <c r="BO27" s="22">
        <f t="shared" si="2"/>
        <v>1085.1</v>
      </c>
      <c r="BP27" s="14">
        <f t="shared" si="24"/>
        <v>-1084.01598401599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6847.2</v>
      </c>
      <c r="D28" s="14">
        <f t="shared" si="4"/>
        <v>3076.4</v>
      </c>
      <c r="E28" s="14">
        <f t="shared" si="5"/>
        <v>44.92931417221639</v>
      </c>
      <c r="F28" s="15">
        <v>1802.5</v>
      </c>
      <c r="G28" s="16">
        <v>984.1</v>
      </c>
      <c r="H28" s="14">
        <f t="shared" si="6"/>
        <v>54.59639389736477</v>
      </c>
      <c r="I28" s="15">
        <v>145.6</v>
      </c>
      <c r="J28" s="16">
        <v>85.6</v>
      </c>
      <c r="K28" s="14">
        <f t="shared" si="0"/>
        <v>58.791208791208796</v>
      </c>
      <c r="L28" s="15">
        <v>85</v>
      </c>
      <c r="M28" s="31">
        <v>77.8</v>
      </c>
      <c r="N28" s="14">
        <f t="shared" si="7"/>
        <v>91.52941176470588</v>
      </c>
      <c r="O28" s="15">
        <v>155</v>
      </c>
      <c r="P28" s="16">
        <v>1.9</v>
      </c>
      <c r="Q28" s="14">
        <f t="shared" si="8"/>
        <v>1.225806451612903</v>
      </c>
      <c r="R28" s="15">
        <v>305.2</v>
      </c>
      <c r="S28" s="16">
        <v>14.5</v>
      </c>
      <c r="T28" s="14">
        <f t="shared" si="25"/>
        <v>4.750982961992137</v>
      </c>
      <c r="U28" s="15">
        <v>0</v>
      </c>
      <c r="V28" s="17">
        <v>0</v>
      </c>
      <c r="W28" s="14" t="e">
        <f t="shared" si="9"/>
        <v>#DIV/0!</v>
      </c>
      <c r="X28" s="15">
        <v>265</v>
      </c>
      <c r="Y28" s="17">
        <v>158.9</v>
      </c>
      <c r="Z28" s="14">
        <f t="shared" si="10"/>
        <v>59.9622641509434</v>
      </c>
      <c r="AA28" s="15">
        <v>305</v>
      </c>
      <c r="AB28" s="17">
        <v>314.7</v>
      </c>
      <c r="AC28" s="14">
        <f t="shared" si="11"/>
        <v>103.18032786885244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5044.7</v>
      </c>
      <c r="AK28" s="16">
        <v>2092.3</v>
      </c>
      <c r="AL28" s="14">
        <f t="shared" si="14"/>
        <v>41.475211608222494</v>
      </c>
      <c r="AM28" s="15">
        <v>2670.4</v>
      </c>
      <c r="AN28" s="15">
        <v>1557.7</v>
      </c>
      <c r="AO28" s="14">
        <f t="shared" si="15"/>
        <v>58.332085080886756</v>
      </c>
      <c r="AP28" s="15">
        <v>449.2</v>
      </c>
      <c r="AQ28" s="16">
        <v>262.1</v>
      </c>
      <c r="AR28" s="14">
        <f t="shared" si="26"/>
        <v>58.34817453250223</v>
      </c>
      <c r="AS28" s="25">
        <v>7537.2</v>
      </c>
      <c r="AT28" s="19">
        <v>2395</v>
      </c>
      <c r="AU28" s="14">
        <f>AT28/AS28*100</f>
        <v>31.77572573369421</v>
      </c>
      <c r="AV28" s="24">
        <v>1790.5</v>
      </c>
      <c r="AW28" s="19">
        <v>856.6</v>
      </c>
      <c r="AX28" s="14">
        <f t="shared" si="17"/>
        <v>47.841385087964255</v>
      </c>
      <c r="AY28" s="20">
        <v>1471.9</v>
      </c>
      <c r="AZ28" s="19">
        <v>717.1</v>
      </c>
      <c r="BA28" s="14">
        <f t="shared" si="1"/>
        <v>48.71934234662681</v>
      </c>
      <c r="BB28" s="25">
        <v>3147.6</v>
      </c>
      <c r="BC28" s="21">
        <v>250.7</v>
      </c>
      <c r="BD28" s="14">
        <f t="shared" si="18"/>
        <v>7.964798576693354</v>
      </c>
      <c r="BE28" s="20">
        <v>631.2</v>
      </c>
      <c r="BF28" s="21">
        <v>107</v>
      </c>
      <c r="BG28" s="14">
        <f t="shared" si="19"/>
        <v>16.95183776932826</v>
      </c>
      <c r="BH28" s="20">
        <v>1862.1</v>
      </c>
      <c r="BI28" s="19">
        <v>1134</v>
      </c>
      <c r="BJ28" s="14">
        <f t="shared" si="20"/>
        <v>60.898985016916384</v>
      </c>
      <c r="BK28" s="33">
        <v>0</v>
      </c>
      <c r="BL28" s="33">
        <f t="shared" si="21"/>
        <v>681.4000000000001</v>
      </c>
      <c r="BM28" s="14" t="e">
        <f t="shared" si="22"/>
        <v>#DIV/0!</v>
      </c>
      <c r="BN28" s="22">
        <f t="shared" si="23"/>
        <v>-690</v>
      </c>
      <c r="BO28" s="22">
        <f t="shared" si="2"/>
        <v>681.4000000000001</v>
      </c>
      <c r="BP28" s="14">
        <f t="shared" si="24"/>
        <v>-98.75362318840581</v>
      </c>
      <c r="BQ28" s="6"/>
      <c r="BR28" s="23"/>
    </row>
    <row r="29" spans="1:70" ht="14.25" customHeight="1">
      <c r="A29" s="84" t="s">
        <v>17</v>
      </c>
      <c r="B29" s="85"/>
      <c r="C29" s="41">
        <f>SUM(C10:C28)</f>
        <v>202978.8</v>
      </c>
      <c r="D29" s="41">
        <f>SUM(D10:D28)</f>
        <v>83220.20000000001</v>
      </c>
      <c r="E29" s="35">
        <f>D29/C29*100</f>
        <v>40.99945413018503</v>
      </c>
      <c r="F29" s="41">
        <f>SUM(F10:F28)</f>
        <v>63685.299999999996</v>
      </c>
      <c r="G29" s="41">
        <f>SUM(G10:G28)</f>
        <v>29873.699999999997</v>
      </c>
      <c r="H29" s="35">
        <f>G29/F29*100</f>
        <v>46.90831322141844</v>
      </c>
      <c r="I29" s="41">
        <f>SUM(I10:I28)</f>
        <v>23677.499999999996</v>
      </c>
      <c r="J29" s="41">
        <f>SUM(J10:J28)</f>
        <v>12136.100000000002</v>
      </c>
      <c r="K29" s="30">
        <f t="shared" si="0"/>
        <v>51.25583359729703</v>
      </c>
      <c r="L29" s="41">
        <f>SUM(L10:L28)</f>
        <v>1439</v>
      </c>
      <c r="M29" s="41">
        <f>SUM(M10:M28)</f>
        <v>1391.3999999999999</v>
      </c>
      <c r="N29" s="35">
        <f>M29/L29*100</f>
        <v>96.69214732453092</v>
      </c>
      <c r="O29" s="41">
        <f>SUM(O10:O28)</f>
        <v>6429</v>
      </c>
      <c r="P29" s="41">
        <f>SUM(P10:P28)</f>
        <v>298.29999999999995</v>
      </c>
      <c r="Q29" s="35">
        <f>P29/O29*100</f>
        <v>4.639912894695908</v>
      </c>
      <c r="R29" s="41">
        <f>SUM(R10:R28)</f>
        <v>12887.600000000002</v>
      </c>
      <c r="S29" s="41">
        <f>SUM(S10:S28)</f>
        <v>3366.4</v>
      </c>
      <c r="T29" s="35">
        <f>S29/R29*100</f>
        <v>26.121232812936462</v>
      </c>
      <c r="U29" s="41">
        <f>SUM(U10:U28)</f>
        <v>1000</v>
      </c>
      <c r="V29" s="41">
        <f>SUM(V10:V28)</f>
        <v>241</v>
      </c>
      <c r="W29" s="35">
        <f>V29/U29*100</f>
        <v>24.099999999999998</v>
      </c>
      <c r="X29" s="41">
        <f>SUM(X10:X28)</f>
        <v>3178</v>
      </c>
      <c r="Y29" s="41">
        <f>SUM(Y10:Y28)</f>
        <v>1928.3</v>
      </c>
      <c r="Z29" s="35">
        <f>Y29/X29*100</f>
        <v>60.67652611705475</v>
      </c>
      <c r="AA29" s="41">
        <f>SUM(AA10:AA28)</f>
        <v>927</v>
      </c>
      <c r="AB29" s="41">
        <f>SUM(AB10:AB28)</f>
        <v>599.3</v>
      </c>
      <c r="AC29" s="35">
        <f>AB29/AA29*100</f>
        <v>64.64940668824164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569.1</v>
      </c>
      <c r="AH29" s="41">
        <f>SUM(AH10:AH28)</f>
        <v>503.90000000000003</v>
      </c>
      <c r="AI29" s="30">
        <f t="shared" si="13"/>
        <v>88.54331400456861</v>
      </c>
      <c r="AJ29" s="41">
        <f>SUM(AJ10:AJ28)</f>
        <v>139293.5</v>
      </c>
      <c r="AK29" s="41">
        <f>SUM(AK10:AK28)</f>
        <v>53346.50000000001</v>
      </c>
      <c r="AL29" s="35">
        <f>AK29/AJ29*100</f>
        <v>38.2979105270526</v>
      </c>
      <c r="AM29" s="41">
        <f>SUM(AM10:AM28)</f>
        <v>51094.9</v>
      </c>
      <c r="AN29" s="41">
        <f>SUM(AN10:AN28)</f>
        <v>29805.399999999998</v>
      </c>
      <c r="AO29" s="35">
        <f>AN29/AM29*100</f>
        <v>58.33341488093723</v>
      </c>
      <c r="AP29" s="41">
        <f>SUM(AP10:AP28)</f>
        <v>11542.4</v>
      </c>
      <c r="AQ29" s="41">
        <f>SUM(AQ10:AQ28)</f>
        <v>6733.1</v>
      </c>
      <c r="AR29" s="35">
        <f>AQ29/AP29*100</f>
        <v>58.33362212364847</v>
      </c>
      <c r="AS29" s="41">
        <f>SUM(AS10:AS28)</f>
        <v>217069.99999999997</v>
      </c>
      <c r="AT29" s="41">
        <f>SUM(AT10:AT28)</f>
        <v>70492</v>
      </c>
      <c r="AU29" s="35">
        <f>(AT29/AS29)*100</f>
        <v>32.474317040585994</v>
      </c>
      <c r="AV29" s="41">
        <f>SUM(AV10:AV28)</f>
        <v>42513.09999999999</v>
      </c>
      <c r="AW29" s="41">
        <f>SUM(AW10:AW28)</f>
        <v>17939.399999999998</v>
      </c>
      <c r="AX29" s="35">
        <f>AW29/AV29*100</f>
        <v>42.197346229750366</v>
      </c>
      <c r="AY29" s="41">
        <f>SUM(AY10:AY28)</f>
        <v>28521.299999999996</v>
      </c>
      <c r="AZ29" s="41">
        <f>SUM(AZ10:AZ28)</f>
        <v>12449.300000000001</v>
      </c>
      <c r="BA29" s="35">
        <f t="shared" si="1"/>
        <v>43.649132402800724</v>
      </c>
      <c r="BB29" s="41">
        <f>SUM(BB10:BB28)</f>
        <v>58171.700000000004</v>
      </c>
      <c r="BC29" s="41">
        <f>SUM(BC10:BC28)</f>
        <v>17848.100000000002</v>
      </c>
      <c r="BD29" s="35">
        <f>BC29/BB29*100</f>
        <v>30.68175762441187</v>
      </c>
      <c r="BE29" s="41">
        <f>SUM(BE10:BE28)</f>
        <v>76704.59999999998</v>
      </c>
      <c r="BF29" s="41">
        <f>SUM(BF10:BF28)</f>
        <v>14826.300000000003</v>
      </c>
      <c r="BG29" s="35">
        <f>BF29/BE29*100</f>
        <v>19.329088477092647</v>
      </c>
      <c r="BH29" s="41">
        <f>SUM(BH10:BH28)</f>
        <v>35742.4</v>
      </c>
      <c r="BI29" s="41">
        <f>SUM(BI10:BI28)</f>
        <v>18248.2</v>
      </c>
      <c r="BJ29" s="35">
        <f>BI29/BH29*100</f>
        <v>51.054769685303725</v>
      </c>
      <c r="BK29" s="41">
        <f>SUM(BK10:BK28)</f>
        <v>-2763.9000000000015</v>
      </c>
      <c r="BL29" s="41">
        <f>SUM(BL10:BL28)</f>
        <v>12728.2</v>
      </c>
      <c r="BM29" s="35">
        <f>BL29/BK29*100</f>
        <v>-460.51593762437113</v>
      </c>
      <c r="BN29" s="27">
        <f>SUM(BN10:BN28)</f>
        <v>-14091.200000000012</v>
      </c>
      <c r="BO29" s="27">
        <f>SUM(BO10:BO28)</f>
        <v>12728.2</v>
      </c>
      <c r="BP29" s="27">
        <f>BO29/BN29*100</f>
        <v>-90.327296468718</v>
      </c>
      <c r="BQ29" s="6"/>
      <c r="BR29" s="23"/>
    </row>
    <row r="30" spans="3:68" ht="15.75" hidden="1">
      <c r="C30" s="28">
        <f aca="true" t="shared" si="27" ref="C30:AC30">C29-C20</f>
        <v>191423.09999999998</v>
      </c>
      <c r="D30" s="28">
        <f t="shared" si="27"/>
        <v>77403.80000000002</v>
      </c>
      <c r="E30" s="28">
        <f t="shared" si="27"/>
        <v>-9.334147469025744</v>
      </c>
      <c r="F30" s="28">
        <f t="shared" si="27"/>
        <v>60487.6</v>
      </c>
      <c r="G30" s="28">
        <f t="shared" si="27"/>
        <v>28527.899999999998</v>
      </c>
      <c r="H30" s="28">
        <f t="shared" si="27"/>
        <v>4.821813549779442</v>
      </c>
      <c r="I30" s="28">
        <f t="shared" si="27"/>
        <v>23277.499999999996</v>
      </c>
      <c r="J30" s="28">
        <f t="shared" si="27"/>
        <v>11936.600000000002</v>
      </c>
      <c r="K30" s="28">
        <f t="shared" si="27"/>
        <v>1.380833597297027</v>
      </c>
      <c r="L30" s="28">
        <f t="shared" si="27"/>
        <v>1399</v>
      </c>
      <c r="M30" s="28">
        <f t="shared" si="27"/>
        <v>1360.3999999999999</v>
      </c>
      <c r="N30" s="28">
        <f t="shared" si="27"/>
        <v>19.19214732453092</v>
      </c>
      <c r="O30" s="28">
        <f t="shared" si="27"/>
        <v>5978</v>
      </c>
      <c r="P30" s="28">
        <f t="shared" si="27"/>
        <v>271.99999999999994</v>
      </c>
      <c r="Q30" s="28">
        <f t="shared" si="27"/>
        <v>-1.1915726928872408</v>
      </c>
      <c r="R30" s="28">
        <f t="shared" si="27"/>
        <v>12137.600000000002</v>
      </c>
      <c r="S30" s="28">
        <f t="shared" si="27"/>
        <v>3292.1</v>
      </c>
      <c r="T30" s="28">
        <f t="shared" si="27"/>
        <v>16.214566146269796</v>
      </c>
      <c r="U30" s="28">
        <f t="shared" si="27"/>
        <v>1000</v>
      </c>
      <c r="V30" s="28">
        <f t="shared" si="27"/>
        <v>241</v>
      </c>
      <c r="W30" s="28" t="e">
        <f t="shared" si="27"/>
        <v>#DIV/0!</v>
      </c>
      <c r="X30" s="28">
        <f t="shared" si="27"/>
        <v>2828</v>
      </c>
      <c r="Y30" s="28">
        <f t="shared" si="27"/>
        <v>1773.6</v>
      </c>
      <c r="Z30" s="28">
        <f t="shared" si="27"/>
        <v>16.476526117054753</v>
      </c>
      <c r="AA30" s="28">
        <f t="shared" si="27"/>
        <v>622</v>
      </c>
      <c r="AB30" s="28">
        <f t="shared" si="27"/>
        <v>454.99999999999994</v>
      </c>
      <c r="AC30" s="28">
        <f t="shared" si="27"/>
        <v>17.33793127840557</v>
      </c>
      <c r="AD30" s="28"/>
      <c r="AE30" s="28"/>
      <c r="AF30" s="14" t="e">
        <f t="shared" si="12"/>
        <v>#DIV/0!</v>
      </c>
      <c r="AG30" s="28">
        <f aca="true" t="shared" si="28" ref="AG30:BP30">AG29-AG20</f>
        <v>559.1</v>
      </c>
      <c r="AH30" s="28">
        <f t="shared" si="28"/>
        <v>495.3</v>
      </c>
      <c r="AI30" s="14">
        <f t="shared" si="13"/>
        <v>88.58880343409051</v>
      </c>
      <c r="AJ30" s="28">
        <f t="shared" si="28"/>
        <v>130935.5</v>
      </c>
      <c r="AK30" s="28">
        <f t="shared" si="28"/>
        <v>48875.90000000001</v>
      </c>
      <c r="AL30" s="28">
        <f t="shared" si="28"/>
        <v>-15.190962409056525</v>
      </c>
      <c r="AM30" s="28">
        <f t="shared" si="28"/>
        <v>44822.9</v>
      </c>
      <c r="AN30" s="28">
        <f t="shared" si="28"/>
        <v>26146.699999999997</v>
      </c>
      <c r="AO30" s="28">
        <f t="shared" si="28"/>
        <v>-0.00044991498113944317</v>
      </c>
      <c r="AP30" s="28">
        <f t="shared" si="28"/>
        <v>11542.4</v>
      </c>
      <c r="AQ30" s="28">
        <f t="shared" si="28"/>
        <v>6733.1</v>
      </c>
      <c r="AR30" s="28" t="e">
        <f t="shared" si="28"/>
        <v>#DIV/0!</v>
      </c>
      <c r="AS30" s="28">
        <f t="shared" si="28"/>
        <v>204894.69999999998</v>
      </c>
      <c r="AT30" s="28">
        <f t="shared" si="28"/>
        <v>66559.2</v>
      </c>
      <c r="AU30" s="28">
        <f t="shared" si="28"/>
        <v>0.1728542429547204</v>
      </c>
      <c r="AV30" s="28">
        <f t="shared" si="28"/>
        <v>39749.99999999999</v>
      </c>
      <c r="AW30" s="28">
        <f t="shared" si="28"/>
        <v>16537.399999999998</v>
      </c>
      <c r="AX30" s="28">
        <f t="shared" si="28"/>
        <v>-8.542764515427159</v>
      </c>
      <c r="AY30" s="28">
        <f t="shared" si="28"/>
        <v>26809.999999999996</v>
      </c>
      <c r="AZ30" s="28">
        <f t="shared" si="28"/>
        <v>11604.6</v>
      </c>
      <c r="BA30" s="28">
        <f t="shared" si="28"/>
        <v>-5.711003166649405</v>
      </c>
      <c r="BB30" s="28">
        <f t="shared" si="28"/>
        <v>55882.50000000001</v>
      </c>
      <c r="BC30" s="28">
        <f t="shared" si="28"/>
        <v>17389.500000000004</v>
      </c>
      <c r="BD30" s="28">
        <f t="shared" si="28"/>
        <v>10.648558253452578</v>
      </c>
      <c r="BE30" s="28">
        <f t="shared" si="28"/>
        <v>73013.29999999997</v>
      </c>
      <c r="BF30" s="28">
        <f t="shared" si="28"/>
        <v>14644.600000000002</v>
      </c>
      <c r="BG30" s="28">
        <f t="shared" si="28"/>
        <v>14.406703409501283</v>
      </c>
      <c r="BH30" s="28">
        <f t="shared" si="28"/>
        <v>32971.6</v>
      </c>
      <c r="BI30" s="28">
        <f t="shared" si="28"/>
        <v>16701.4</v>
      </c>
      <c r="BJ30" s="28">
        <f t="shared" si="28"/>
        <v>-4.770262796290034</v>
      </c>
      <c r="BK30" s="28">
        <f>BK29-BK20</f>
        <v>-3627.2000000000016</v>
      </c>
      <c r="BL30" s="28">
        <f>BL29-BL20</f>
        <v>10844.6</v>
      </c>
      <c r="BM30" s="28">
        <f>BM29-BM20</f>
        <v>-678.7019679730333</v>
      </c>
      <c r="BN30" s="28">
        <f t="shared" si="28"/>
        <v>-13471.600000000013</v>
      </c>
      <c r="BO30" s="28">
        <f t="shared" si="28"/>
        <v>10844.6</v>
      </c>
      <c r="BP30" s="28">
        <f t="shared" si="28"/>
        <v>213.67528584245125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  <mergeCell ref="BN4:BP7"/>
    <mergeCell ref="BE5:BG7"/>
    <mergeCell ref="BH5:BJ7"/>
    <mergeCell ref="AV4:BJ4"/>
    <mergeCell ref="BB5:BD7"/>
    <mergeCell ref="AV5:AX7"/>
    <mergeCell ref="L6:N7"/>
    <mergeCell ref="I6:K7"/>
    <mergeCell ref="O6:Q7"/>
    <mergeCell ref="X6:Z7"/>
    <mergeCell ref="AJ5:AL7"/>
    <mergeCell ref="U6:W7"/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2021-06-07T06:48:46Z</cp:lastPrinted>
  <dcterms:created xsi:type="dcterms:W3CDTF">2013-04-03T10:22:22Z</dcterms:created>
  <dcterms:modified xsi:type="dcterms:W3CDTF">2021-08-05T12:47:20Z</dcterms:modified>
  <cp:category/>
  <cp:version/>
  <cp:contentType/>
  <cp:contentStatus/>
</cp:coreProperties>
</file>