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<sst xmlns="http://schemas.openxmlformats.org/spreadsheetml/2006/main" count="118" uniqueCount="52">
  <si>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</si>
  <si>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</si>
  <si>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</si>
  <si>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</si>
  <si>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</si>
  <si>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</si>
  <si>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</si>
  <si>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</si>
  <si>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</si>
  <si>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</si>
  <si>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</si>
  <si>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</si>
  <si>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</si>
  <si>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</si>
  <si>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</si>
  <si>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</si>
  <si>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</si>
  <si>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</si>
  <si>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</si>
  <si>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</si>
  <si>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</si>
  <si>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</si>
  <si>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</si>
  <si>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</si>
  <si>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</si>
  <si>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</si>
  <si>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</si>
  <si>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</si>
  <si>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</si>
  <si>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</si>
  <si>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</si>
  <si>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</si>
  <si>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</si>
  <si>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</si>
  <si>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</si>
  <si>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</si>
  <si>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</si>
  <si>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</si>
  <si>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</si>
  <si>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</si>
  <si>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</si>
  <si>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</si>
  <si>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</si>
  <si>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</si>
  <si>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</si>
  <si>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</si>
  <si>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</si>
  <si>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</si>
  <si>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</si>
  <si>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</si>
  <si>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</si>
  <si>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июня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</si>
</sst>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4" applyNumberFormat="1" applyFont="1" applyFill="1" applyBorder="1" applyAlignment="1" applyProtection="1">
      <alignment vertical="center" wrapText="1"/>
      <protection locked="0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0" fontId="6" fillId="33" borderId="10" xfId="55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0" xfId="0" applyNumberFormat="1" applyFont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5" borderId="10" xfId="0" applyNumberFormat="1" applyFont="1" applyFill="1" applyBorder="1" applyAlignment="1" applyProtection="1">
      <alignment/>
      <protection locked="0"/>
    </xf>
    <xf numFmtId="172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10" fillId="35" borderId="10" xfId="0" applyNumberFormat="1" applyFont="1" applyFill="1" applyBorder="1" applyAlignment="1" applyProtection="1">
      <alignment vertical="center" wrapText="1"/>
      <protection locked="0"/>
    </xf>
    <xf numFmtId="172" fontId="7" fillId="36" borderId="10" xfId="0" applyNumberFormat="1" applyFont="1" applyFill="1" applyBorder="1" applyAlignment="1" applyProtection="1">
      <alignment vertical="center" wrapText="1"/>
      <protection locked="0"/>
    </xf>
    <xf numFmtId="172" fontId="7" fillId="37" borderId="10" xfId="0" applyNumberFormat="1" applyFont="1" applyFill="1" applyBorder="1" applyAlignment="1" applyProtection="1">
      <alignment vertical="center" wrapText="1"/>
      <protection locked="0"/>
    </xf>
    <xf numFmtId="172" fontId="7" fillId="38" borderId="10" xfId="0" applyNumberFormat="1" applyFont="1" applyFill="1" applyBorder="1" applyAlignment="1" applyProtection="1">
      <alignment vertical="center" wrapText="1"/>
      <protection locked="0"/>
    </xf>
    <xf numFmtId="173" fontId="7" fillId="37" borderId="10" xfId="0" applyNumberFormat="1" applyFont="1" applyFill="1" applyBorder="1" applyAlignment="1" applyProtection="1">
      <alignment vertical="center" wrapText="1"/>
      <protection locked="0"/>
    </xf>
    <xf numFmtId="172" fontId="7" fillId="39" borderId="10" xfId="0" applyNumberFormat="1" applyFont="1" applyFill="1" applyBorder="1" applyAlignment="1" applyProtection="1">
      <alignment horizontal="right" vertical="top" shrinkToFit="1"/>
      <protection locked="0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6" fillId="0" borderId="21" xfId="53" applyFont="1" applyFill="1" applyBorder="1" applyAlignment="1">
      <alignment horizontal="left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8" xfId="53" applyNumberFormat="1" applyFont="1" applyFill="1" applyBorder="1" applyAlignment="1">
      <alignment horizontal="center" vertical="center" wrapText="1"/>
      <protection/>
    </xf>
    <xf numFmtId="49" fontId="6" fillId="0" borderId="19" xfId="53" applyNumberFormat="1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I18" sqref="BI18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65" t="s">
        <v>0</v>
      </c>
      <c r="S1" s="65"/>
      <c r="T1" s="6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66" t="s">
        <v>51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8" t="s">
        <v>18</v>
      </c>
      <c r="B4" s="86" t="s">
        <v>1</v>
      </c>
      <c r="C4" s="56" t="s">
        <v>46</v>
      </c>
      <c r="D4" s="57"/>
      <c r="E4" s="58"/>
      <c r="F4" s="53" t="s">
        <v>2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71" t="s">
        <v>47</v>
      </c>
      <c r="AT4" s="57"/>
      <c r="AU4" s="58"/>
      <c r="AV4" s="53" t="s">
        <v>4</v>
      </c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6" t="s">
        <v>50</v>
      </c>
      <c r="BL4" s="57"/>
      <c r="BM4" s="58"/>
      <c r="BN4" s="71" t="s">
        <v>48</v>
      </c>
      <c r="BO4" s="57"/>
      <c r="BP4" s="58"/>
      <c r="BQ4" s="6"/>
      <c r="BR4" s="6"/>
    </row>
    <row r="5" spans="1:70" ht="15" customHeight="1">
      <c r="A5" s="61"/>
      <c r="B5" s="87"/>
      <c r="C5" s="59"/>
      <c r="D5" s="60"/>
      <c r="E5" s="61"/>
      <c r="F5" s="67" t="s">
        <v>3</v>
      </c>
      <c r="G5" s="67"/>
      <c r="H5" s="67"/>
      <c r="I5" s="68" t="s">
        <v>4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70"/>
      <c r="AJ5" s="67" t="s">
        <v>5</v>
      </c>
      <c r="AK5" s="67"/>
      <c r="AL5" s="67"/>
      <c r="AM5" s="53" t="s">
        <v>4</v>
      </c>
      <c r="AN5" s="54"/>
      <c r="AO5" s="54"/>
      <c r="AP5" s="54"/>
      <c r="AQ5" s="54"/>
      <c r="AR5" s="54"/>
      <c r="AS5" s="59"/>
      <c r="AT5" s="60"/>
      <c r="AU5" s="61"/>
      <c r="AV5" s="72" t="s">
        <v>9</v>
      </c>
      <c r="AW5" s="73"/>
      <c r="AX5" s="73"/>
      <c r="AY5" s="55" t="s">
        <v>4</v>
      </c>
      <c r="AZ5" s="55"/>
      <c r="BA5" s="55"/>
      <c r="BB5" s="55" t="s">
        <v>10</v>
      </c>
      <c r="BC5" s="55"/>
      <c r="BD5" s="55"/>
      <c r="BE5" s="55" t="s">
        <v>11</v>
      </c>
      <c r="BF5" s="55"/>
      <c r="BG5" s="55"/>
      <c r="BH5" s="67" t="s">
        <v>12</v>
      </c>
      <c r="BI5" s="67"/>
      <c r="BJ5" s="67"/>
      <c r="BK5" s="59"/>
      <c r="BL5" s="60"/>
      <c r="BM5" s="61"/>
      <c r="BN5" s="59"/>
      <c r="BO5" s="60"/>
      <c r="BP5" s="61"/>
      <c r="BQ5" s="6"/>
      <c r="BR5" s="6"/>
    </row>
    <row r="6" spans="1:70" ht="15" customHeight="1">
      <c r="A6" s="61"/>
      <c r="B6" s="87"/>
      <c r="C6" s="59"/>
      <c r="D6" s="60"/>
      <c r="E6" s="61"/>
      <c r="F6" s="67"/>
      <c r="G6" s="67"/>
      <c r="H6" s="67"/>
      <c r="I6" s="56" t="s">
        <v>6</v>
      </c>
      <c r="J6" s="57"/>
      <c r="K6" s="58"/>
      <c r="L6" s="56" t="s">
        <v>7</v>
      </c>
      <c r="M6" s="57"/>
      <c r="N6" s="58"/>
      <c r="O6" s="56" t="s">
        <v>20</v>
      </c>
      <c r="P6" s="57"/>
      <c r="Q6" s="58"/>
      <c r="R6" s="56" t="s">
        <v>8</v>
      </c>
      <c r="S6" s="57"/>
      <c r="T6" s="58"/>
      <c r="U6" s="56" t="s">
        <v>19</v>
      </c>
      <c r="V6" s="57"/>
      <c r="W6" s="58"/>
      <c r="X6" s="56" t="s">
        <v>21</v>
      </c>
      <c r="Y6" s="57"/>
      <c r="Z6" s="58"/>
      <c r="AA6" s="56" t="s">
        <v>25</v>
      </c>
      <c r="AB6" s="57"/>
      <c r="AC6" s="58"/>
      <c r="AD6" s="78" t="s">
        <v>26</v>
      </c>
      <c r="AE6" s="79"/>
      <c r="AF6" s="80"/>
      <c r="AG6" s="56" t="s">
        <v>24</v>
      </c>
      <c r="AH6" s="57"/>
      <c r="AI6" s="58"/>
      <c r="AJ6" s="67"/>
      <c r="AK6" s="67"/>
      <c r="AL6" s="67"/>
      <c r="AM6" s="56" t="s">
        <v>22</v>
      </c>
      <c r="AN6" s="57"/>
      <c r="AO6" s="58"/>
      <c r="AP6" s="56" t="s">
        <v>23</v>
      </c>
      <c r="AQ6" s="57"/>
      <c r="AR6" s="58"/>
      <c r="AS6" s="59"/>
      <c r="AT6" s="60"/>
      <c r="AU6" s="61"/>
      <c r="AV6" s="74"/>
      <c r="AW6" s="75"/>
      <c r="AX6" s="75"/>
      <c r="AY6" s="55" t="s">
        <v>13</v>
      </c>
      <c r="AZ6" s="55"/>
      <c r="BA6" s="55"/>
      <c r="BB6" s="55"/>
      <c r="BC6" s="55"/>
      <c r="BD6" s="55"/>
      <c r="BE6" s="55"/>
      <c r="BF6" s="55"/>
      <c r="BG6" s="55"/>
      <c r="BH6" s="67"/>
      <c r="BI6" s="67"/>
      <c r="BJ6" s="67"/>
      <c r="BK6" s="59"/>
      <c r="BL6" s="60"/>
      <c r="BM6" s="61"/>
      <c r="BN6" s="59"/>
      <c r="BO6" s="60"/>
      <c r="BP6" s="61"/>
      <c r="BQ6" s="6"/>
      <c r="BR6" s="6"/>
    </row>
    <row r="7" spans="1:70" ht="193.5" customHeight="1">
      <c r="A7" s="61"/>
      <c r="B7" s="87"/>
      <c r="C7" s="62"/>
      <c r="D7" s="63"/>
      <c r="E7" s="64"/>
      <c r="F7" s="67"/>
      <c r="G7" s="67"/>
      <c r="H7" s="67"/>
      <c r="I7" s="62"/>
      <c r="J7" s="63"/>
      <c r="K7" s="64"/>
      <c r="L7" s="62"/>
      <c r="M7" s="63"/>
      <c r="N7" s="64"/>
      <c r="O7" s="62"/>
      <c r="P7" s="63"/>
      <c r="Q7" s="64"/>
      <c r="R7" s="62"/>
      <c r="S7" s="63"/>
      <c r="T7" s="64"/>
      <c r="U7" s="62"/>
      <c r="V7" s="63"/>
      <c r="W7" s="64"/>
      <c r="X7" s="62"/>
      <c r="Y7" s="63"/>
      <c r="Z7" s="64"/>
      <c r="AA7" s="62"/>
      <c r="AB7" s="63"/>
      <c r="AC7" s="64"/>
      <c r="AD7" s="81"/>
      <c r="AE7" s="82"/>
      <c r="AF7" s="83"/>
      <c r="AG7" s="62"/>
      <c r="AH7" s="63"/>
      <c r="AI7" s="64"/>
      <c r="AJ7" s="67"/>
      <c r="AK7" s="67"/>
      <c r="AL7" s="67"/>
      <c r="AM7" s="62"/>
      <c r="AN7" s="63"/>
      <c r="AO7" s="64"/>
      <c r="AP7" s="62"/>
      <c r="AQ7" s="63"/>
      <c r="AR7" s="64"/>
      <c r="AS7" s="62"/>
      <c r="AT7" s="63"/>
      <c r="AU7" s="64"/>
      <c r="AV7" s="76"/>
      <c r="AW7" s="77"/>
      <c r="AX7" s="77"/>
      <c r="AY7" s="55"/>
      <c r="AZ7" s="55"/>
      <c r="BA7" s="55"/>
      <c r="BB7" s="55"/>
      <c r="BC7" s="55"/>
      <c r="BD7" s="55"/>
      <c r="BE7" s="55"/>
      <c r="BF7" s="55"/>
      <c r="BG7" s="55"/>
      <c r="BH7" s="67"/>
      <c r="BI7" s="67"/>
      <c r="BJ7" s="67"/>
      <c r="BK7" s="62"/>
      <c r="BL7" s="63"/>
      <c r="BM7" s="64"/>
      <c r="BN7" s="62"/>
      <c r="BO7" s="63"/>
      <c r="BP7" s="64"/>
      <c r="BQ7" s="6"/>
      <c r="BR7" s="6"/>
    </row>
    <row r="8" spans="1:70" ht="63">
      <c r="A8" s="64"/>
      <c r="B8" s="88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>F10+AJ10</f>
        <v>7334.1</v>
      </c>
      <c r="D10" s="34">
        <f>G10+AK10</f>
        <v>2638.4</v>
      </c>
      <c r="E10" s="14">
        <f>D10/C10*100</f>
        <v>35.974420856001416</v>
      </c>
      <c r="F10" s="42">
        <v>1410.4</v>
      </c>
      <c r="G10" s="16">
        <v>554.5</v>
      </c>
      <c r="H10" s="14">
        <f>G10/F10*100</f>
        <v>39.31508791832104</v>
      </c>
      <c r="I10" s="15">
        <v>205</v>
      </c>
      <c r="J10" s="16">
        <v>100.4</v>
      </c>
      <c r="K10" s="14">
        <f aca="true" t="shared" si="0" ref="K10:K29">J10/I10*100</f>
        <v>48.97560975609757</v>
      </c>
      <c r="L10" s="15">
        <v>3</v>
      </c>
      <c r="M10" s="16">
        <v>8.9</v>
      </c>
      <c r="N10" s="14">
        <f>M10/L10*100</f>
        <v>296.6666666666667</v>
      </c>
      <c r="O10" s="15">
        <v>75</v>
      </c>
      <c r="P10" s="48">
        <v>6.9</v>
      </c>
      <c r="Q10" s="14">
        <f>P10/O10*100</f>
        <v>9.2</v>
      </c>
      <c r="R10" s="15">
        <v>420</v>
      </c>
      <c r="S10" s="16">
        <v>34.6</v>
      </c>
      <c r="T10" s="14">
        <f>S10/R10*100</f>
        <v>8.238095238095239</v>
      </c>
      <c r="U10" s="15">
        <v>0</v>
      </c>
      <c r="V10" s="17">
        <v>0</v>
      </c>
      <c r="W10" s="14" t="e">
        <f>V10/U10*100</f>
        <v>#DIV/0!</v>
      </c>
      <c r="X10" s="15">
        <v>120</v>
      </c>
      <c r="Y10" s="31">
        <v>87.5</v>
      </c>
      <c r="Z10" s="14">
        <f>Y10/X10*100</f>
        <v>72.91666666666666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42">
        <v>5923.7</v>
      </c>
      <c r="AK10" s="16">
        <v>2083.9</v>
      </c>
      <c r="AL10" s="14">
        <f>AK10/AJ10*100</f>
        <v>35.17902662187484</v>
      </c>
      <c r="AM10" s="42">
        <v>4094.3</v>
      </c>
      <c r="AN10" s="42">
        <v>1706</v>
      </c>
      <c r="AO10" s="14">
        <f>AN10/AM10*100</f>
        <v>41.6676843416457</v>
      </c>
      <c r="AP10" s="15">
        <v>0</v>
      </c>
      <c r="AQ10" s="16">
        <v>0</v>
      </c>
      <c r="AR10" s="14" t="e">
        <f>AQ10/AP10*100</f>
        <v>#DIV/0!</v>
      </c>
      <c r="AS10" s="18">
        <v>7364.8</v>
      </c>
      <c r="AT10" s="19">
        <v>2022.9</v>
      </c>
      <c r="AU10" s="14">
        <f>AT10/AS10*100</f>
        <v>27.46714099500326</v>
      </c>
      <c r="AV10" s="44">
        <v>2109.7</v>
      </c>
      <c r="AW10" s="19">
        <v>660.3</v>
      </c>
      <c r="AX10" s="14">
        <f>AW10/AV10*100</f>
        <v>31.298288856235484</v>
      </c>
      <c r="AY10" s="20">
        <v>1337.2</v>
      </c>
      <c r="AZ10" s="19">
        <v>414.3</v>
      </c>
      <c r="BA10" s="14">
        <f aca="true" t="shared" si="1" ref="BA10:BA29">AZ10/AY10*100</f>
        <v>30.982650314089145</v>
      </c>
      <c r="BB10" s="25">
        <v>1474.6</v>
      </c>
      <c r="BC10" s="21">
        <v>379.7</v>
      </c>
      <c r="BD10" s="14">
        <f>BC10/BB10*100</f>
        <v>25.749355757493557</v>
      </c>
      <c r="BE10" s="20">
        <v>1576.9</v>
      </c>
      <c r="BF10" s="21">
        <v>58.4</v>
      </c>
      <c r="BG10" s="14">
        <f>BF10/BE10*100</f>
        <v>3.7034688312511888</v>
      </c>
      <c r="BH10" s="20">
        <v>2096.5</v>
      </c>
      <c r="BI10" s="32">
        <v>889</v>
      </c>
      <c r="BJ10" s="14">
        <f>BI10/BH10*100</f>
        <v>42.40400667779633</v>
      </c>
      <c r="BK10" s="33">
        <v>0</v>
      </c>
      <c r="BL10" s="33">
        <f>D10-AT10</f>
        <v>615.5</v>
      </c>
      <c r="BM10" s="14" t="e">
        <f>BL10/BK10*100</f>
        <v>#DIV/0!</v>
      </c>
      <c r="BN10" s="22">
        <f>C10-AS10</f>
        <v>-30.699999999999818</v>
      </c>
      <c r="BO10" s="22">
        <f aca="true" t="shared" si="2" ref="BO10:BO28">D10-AT10</f>
        <v>615.5</v>
      </c>
      <c r="BP10" s="14">
        <f>BO10/BN10*100</f>
        <v>-2004.885993485354</v>
      </c>
      <c r="BQ10" s="6"/>
      <c r="BR10" s="23"/>
    </row>
    <row r="11" spans="1:70" ht="15.75">
      <c r="A11" s="36">
        <v>2</v>
      </c>
      <c r="B11" s="12" t="s">
        <v>28</v>
      </c>
      <c r="C11" s="39">
        <f aca="true" t="shared" si="3" ref="C11:C27">F11+AJ11</f>
        <v>6172</v>
      </c>
      <c r="D11" s="14">
        <f aca="true" t="shared" si="4" ref="D11:D28">G11+AK11</f>
        <v>1866.5</v>
      </c>
      <c r="E11" s="14">
        <f aca="true" t="shared" si="5" ref="E11:E28">D11/C11*100</f>
        <v>30.24141283214517</v>
      </c>
      <c r="F11" s="42">
        <v>939.3</v>
      </c>
      <c r="G11" s="16">
        <v>299.7</v>
      </c>
      <c r="H11" s="14">
        <f aca="true" t="shared" si="6" ref="H11:H28">G11/F11*100</f>
        <v>31.906739061002874</v>
      </c>
      <c r="I11" s="15">
        <v>32</v>
      </c>
      <c r="J11" s="31">
        <v>12.1</v>
      </c>
      <c r="K11" s="14">
        <f t="shared" si="0"/>
        <v>37.8125</v>
      </c>
      <c r="L11" s="15">
        <v>31</v>
      </c>
      <c r="M11" s="16">
        <v>64.1</v>
      </c>
      <c r="N11" s="14">
        <f aca="true" t="shared" si="7" ref="N11:N28">M11/L11*100</f>
        <v>206.77419354838707</v>
      </c>
      <c r="O11" s="15">
        <v>90</v>
      </c>
      <c r="P11" s="16">
        <v>1.7</v>
      </c>
      <c r="Q11" s="14">
        <f aca="true" t="shared" si="8" ref="Q11:Q28">P11/O11*100</f>
        <v>1.8888888888888888</v>
      </c>
      <c r="R11" s="15">
        <v>225</v>
      </c>
      <c r="S11" s="31">
        <v>11.4</v>
      </c>
      <c r="T11" s="14">
        <f>S11/R11*100</f>
        <v>5.066666666666666</v>
      </c>
      <c r="U11" s="15">
        <v>0</v>
      </c>
      <c r="V11" s="17">
        <v>0</v>
      </c>
      <c r="W11" s="14" t="e">
        <f aca="true" t="shared" si="9" ref="W11:W28">V11/U11*100</f>
        <v>#DIV/0!</v>
      </c>
      <c r="X11" s="15">
        <v>50</v>
      </c>
      <c r="Y11" s="17">
        <v>0</v>
      </c>
      <c r="Z11" s="14">
        <f aca="true" t="shared" si="10" ref="Z11:Z28">Y11/X11*100</f>
        <v>0</v>
      </c>
      <c r="AA11" s="15">
        <v>0</v>
      </c>
      <c r="AB11" s="16">
        <v>0</v>
      </c>
      <c r="AC11" s="14" t="e">
        <f aca="true" t="shared" si="11" ref="AC11:AC28">AB11/AA11*100</f>
        <v>#DIV/0!</v>
      </c>
      <c r="AD11" s="14">
        <v>0</v>
      </c>
      <c r="AE11" s="14">
        <v>0</v>
      </c>
      <c r="AF11" s="14" t="e">
        <f aca="true" t="shared" si="12" ref="AF11:AF30">AE11/AD11*100</f>
        <v>#DIV/0!</v>
      </c>
      <c r="AG11" s="14">
        <v>0</v>
      </c>
      <c r="AH11" s="14">
        <v>0</v>
      </c>
      <c r="AI11" s="14" t="e">
        <f aca="true" t="shared" si="13" ref="AI11:AI30">AH11/AG11*100</f>
        <v>#DIV/0!</v>
      </c>
      <c r="AJ11" s="49">
        <v>5232.7</v>
      </c>
      <c r="AK11" s="31">
        <v>1566.8</v>
      </c>
      <c r="AL11" s="14">
        <f aca="true" t="shared" si="14" ref="AL11:AL28">AK11/AJ11*100</f>
        <v>29.942477115064882</v>
      </c>
      <c r="AM11" s="42">
        <v>3506</v>
      </c>
      <c r="AN11" s="42">
        <v>1460.8</v>
      </c>
      <c r="AO11" s="14">
        <f aca="true" t="shared" si="15" ref="AO11:AO28">AN11/AM11*100</f>
        <v>41.6657159155733</v>
      </c>
      <c r="AP11" s="15">
        <v>0</v>
      </c>
      <c r="AQ11" s="31">
        <v>0</v>
      </c>
      <c r="AR11" s="14" t="e">
        <f>AQ11/AP11*100</f>
        <v>#DIV/0!</v>
      </c>
      <c r="AS11" s="18">
        <v>6247.2</v>
      </c>
      <c r="AT11" s="19">
        <v>1115.4</v>
      </c>
      <c r="AU11" s="14">
        <f aca="true" t="shared" si="16" ref="AU11:AU27">AT11/AS11*100</f>
        <v>17.85439877064925</v>
      </c>
      <c r="AV11" s="45">
        <v>1731.8</v>
      </c>
      <c r="AW11" s="19">
        <v>488</v>
      </c>
      <c r="AX11" s="14">
        <f aca="true" t="shared" si="17" ref="AX11:AX28">AW11/AV11*100</f>
        <v>28.178773530430767</v>
      </c>
      <c r="AY11" s="20">
        <v>1322.8</v>
      </c>
      <c r="AZ11" s="19">
        <v>346.9</v>
      </c>
      <c r="BA11" s="14">
        <f t="shared" si="1"/>
        <v>26.224674931962504</v>
      </c>
      <c r="BB11" s="43">
        <v>2121.5</v>
      </c>
      <c r="BC11" s="21">
        <v>69.8</v>
      </c>
      <c r="BD11" s="14">
        <f aca="true" t="shared" si="18" ref="BD11:BD28">BC11/BB11*100</f>
        <v>3.290124911619137</v>
      </c>
      <c r="BE11" s="20">
        <v>946.6</v>
      </c>
      <c r="BF11" s="21">
        <v>18.2</v>
      </c>
      <c r="BG11" s="14">
        <f aca="true" t="shared" si="19" ref="BG11:BG28">BF11/BE11*100</f>
        <v>1.9226706106063807</v>
      </c>
      <c r="BH11" s="20">
        <v>1341.7</v>
      </c>
      <c r="BI11" s="19">
        <v>505.1</v>
      </c>
      <c r="BJ11" s="14">
        <f aca="true" t="shared" si="20" ref="BJ11:BJ28">BI11/BH11*100</f>
        <v>37.646269657896696</v>
      </c>
      <c r="BK11" s="33">
        <v>0</v>
      </c>
      <c r="BL11" s="33">
        <f aca="true" t="shared" si="21" ref="BL11:BL28">D11-AT11</f>
        <v>751.0999999999999</v>
      </c>
      <c r="BM11" s="14" t="e">
        <f aca="true" t="shared" si="22" ref="BM11:BM28">BL11/BK11*100</f>
        <v>#DIV/0!</v>
      </c>
      <c r="BN11" s="22">
        <f aca="true" t="shared" si="23" ref="BN11:BN28">C11-AS11</f>
        <v>-75.19999999999982</v>
      </c>
      <c r="BO11" s="22">
        <f t="shared" si="2"/>
        <v>751.0999999999999</v>
      </c>
      <c r="BP11" s="14">
        <f aca="true" t="shared" si="24" ref="BP11:BP28">BO11/BN11*100</f>
        <v>-998.8031914893639</v>
      </c>
      <c r="BQ11" s="6"/>
      <c r="BR11" s="23"/>
    </row>
    <row r="12" spans="1:70" ht="15.75">
      <c r="A12" s="11">
        <v>3</v>
      </c>
      <c r="B12" s="12" t="s">
        <v>29</v>
      </c>
      <c r="C12" s="39">
        <f t="shared" si="3"/>
        <v>9217.2</v>
      </c>
      <c r="D12" s="14">
        <f t="shared" si="4"/>
        <v>2243</v>
      </c>
      <c r="E12" s="14">
        <f t="shared" si="5"/>
        <v>24.33493902703641</v>
      </c>
      <c r="F12" s="42">
        <v>1490.1</v>
      </c>
      <c r="G12" s="16">
        <v>419.9</v>
      </c>
      <c r="H12" s="14">
        <f t="shared" si="6"/>
        <v>28.1793168243742</v>
      </c>
      <c r="I12" s="15">
        <v>46</v>
      </c>
      <c r="J12" s="16">
        <v>11.5</v>
      </c>
      <c r="K12" s="14">
        <f t="shared" si="0"/>
        <v>25</v>
      </c>
      <c r="L12" s="15">
        <v>0</v>
      </c>
      <c r="M12" s="16">
        <v>0</v>
      </c>
      <c r="N12" s="14" t="e">
        <f t="shared" si="7"/>
        <v>#DIV/0!</v>
      </c>
      <c r="O12" s="15">
        <v>225</v>
      </c>
      <c r="P12" s="16">
        <v>18.2</v>
      </c>
      <c r="Q12" s="14">
        <f t="shared" si="8"/>
        <v>8.088888888888889</v>
      </c>
      <c r="R12" s="26">
        <v>447</v>
      </c>
      <c r="S12" s="16">
        <v>12.5</v>
      </c>
      <c r="T12" s="14">
        <f aca="true" t="shared" si="25" ref="T12:T28">S12/R12*100</f>
        <v>2.796420581655481</v>
      </c>
      <c r="U12" s="15">
        <v>0</v>
      </c>
      <c r="V12" s="17">
        <v>0</v>
      </c>
      <c r="W12" s="14" t="e">
        <f t="shared" si="9"/>
        <v>#DIV/0!</v>
      </c>
      <c r="X12" s="15">
        <v>220</v>
      </c>
      <c r="Y12" s="17">
        <v>155.2</v>
      </c>
      <c r="Z12" s="14">
        <f t="shared" si="10"/>
        <v>70.54545454545455</v>
      </c>
      <c r="AA12" s="15">
        <v>0</v>
      </c>
      <c r="AB12" s="16">
        <v>0</v>
      </c>
      <c r="AC12" s="14" t="e">
        <f t="shared" si="11"/>
        <v>#DIV/0!</v>
      </c>
      <c r="AD12" s="14">
        <v>0</v>
      </c>
      <c r="AE12" s="14">
        <v>0</v>
      </c>
      <c r="AF12" s="14" t="e">
        <f t="shared" si="12"/>
        <v>#DIV/0!</v>
      </c>
      <c r="AG12" s="14">
        <v>0</v>
      </c>
      <c r="AH12" s="14">
        <v>0</v>
      </c>
      <c r="AI12" s="14" t="e">
        <f t="shared" si="13"/>
        <v>#DIV/0!</v>
      </c>
      <c r="AJ12" s="42">
        <v>7727.1</v>
      </c>
      <c r="AK12" s="16">
        <v>1823.1</v>
      </c>
      <c r="AL12" s="14">
        <f t="shared" si="14"/>
        <v>23.593586209574095</v>
      </c>
      <c r="AM12" s="50">
        <v>3835.7</v>
      </c>
      <c r="AN12" s="15">
        <v>1598.2</v>
      </c>
      <c r="AO12" s="14">
        <f t="shared" si="15"/>
        <v>41.66644940949501</v>
      </c>
      <c r="AP12" s="42">
        <v>0</v>
      </c>
      <c r="AQ12" s="16">
        <v>0</v>
      </c>
      <c r="AR12" s="14" t="e">
        <f aca="true" t="shared" si="26" ref="AR12:AR28">AQ12/AP12*100</f>
        <v>#DIV/0!</v>
      </c>
      <c r="AS12" s="43">
        <v>9222.2</v>
      </c>
      <c r="AT12" s="19">
        <v>1162.8</v>
      </c>
      <c r="AU12" s="14">
        <f t="shared" si="16"/>
        <v>12.608705081217062</v>
      </c>
      <c r="AV12" s="45">
        <v>3239.2</v>
      </c>
      <c r="AW12" s="19">
        <v>475</v>
      </c>
      <c r="AX12" s="14">
        <f t="shared" si="17"/>
        <v>14.664114596196592</v>
      </c>
      <c r="AY12" s="20">
        <v>1345.4</v>
      </c>
      <c r="AZ12" s="19">
        <v>362.7</v>
      </c>
      <c r="BA12" s="14">
        <f t="shared" si="1"/>
        <v>26.95852534562212</v>
      </c>
      <c r="BB12" s="47">
        <v>2260.6</v>
      </c>
      <c r="BC12" s="21">
        <v>201.9</v>
      </c>
      <c r="BD12" s="14">
        <f t="shared" si="18"/>
        <v>8.931257188357074</v>
      </c>
      <c r="BE12" s="20">
        <v>235.3</v>
      </c>
      <c r="BF12" s="21">
        <v>75.6</v>
      </c>
      <c r="BG12" s="14">
        <f t="shared" si="19"/>
        <v>32.12919677008074</v>
      </c>
      <c r="BH12" s="20">
        <v>3381.4</v>
      </c>
      <c r="BI12" s="19">
        <v>370.8</v>
      </c>
      <c r="BJ12" s="14">
        <f t="shared" si="20"/>
        <v>10.965872123972318</v>
      </c>
      <c r="BK12" s="33">
        <v>166</v>
      </c>
      <c r="BL12" s="33">
        <f t="shared" si="21"/>
        <v>1080.2</v>
      </c>
      <c r="BM12" s="14">
        <f t="shared" si="22"/>
        <v>650.7228915662652</v>
      </c>
      <c r="BN12" s="22">
        <f t="shared" si="23"/>
        <v>-5</v>
      </c>
      <c r="BO12" s="22">
        <f t="shared" si="2"/>
        <v>1080.2</v>
      </c>
      <c r="BP12" s="14">
        <f t="shared" si="24"/>
        <v>-21604.000000000004</v>
      </c>
      <c r="BQ12" s="6"/>
      <c r="BR12" s="23"/>
    </row>
    <row r="13" spans="1:70" ht="15" customHeight="1">
      <c r="A13" s="11">
        <v>4</v>
      </c>
      <c r="B13" s="12" t="s">
        <v>30</v>
      </c>
      <c r="C13" s="39">
        <f>F13+AJ13</f>
        <v>4180.2</v>
      </c>
      <c r="D13" s="14">
        <f t="shared" si="4"/>
        <v>1252.7</v>
      </c>
      <c r="E13" s="14">
        <f t="shared" si="5"/>
        <v>29.96746567149897</v>
      </c>
      <c r="F13" s="42">
        <v>1356.1</v>
      </c>
      <c r="G13" s="16">
        <v>346.6</v>
      </c>
      <c r="H13" s="14">
        <f t="shared" si="6"/>
        <v>25.558587124843303</v>
      </c>
      <c r="I13" s="15">
        <v>160</v>
      </c>
      <c r="J13" s="16">
        <v>58.8</v>
      </c>
      <c r="K13" s="14">
        <f t="shared" si="0"/>
        <v>36.75</v>
      </c>
      <c r="L13" s="15">
        <v>15</v>
      </c>
      <c r="M13" s="16">
        <v>3.8</v>
      </c>
      <c r="N13" s="14">
        <f t="shared" si="7"/>
        <v>25.33333333333333</v>
      </c>
      <c r="O13" s="15">
        <v>86</v>
      </c>
      <c r="P13" s="31">
        <v>1.8</v>
      </c>
      <c r="Q13" s="14">
        <f t="shared" si="8"/>
        <v>2.0930232558139537</v>
      </c>
      <c r="R13" s="15">
        <v>350</v>
      </c>
      <c r="S13" s="16">
        <v>15.8</v>
      </c>
      <c r="T13" s="14">
        <f t="shared" si="25"/>
        <v>4.514285714285714</v>
      </c>
      <c r="U13" s="15">
        <v>0</v>
      </c>
      <c r="V13" s="17">
        <v>0</v>
      </c>
      <c r="W13" s="14" t="e">
        <f t="shared" si="9"/>
        <v>#DIV/0!</v>
      </c>
      <c r="X13" s="15">
        <v>166</v>
      </c>
      <c r="Y13" s="17">
        <v>30.5</v>
      </c>
      <c r="Z13" s="14">
        <f t="shared" si="10"/>
        <v>18.373493975903614</v>
      </c>
      <c r="AA13" s="15">
        <v>0</v>
      </c>
      <c r="AB13" s="16">
        <v>0</v>
      </c>
      <c r="AC13" s="14" t="e">
        <f t="shared" si="11"/>
        <v>#DIV/0!</v>
      </c>
      <c r="AD13" s="14">
        <v>0</v>
      </c>
      <c r="AE13" s="14">
        <v>0</v>
      </c>
      <c r="AF13" s="14" t="e">
        <f t="shared" si="12"/>
        <v>#DIV/0!</v>
      </c>
      <c r="AG13" s="14">
        <v>0</v>
      </c>
      <c r="AH13" s="14">
        <v>0</v>
      </c>
      <c r="AI13" s="14" t="e">
        <f t="shared" si="13"/>
        <v>#DIV/0!</v>
      </c>
      <c r="AJ13" s="42">
        <v>2824.1</v>
      </c>
      <c r="AK13" s="31">
        <v>906.1</v>
      </c>
      <c r="AL13" s="14">
        <f t="shared" si="14"/>
        <v>32.084557912255235</v>
      </c>
      <c r="AM13" s="15">
        <v>1657.6</v>
      </c>
      <c r="AN13" s="15">
        <v>690.6</v>
      </c>
      <c r="AO13" s="14">
        <f t="shared" si="15"/>
        <v>41.662644787644794</v>
      </c>
      <c r="AP13" s="15">
        <v>0</v>
      </c>
      <c r="AQ13" s="16">
        <v>0</v>
      </c>
      <c r="AR13" s="14" t="e">
        <f t="shared" si="26"/>
        <v>#DIV/0!</v>
      </c>
      <c r="AS13" s="25">
        <v>4183.7</v>
      </c>
      <c r="AT13" s="19">
        <v>883.9</v>
      </c>
      <c r="AU13" s="14">
        <f t="shared" si="16"/>
        <v>21.12723187609054</v>
      </c>
      <c r="AV13" s="45">
        <v>1272.9</v>
      </c>
      <c r="AW13" s="19">
        <v>364.1</v>
      </c>
      <c r="AX13" s="14">
        <f t="shared" si="17"/>
        <v>28.603975174797707</v>
      </c>
      <c r="AY13" s="20">
        <v>963.6</v>
      </c>
      <c r="AZ13" s="19">
        <v>258.4</v>
      </c>
      <c r="BA13" s="14">
        <f t="shared" si="1"/>
        <v>26.81610626816106</v>
      </c>
      <c r="BB13" s="43">
        <v>1383.2</v>
      </c>
      <c r="BC13" s="32">
        <v>195.2</v>
      </c>
      <c r="BD13" s="14">
        <f t="shared" si="18"/>
        <v>14.112203585887794</v>
      </c>
      <c r="BE13" s="20">
        <v>539.9</v>
      </c>
      <c r="BF13" s="32">
        <v>25.6</v>
      </c>
      <c r="BG13" s="14">
        <f t="shared" si="19"/>
        <v>4.741618818299686</v>
      </c>
      <c r="BH13" s="20">
        <v>882</v>
      </c>
      <c r="BI13" s="19">
        <v>264.7</v>
      </c>
      <c r="BJ13" s="14">
        <f t="shared" si="20"/>
        <v>30.011337868480727</v>
      </c>
      <c r="BK13" s="33">
        <v>0.1</v>
      </c>
      <c r="BL13" s="33">
        <f t="shared" si="21"/>
        <v>368.80000000000007</v>
      </c>
      <c r="BM13" s="14">
        <f>BL13/BK13*100</f>
        <v>368800.00000000006</v>
      </c>
      <c r="BN13" s="22">
        <f t="shared" si="23"/>
        <v>-3.5</v>
      </c>
      <c r="BO13" s="22">
        <f t="shared" si="2"/>
        <v>368.80000000000007</v>
      </c>
      <c r="BP13" s="14">
        <f>BO13/BN13*100</f>
        <v>-10537.142857142859</v>
      </c>
      <c r="BQ13" s="6"/>
      <c r="BR13" s="23"/>
    </row>
    <row r="14" spans="1:70" ht="15.75">
      <c r="A14" s="11">
        <v>5</v>
      </c>
      <c r="B14" s="12" t="s">
        <v>31</v>
      </c>
      <c r="C14" s="39">
        <f t="shared" si="3"/>
        <v>4873.3</v>
      </c>
      <c r="D14" s="30">
        <f t="shared" si="4"/>
        <v>1562</v>
      </c>
      <c r="E14" s="14">
        <f t="shared" si="5"/>
        <v>32.05220281944473</v>
      </c>
      <c r="F14" s="42">
        <v>998</v>
      </c>
      <c r="G14" s="16">
        <v>328.3</v>
      </c>
      <c r="H14" s="14">
        <f t="shared" si="6"/>
        <v>32.895791583166336</v>
      </c>
      <c r="I14" s="15">
        <v>67</v>
      </c>
      <c r="J14" s="16">
        <v>18.6</v>
      </c>
      <c r="K14" s="14">
        <f t="shared" si="0"/>
        <v>27.76119402985075</v>
      </c>
      <c r="L14" s="15">
        <v>30</v>
      </c>
      <c r="M14" s="16">
        <v>0.6</v>
      </c>
      <c r="N14" s="14">
        <f t="shared" si="7"/>
        <v>2</v>
      </c>
      <c r="O14" s="15">
        <v>100</v>
      </c>
      <c r="P14" s="31">
        <v>0.7</v>
      </c>
      <c r="Q14" s="14">
        <f t="shared" si="8"/>
        <v>0.7</v>
      </c>
      <c r="R14" s="15">
        <v>245</v>
      </c>
      <c r="S14" s="16">
        <v>10</v>
      </c>
      <c r="T14" s="14">
        <f t="shared" si="25"/>
        <v>4.081632653061225</v>
      </c>
      <c r="U14" s="15">
        <v>0</v>
      </c>
      <c r="V14" s="17">
        <v>0</v>
      </c>
      <c r="W14" s="14" t="e">
        <f t="shared" si="9"/>
        <v>#DIV/0!</v>
      </c>
      <c r="X14" s="15">
        <v>280</v>
      </c>
      <c r="Y14" s="17">
        <v>172.4</v>
      </c>
      <c r="Z14" s="14">
        <f t="shared" si="10"/>
        <v>61.57142857142858</v>
      </c>
      <c r="AA14" s="15">
        <v>15</v>
      </c>
      <c r="AB14" s="16">
        <v>3</v>
      </c>
      <c r="AC14" s="14">
        <f t="shared" si="11"/>
        <v>20</v>
      </c>
      <c r="AD14" s="14">
        <v>0</v>
      </c>
      <c r="AE14" s="14">
        <v>0</v>
      </c>
      <c r="AF14" s="14" t="e">
        <f t="shared" si="12"/>
        <v>#DIV/0!</v>
      </c>
      <c r="AG14" s="14">
        <v>0</v>
      </c>
      <c r="AH14" s="14">
        <v>0</v>
      </c>
      <c r="AI14" s="14" t="e">
        <f t="shared" si="13"/>
        <v>#DIV/0!</v>
      </c>
      <c r="AJ14" s="42">
        <v>3875.3</v>
      </c>
      <c r="AK14" s="16">
        <v>1233.7</v>
      </c>
      <c r="AL14" s="14">
        <f t="shared" si="14"/>
        <v>31.834954713183492</v>
      </c>
      <c r="AM14" s="15">
        <v>1732.9</v>
      </c>
      <c r="AN14" s="15">
        <v>722.1</v>
      </c>
      <c r="AO14" s="14">
        <f t="shared" si="15"/>
        <v>41.67003289283859</v>
      </c>
      <c r="AP14" s="49">
        <v>708.9</v>
      </c>
      <c r="AQ14" s="48">
        <v>295.4</v>
      </c>
      <c r="AR14" s="14">
        <f t="shared" si="26"/>
        <v>41.67019325715898</v>
      </c>
      <c r="AS14" s="25">
        <v>5373.2</v>
      </c>
      <c r="AT14" s="32">
        <v>1129.9</v>
      </c>
      <c r="AU14" s="14">
        <f t="shared" si="16"/>
        <v>21.028437430209188</v>
      </c>
      <c r="AV14" s="45">
        <v>1412.6</v>
      </c>
      <c r="AW14" s="19">
        <v>425.1</v>
      </c>
      <c r="AX14" s="14">
        <f t="shared" si="17"/>
        <v>30.09344471187881</v>
      </c>
      <c r="AY14" s="20">
        <v>947.4</v>
      </c>
      <c r="AZ14" s="32">
        <v>279.1</v>
      </c>
      <c r="BA14" s="14">
        <f t="shared" si="1"/>
        <v>29.459573569769898</v>
      </c>
      <c r="BB14" s="43">
        <v>1275.5</v>
      </c>
      <c r="BC14" s="21">
        <v>197.4</v>
      </c>
      <c r="BD14" s="14">
        <f t="shared" si="18"/>
        <v>15.476283810270482</v>
      </c>
      <c r="BE14" s="20">
        <v>1559.4</v>
      </c>
      <c r="BF14" s="21">
        <v>96.7</v>
      </c>
      <c r="BG14" s="14">
        <f t="shared" si="19"/>
        <v>6.201102988328844</v>
      </c>
      <c r="BH14" s="20">
        <v>1020</v>
      </c>
      <c r="BI14" s="32">
        <v>375.4</v>
      </c>
      <c r="BJ14" s="14">
        <f t="shared" si="20"/>
        <v>36.80392156862745</v>
      </c>
      <c r="BK14" s="33">
        <v>0</v>
      </c>
      <c r="BL14" s="33">
        <f t="shared" si="21"/>
        <v>432.0999999999999</v>
      </c>
      <c r="BM14" s="14" t="e">
        <f t="shared" si="22"/>
        <v>#DIV/0!</v>
      </c>
      <c r="BN14" s="22">
        <f t="shared" si="23"/>
        <v>-499.89999999999964</v>
      </c>
      <c r="BO14" s="22">
        <f t="shared" si="2"/>
        <v>432.0999999999999</v>
      </c>
      <c r="BP14" s="14">
        <f t="shared" si="24"/>
        <v>-86.43728745749154</v>
      </c>
      <c r="BQ14" s="6"/>
      <c r="BR14" s="23"/>
    </row>
    <row r="15" spans="1:70" ht="15.75">
      <c r="A15" s="11">
        <v>6</v>
      </c>
      <c r="B15" s="12" t="s">
        <v>32</v>
      </c>
      <c r="C15" s="39">
        <f t="shared" si="3"/>
        <v>5647.6</v>
      </c>
      <c r="D15" s="30">
        <f t="shared" si="4"/>
        <v>1874.8999999999999</v>
      </c>
      <c r="E15" s="14">
        <f t="shared" si="5"/>
        <v>33.198172675118634</v>
      </c>
      <c r="F15" s="42">
        <v>1218</v>
      </c>
      <c r="G15" s="16">
        <v>303.8</v>
      </c>
      <c r="H15" s="14">
        <f t="shared" si="6"/>
        <v>24.942528735632187</v>
      </c>
      <c r="I15" s="15">
        <v>28</v>
      </c>
      <c r="J15" s="16">
        <v>10.5</v>
      </c>
      <c r="K15" s="14">
        <f t="shared" si="0"/>
        <v>37.5</v>
      </c>
      <c r="L15" s="15">
        <v>0</v>
      </c>
      <c r="M15" s="16">
        <v>0</v>
      </c>
      <c r="N15" s="14" t="e">
        <f t="shared" si="7"/>
        <v>#DIV/0!</v>
      </c>
      <c r="O15" s="15">
        <v>171</v>
      </c>
      <c r="P15" s="16">
        <v>4.4</v>
      </c>
      <c r="Q15" s="14">
        <f t="shared" si="8"/>
        <v>2.5730994152046787</v>
      </c>
      <c r="R15" s="15">
        <v>353</v>
      </c>
      <c r="S15" s="16">
        <v>26.2</v>
      </c>
      <c r="T15" s="14">
        <f t="shared" si="25"/>
        <v>7.422096317280453</v>
      </c>
      <c r="U15" s="15">
        <v>0</v>
      </c>
      <c r="V15" s="17">
        <v>0</v>
      </c>
      <c r="W15" s="14" t="e">
        <f t="shared" si="9"/>
        <v>#DIV/0!</v>
      </c>
      <c r="X15" s="15">
        <v>170</v>
      </c>
      <c r="Y15" s="17">
        <v>62.3</v>
      </c>
      <c r="Z15" s="14">
        <f t="shared" si="10"/>
        <v>36.64705882352941</v>
      </c>
      <c r="AA15" s="15">
        <v>0</v>
      </c>
      <c r="AB15" s="16">
        <v>0</v>
      </c>
      <c r="AC15" s="14" t="e">
        <f t="shared" si="11"/>
        <v>#DIV/0!</v>
      </c>
      <c r="AD15" s="14">
        <v>0</v>
      </c>
      <c r="AE15" s="14">
        <v>0</v>
      </c>
      <c r="AF15" s="14" t="e">
        <f t="shared" si="12"/>
        <v>#DIV/0!</v>
      </c>
      <c r="AG15" s="14">
        <v>0</v>
      </c>
      <c r="AH15" s="14">
        <v>0</v>
      </c>
      <c r="AI15" s="14" t="e">
        <f t="shared" si="13"/>
        <v>#DIV/0!</v>
      </c>
      <c r="AJ15" s="42">
        <v>4429.6</v>
      </c>
      <c r="AK15" s="16">
        <v>1571.1</v>
      </c>
      <c r="AL15" s="14">
        <f t="shared" si="14"/>
        <v>35.46821383420624</v>
      </c>
      <c r="AM15" s="15">
        <v>3127.1</v>
      </c>
      <c r="AN15" s="15">
        <v>1303</v>
      </c>
      <c r="AO15" s="14">
        <f t="shared" si="15"/>
        <v>41.66799910460171</v>
      </c>
      <c r="AP15" s="15">
        <v>0</v>
      </c>
      <c r="AQ15" s="16">
        <v>0</v>
      </c>
      <c r="AR15" s="14" t="e">
        <f t="shared" si="26"/>
        <v>#DIV/0!</v>
      </c>
      <c r="AS15" s="25">
        <v>6071.8</v>
      </c>
      <c r="AT15" s="19">
        <v>1101.3</v>
      </c>
      <c r="AU15" s="14">
        <f t="shared" si="16"/>
        <v>18.13794920781317</v>
      </c>
      <c r="AV15" s="45">
        <v>1398.4</v>
      </c>
      <c r="AW15" s="19">
        <v>445.8</v>
      </c>
      <c r="AX15" s="14">
        <f t="shared" si="17"/>
        <v>31.87929061784897</v>
      </c>
      <c r="AY15" s="20">
        <v>1278.3</v>
      </c>
      <c r="AZ15" s="19">
        <v>386.4</v>
      </c>
      <c r="BA15" s="14">
        <f t="shared" si="1"/>
        <v>30.22764609246656</v>
      </c>
      <c r="BB15" s="43">
        <v>2329.3</v>
      </c>
      <c r="BC15" s="21">
        <v>268.9</v>
      </c>
      <c r="BD15" s="14">
        <f t="shared" si="18"/>
        <v>11.544240759026316</v>
      </c>
      <c r="BE15" s="20">
        <v>1131.3</v>
      </c>
      <c r="BF15" s="21">
        <v>28.6</v>
      </c>
      <c r="BG15" s="14">
        <f t="shared" si="19"/>
        <v>2.5280650578979937</v>
      </c>
      <c r="BH15" s="20">
        <v>1097.1</v>
      </c>
      <c r="BI15" s="19">
        <v>312.2</v>
      </c>
      <c r="BJ15" s="14">
        <f t="shared" si="20"/>
        <v>28.456840762008934</v>
      </c>
      <c r="BK15" s="33">
        <v>0</v>
      </c>
      <c r="BL15" s="33">
        <f t="shared" si="21"/>
        <v>773.5999999999999</v>
      </c>
      <c r="BM15" s="14" t="e">
        <f t="shared" si="22"/>
        <v>#DIV/0!</v>
      </c>
      <c r="BN15" s="22">
        <f t="shared" si="23"/>
        <v>-424.1999999999998</v>
      </c>
      <c r="BO15" s="22">
        <f t="shared" si="2"/>
        <v>773.5999999999999</v>
      </c>
      <c r="BP15" s="14">
        <f t="shared" si="24"/>
        <v>-182.36680810938242</v>
      </c>
      <c r="BQ15" s="6"/>
      <c r="BR15" s="23"/>
    </row>
    <row r="16" spans="1:70" ht="15.75">
      <c r="A16" s="11">
        <v>7</v>
      </c>
      <c r="B16" s="12" t="s">
        <v>33</v>
      </c>
      <c r="C16" s="39">
        <f t="shared" si="3"/>
        <v>4433.4</v>
      </c>
      <c r="D16" s="30">
        <f t="shared" si="4"/>
        <v>1680.5</v>
      </c>
      <c r="E16" s="14">
        <f t="shared" si="5"/>
        <v>37.905445030901795</v>
      </c>
      <c r="F16" s="42">
        <v>1041.8</v>
      </c>
      <c r="G16" s="16">
        <v>260.2</v>
      </c>
      <c r="H16" s="14">
        <f t="shared" si="6"/>
        <v>24.976003071606833</v>
      </c>
      <c r="I16" s="15">
        <v>20</v>
      </c>
      <c r="J16" s="16">
        <v>4</v>
      </c>
      <c r="K16" s="14">
        <f t="shared" si="0"/>
        <v>20</v>
      </c>
      <c r="L16" s="15">
        <v>0</v>
      </c>
      <c r="M16" s="16">
        <v>0</v>
      </c>
      <c r="N16" s="14" t="e">
        <f t="shared" si="7"/>
        <v>#DIV/0!</v>
      </c>
      <c r="O16" s="15">
        <v>122</v>
      </c>
      <c r="P16" s="31">
        <v>1.4</v>
      </c>
      <c r="Q16" s="34">
        <f t="shared" si="8"/>
        <v>1.1475409836065573</v>
      </c>
      <c r="R16" s="15">
        <v>327.2</v>
      </c>
      <c r="S16" s="31">
        <v>15.9</v>
      </c>
      <c r="T16" s="14">
        <f t="shared" si="25"/>
        <v>4.859413202933985</v>
      </c>
      <c r="U16" s="15">
        <v>0</v>
      </c>
      <c r="V16" s="17">
        <v>0</v>
      </c>
      <c r="W16" s="14" t="e">
        <f t="shared" si="9"/>
        <v>#DIV/0!</v>
      </c>
      <c r="X16" s="15">
        <v>120</v>
      </c>
      <c r="Y16" s="17">
        <v>58.6</v>
      </c>
      <c r="Z16" s="14">
        <f t="shared" si="10"/>
        <v>48.833333333333336</v>
      </c>
      <c r="AA16" s="15">
        <v>45</v>
      </c>
      <c r="AB16" s="16">
        <v>13.4</v>
      </c>
      <c r="AC16" s="14">
        <f t="shared" si="11"/>
        <v>29.777777777777782</v>
      </c>
      <c r="AD16" s="14">
        <v>0</v>
      </c>
      <c r="AE16" s="14">
        <v>0</v>
      </c>
      <c r="AF16" s="14" t="e">
        <f t="shared" si="12"/>
        <v>#DIV/0!</v>
      </c>
      <c r="AG16" s="14">
        <v>0</v>
      </c>
      <c r="AH16" s="14">
        <v>0</v>
      </c>
      <c r="AI16" s="14" t="e">
        <f t="shared" si="13"/>
        <v>#DIV/0!</v>
      </c>
      <c r="AJ16" s="49">
        <v>3391.6</v>
      </c>
      <c r="AK16" s="31">
        <v>1420.3</v>
      </c>
      <c r="AL16" s="14">
        <f t="shared" si="14"/>
        <v>41.8769902111098</v>
      </c>
      <c r="AM16" s="15">
        <v>2834.4</v>
      </c>
      <c r="AN16" s="15">
        <v>1181</v>
      </c>
      <c r="AO16" s="14">
        <f>AN16/AM16*100</f>
        <v>41.666666666666664</v>
      </c>
      <c r="AP16" s="15">
        <v>0</v>
      </c>
      <c r="AQ16" s="16">
        <v>0</v>
      </c>
      <c r="AR16" s="14" t="e">
        <f t="shared" si="26"/>
        <v>#DIV/0!</v>
      </c>
      <c r="AS16" s="25">
        <v>4457.2</v>
      </c>
      <c r="AT16" s="19">
        <v>1395.3</v>
      </c>
      <c r="AU16" s="14">
        <f t="shared" si="16"/>
        <v>31.304406353764698</v>
      </c>
      <c r="AV16" s="45">
        <v>1647.9</v>
      </c>
      <c r="AW16" s="19">
        <v>520.2</v>
      </c>
      <c r="AX16" s="14">
        <f t="shared" si="17"/>
        <v>31.567449481157837</v>
      </c>
      <c r="AY16" s="20">
        <v>1238.4</v>
      </c>
      <c r="AZ16" s="19">
        <v>387.2</v>
      </c>
      <c r="BA16" s="14">
        <f t="shared" si="1"/>
        <v>31.26614987080103</v>
      </c>
      <c r="BB16" s="43">
        <v>880.2</v>
      </c>
      <c r="BC16" s="21">
        <v>243</v>
      </c>
      <c r="BD16" s="14">
        <f t="shared" si="18"/>
        <v>27.60736196319018</v>
      </c>
      <c r="BE16" s="46">
        <v>406.8</v>
      </c>
      <c r="BF16" s="21">
        <v>8.7</v>
      </c>
      <c r="BG16" s="14">
        <f t="shared" si="19"/>
        <v>2.1386430678466075</v>
      </c>
      <c r="BH16" s="20">
        <v>1396.6</v>
      </c>
      <c r="BI16" s="19">
        <v>587.6</v>
      </c>
      <c r="BJ16" s="14">
        <f t="shared" si="20"/>
        <v>42.07360733209223</v>
      </c>
      <c r="BK16" s="33">
        <f>C16-AS16</f>
        <v>-23.800000000000182</v>
      </c>
      <c r="BL16" s="33">
        <f t="shared" si="21"/>
        <v>285.20000000000005</v>
      </c>
      <c r="BM16" s="14">
        <f t="shared" si="22"/>
        <v>-1198.3193277310834</v>
      </c>
      <c r="BN16" s="22">
        <f t="shared" si="23"/>
        <v>-23.800000000000182</v>
      </c>
      <c r="BO16" s="22">
        <f t="shared" si="2"/>
        <v>285.20000000000005</v>
      </c>
      <c r="BP16" s="14">
        <f t="shared" si="24"/>
        <v>-1198.3193277310834</v>
      </c>
      <c r="BQ16" s="6"/>
      <c r="BR16" s="23"/>
    </row>
    <row r="17" spans="1:70" ht="15" customHeight="1">
      <c r="A17" s="11">
        <v>8</v>
      </c>
      <c r="B17" s="12" t="s">
        <v>34</v>
      </c>
      <c r="C17" s="39">
        <f t="shared" si="3"/>
        <v>77391.7</v>
      </c>
      <c r="D17" s="30">
        <f t="shared" si="4"/>
        <v>13343.8</v>
      </c>
      <c r="E17" s="14">
        <f t="shared" si="5"/>
        <v>17.24190061724965</v>
      </c>
      <c r="F17" s="42">
        <v>36745</v>
      </c>
      <c r="G17" s="16">
        <v>12427.3</v>
      </c>
      <c r="H17" s="14">
        <f t="shared" si="6"/>
        <v>33.82038372567696</v>
      </c>
      <c r="I17" s="15">
        <v>22000</v>
      </c>
      <c r="J17" s="16">
        <v>7732.2</v>
      </c>
      <c r="K17" s="14">
        <f t="shared" si="0"/>
        <v>35.14636363636364</v>
      </c>
      <c r="L17" s="15">
        <v>80</v>
      </c>
      <c r="M17" s="16">
        <v>172.5</v>
      </c>
      <c r="N17" s="14">
        <f t="shared" si="7"/>
        <v>215.625</v>
      </c>
      <c r="O17" s="15">
        <v>4150</v>
      </c>
      <c r="P17" s="16">
        <v>152.6</v>
      </c>
      <c r="Q17" s="14">
        <f t="shared" si="8"/>
        <v>3.6771084337349396</v>
      </c>
      <c r="R17" s="15">
        <v>7100</v>
      </c>
      <c r="S17" s="17">
        <v>1639.7</v>
      </c>
      <c r="T17" s="14">
        <f t="shared" si="25"/>
        <v>23.0943661971831</v>
      </c>
      <c r="U17" s="15">
        <v>1000</v>
      </c>
      <c r="V17" s="17">
        <v>133.2</v>
      </c>
      <c r="W17" s="14">
        <f t="shared" si="9"/>
        <v>13.319999999999999</v>
      </c>
      <c r="X17" s="15">
        <v>60</v>
      </c>
      <c r="Y17" s="17">
        <v>148.9</v>
      </c>
      <c r="Z17" s="14">
        <f t="shared" si="10"/>
        <v>248.16666666666669</v>
      </c>
      <c r="AA17" s="15">
        <v>75</v>
      </c>
      <c r="AB17" s="16">
        <v>0</v>
      </c>
      <c r="AC17" s="14">
        <f t="shared" si="11"/>
        <v>0</v>
      </c>
      <c r="AD17" s="14">
        <v>0</v>
      </c>
      <c r="AE17" s="14">
        <v>0</v>
      </c>
      <c r="AF17" s="14" t="e">
        <f t="shared" si="12"/>
        <v>#DIV/0!</v>
      </c>
      <c r="AG17" s="14">
        <v>530</v>
      </c>
      <c r="AH17" s="14">
        <v>427.8</v>
      </c>
      <c r="AI17" s="14">
        <f t="shared" si="13"/>
        <v>80.71698113207547</v>
      </c>
      <c r="AJ17" s="49">
        <v>40646.7</v>
      </c>
      <c r="AK17" s="17">
        <v>916.5</v>
      </c>
      <c r="AL17" s="14">
        <f t="shared" si="14"/>
        <v>2.2547955922621026</v>
      </c>
      <c r="AM17" s="15">
        <v>0</v>
      </c>
      <c r="AN17" s="15">
        <v>0</v>
      </c>
      <c r="AO17" s="14" t="e">
        <f t="shared" si="15"/>
        <v>#DIV/0!</v>
      </c>
      <c r="AP17" s="15">
        <v>0</v>
      </c>
      <c r="AQ17" s="16">
        <v>0</v>
      </c>
      <c r="AR17" s="14" t="e">
        <f t="shared" si="26"/>
        <v>#DIV/0!</v>
      </c>
      <c r="AS17" s="25">
        <v>86908.2</v>
      </c>
      <c r="AT17" s="19">
        <v>12113.6</v>
      </c>
      <c r="AU17" s="14">
        <f t="shared" si="16"/>
        <v>13.938385560856167</v>
      </c>
      <c r="AV17" s="45">
        <v>8132.3</v>
      </c>
      <c r="AW17" s="19">
        <v>2584.2</v>
      </c>
      <c r="AX17" s="14">
        <f t="shared" si="17"/>
        <v>31.776988059958434</v>
      </c>
      <c r="AY17" s="20">
        <v>5059.7</v>
      </c>
      <c r="AZ17" s="19">
        <v>1592</v>
      </c>
      <c r="BA17" s="14">
        <f t="shared" si="1"/>
        <v>31.464316066169935</v>
      </c>
      <c r="BB17" s="43">
        <v>17453.7</v>
      </c>
      <c r="BC17" s="21">
        <v>4448.8</v>
      </c>
      <c r="BD17" s="14">
        <f t="shared" si="18"/>
        <v>25.489151297432638</v>
      </c>
      <c r="BE17" s="20">
        <v>54796.7</v>
      </c>
      <c r="BF17" s="21">
        <v>2449.9</v>
      </c>
      <c r="BG17" s="14">
        <f t="shared" si="19"/>
        <v>4.470889670363362</v>
      </c>
      <c r="BH17" s="20">
        <v>6005.2</v>
      </c>
      <c r="BI17" s="19">
        <v>2488.7</v>
      </c>
      <c r="BJ17" s="14">
        <f t="shared" si="20"/>
        <v>41.442416572304005</v>
      </c>
      <c r="BK17" s="33">
        <v>-3731.7</v>
      </c>
      <c r="BL17" s="33">
        <f t="shared" si="21"/>
        <v>1230.199999999999</v>
      </c>
      <c r="BM17" s="14">
        <f t="shared" si="22"/>
        <v>-32.96620843047402</v>
      </c>
      <c r="BN17" s="22">
        <f t="shared" si="23"/>
        <v>-9516.5</v>
      </c>
      <c r="BO17" s="22">
        <f t="shared" si="2"/>
        <v>1230.199999999999</v>
      </c>
      <c r="BP17" s="14">
        <f t="shared" si="24"/>
        <v>-12.927021488992791</v>
      </c>
      <c r="BQ17" s="6"/>
      <c r="BR17" s="23"/>
    </row>
    <row r="18" spans="1:70" ht="15.75">
      <c r="A18" s="11">
        <v>9</v>
      </c>
      <c r="B18" s="12" t="s">
        <v>35</v>
      </c>
      <c r="C18" s="39">
        <f t="shared" si="3"/>
        <v>6011</v>
      </c>
      <c r="D18" s="30">
        <f t="shared" si="4"/>
        <v>2273.5</v>
      </c>
      <c r="E18" s="14">
        <f t="shared" si="5"/>
        <v>37.82232573615039</v>
      </c>
      <c r="F18" s="42">
        <v>1090.2</v>
      </c>
      <c r="G18" s="16">
        <v>284.3</v>
      </c>
      <c r="H18" s="14">
        <f t="shared" si="6"/>
        <v>26.077783892863692</v>
      </c>
      <c r="I18" s="15">
        <v>40</v>
      </c>
      <c r="J18" s="16">
        <v>13.7</v>
      </c>
      <c r="K18" s="14">
        <f t="shared" si="0"/>
        <v>34.25</v>
      </c>
      <c r="L18" s="15">
        <v>5</v>
      </c>
      <c r="M18" s="16">
        <v>6.2</v>
      </c>
      <c r="N18" s="14">
        <f t="shared" si="7"/>
        <v>124</v>
      </c>
      <c r="O18" s="15">
        <v>88</v>
      </c>
      <c r="P18" s="16">
        <v>1.2</v>
      </c>
      <c r="Q18" s="14">
        <f t="shared" si="8"/>
        <v>1.3636363636363635</v>
      </c>
      <c r="R18" s="15">
        <v>305</v>
      </c>
      <c r="S18" s="16">
        <v>12.6</v>
      </c>
      <c r="T18" s="14">
        <f t="shared" si="25"/>
        <v>4.131147540983606</v>
      </c>
      <c r="U18" s="15">
        <v>0</v>
      </c>
      <c r="V18" s="17">
        <v>0</v>
      </c>
      <c r="W18" s="14" t="e">
        <f t="shared" si="9"/>
        <v>#DIV/0!</v>
      </c>
      <c r="X18" s="15">
        <v>70</v>
      </c>
      <c r="Y18" s="31">
        <v>15.5</v>
      </c>
      <c r="Z18" s="14">
        <f t="shared" si="10"/>
        <v>22.142857142857142</v>
      </c>
      <c r="AA18" s="15">
        <v>0</v>
      </c>
      <c r="AB18" s="16">
        <v>0</v>
      </c>
      <c r="AC18" s="14" t="e">
        <f t="shared" si="11"/>
        <v>#DIV/0!</v>
      </c>
      <c r="AD18" s="14">
        <v>0</v>
      </c>
      <c r="AE18" s="14">
        <v>0</v>
      </c>
      <c r="AF18" s="14" t="e">
        <f t="shared" si="12"/>
        <v>#DIV/0!</v>
      </c>
      <c r="AG18" s="14">
        <v>0</v>
      </c>
      <c r="AH18" s="14">
        <v>0</v>
      </c>
      <c r="AI18" s="14" t="e">
        <f t="shared" si="13"/>
        <v>#DIV/0!</v>
      </c>
      <c r="AJ18" s="42">
        <v>4920.8</v>
      </c>
      <c r="AK18" s="31">
        <v>1989.2</v>
      </c>
      <c r="AL18" s="14">
        <f t="shared" si="14"/>
        <v>40.42432124857746</v>
      </c>
      <c r="AM18" s="15">
        <v>2718</v>
      </c>
      <c r="AN18" s="15">
        <v>1132.5</v>
      </c>
      <c r="AO18" s="14">
        <f t="shared" si="15"/>
        <v>41.66666666666667</v>
      </c>
      <c r="AP18" s="15">
        <v>1353.6</v>
      </c>
      <c r="AQ18" s="17">
        <v>564</v>
      </c>
      <c r="AR18" s="14">
        <f t="shared" si="26"/>
        <v>41.66666666666667</v>
      </c>
      <c r="AS18" s="25">
        <v>6020.3</v>
      </c>
      <c r="AT18" s="32">
        <v>2076.9</v>
      </c>
      <c r="AU18" s="14">
        <f t="shared" si="16"/>
        <v>34.498280816570606</v>
      </c>
      <c r="AV18" s="45">
        <v>1945.1</v>
      </c>
      <c r="AW18" s="19">
        <v>638.6</v>
      </c>
      <c r="AX18" s="14">
        <f t="shared" si="17"/>
        <v>32.83121690401522</v>
      </c>
      <c r="AY18" s="20">
        <v>1320.4</v>
      </c>
      <c r="AZ18" s="19">
        <v>419</v>
      </c>
      <c r="BA18" s="14">
        <f t="shared" si="1"/>
        <v>31.73280823992729</v>
      </c>
      <c r="BB18" s="43">
        <v>1345.2</v>
      </c>
      <c r="BC18" s="21">
        <v>277.3</v>
      </c>
      <c r="BD18" s="14">
        <f t="shared" si="18"/>
        <v>20.614035087719298</v>
      </c>
      <c r="BE18" s="20">
        <v>125.7</v>
      </c>
      <c r="BF18" s="21">
        <v>30.1</v>
      </c>
      <c r="BG18" s="14">
        <f t="shared" si="19"/>
        <v>23.94590294351631</v>
      </c>
      <c r="BH18" s="20">
        <v>2498.6</v>
      </c>
      <c r="BI18" s="32">
        <v>1095.6</v>
      </c>
      <c r="BJ18" s="14">
        <f t="shared" si="20"/>
        <v>43.84855519090691</v>
      </c>
      <c r="BK18" s="33">
        <v>0</v>
      </c>
      <c r="BL18" s="33">
        <f t="shared" si="21"/>
        <v>196.5999999999999</v>
      </c>
      <c r="BM18" s="14" t="e">
        <f t="shared" si="22"/>
        <v>#DIV/0!</v>
      </c>
      <c r="BN18" s="22">
        <f t="shared" si="23"/>
        <v>-9.300000000000182</v>
      </c>
      <c r="BO18" s="22">
        <f t="shared" si="2"/>
        <v>196.5999999999999</v>
      </c>
      <c r="BP18" s="14">
        <f t="shared" si="24"/>
        <v>-2113.9784946236136</v>
      </c>
      <c r="BQ18" s="6"/>
      <c r="BR18" s="23"/>
    </row>
    <row r="19" spans="1:70" ht="15.75">
      <c r="A19" s="11">
        <v>10</v>
      </c>
      <c r="B19" s="12" t="s">
        <v>36</v>
      </c>
      <c r="C19" s="39">
        <f t="shared" si="3"/>
        <v>6422</v>
      </c>
      <c r="D19" s="30">
        <f t="shared" si="4"/>
        <v>2385.6</v>
      </c>
      <c r="E19" s="14">
        <f t="shared" si="5"/>
        <v>37.147306135160385</v>
      </c>
      <c r="F19" s="42">
        <v>1557</v>
      </c>
      <c r="G19" s="16">
        <v>556.8</v>
      </c>
      <c r="H19" s="14">
        <f t="shared" si="6"/>
        <v>35.761078998073216</v>
      </c>
      <c r="I19" s="15">
        <v>63</v>
      </c>
      <c r="J19" s="31">
        <v>25.7</v>
      </c>
      <c r="K19" s="14">
        <f t="shared" si="0"/>
        <v>40.79365079365079</v>
      </c>
      <c r="L19" s="15">
        <v>56</v>
      </c>
      <c r="M19" s="16">
        <v>122</v>
      </c>
      <c r="N19" s="14">
        <f t="shared" si="7"/>
        <v>217.85714285714283</v>
      </c>
      <c r="O19" s="15">
        <v>185</v>
      </c>
      <c r="P19" s="16">
        <v>18.2</v>
      </c>
      <c r="Q19" s="14">
        <f t="shared" si="8"/>
        <v>9.837837837837837</v>
      </c>
      <c r="R19" s="15">
        <v>320</v>
      </c>
      <c r="S19" s="16">
        <v>17.3</v>
      </c>
      <c r="T19" s="14">
        <f t="shared" si="25"/>
        <v>5.40625</v>
      </c>
      <c r="U19" s="15">
        <v>0</v>
      </c>
      <c r="V19" s="17">
        <v>0</v>
      </c>
      <c r="W19" s="14" t="e">
        <f t="shared" si="9"/>
        <v>#DIV/0!</v>
      </c>
      <c r="X19" s="15">
        <v>210</v>
      </c>
      <c r="Y19" s="17">
        <v>47.7</v>
      </c>
      <c r="Z19" s="14">
        <f t="shared" si="10"/>
        <v>22.714285714285715</v>
      </c>
      <c r="AA19" s="15">
        <v>50</v>
      </c>
      <c r="AB19" s="16">
        <v>25</v>
      </c>
      <c r="AC19" s="14">
        <f t="shared" si="11"/>
        <v>50</v>
      </c>
      <c r="AD19" s="14">
        <v>0</v>
      </c>
      <c r="AE19" s="14">
        <v>0</v>
      </c>
      <c r="AF19" s="14" t="e">
        <f t="shared" si="12"/>
        <v>#DIV/0!</v>
      </c>
      <c r="AG19" s="14">
        <v>0</v>
      </c>
      <c r="AH19" s="14">
        <v>0</v>
      </c>
      <c r="AI19" s="14" t="e">
        <f t="shared" si="13"/>
        <v>#DIV/0!</v>
      </c>
      <c r="AJ19" s="42">
        <v>4865</v>
      </c>
      <c r="AK19" s="16">
        <v>1828.8</v>
      </c>
      <c r="AL19" s="14">
        <f t="shared" si="14"/>
        <v>37.59095580678314</v>
      </c>
      <c r="AM19" s="15">
        <v>3607.7</v>
      </c>
      <c r="AN19" s="15">
        <v>1503.2</v>
      </c>
      <c r="AO19" s="14">
        <f t="shared" si="15"/>
        <v>41.66643567924162</v>
      </c>
      <c r="AP19" s="15">
        <v>0</v>
      </c>
      <c r="AQ19" s="16">
        <v>0</v>
      </c>
      <c r="AR19" s="14" t="e">
        <f t="shared" si="26"/>
        <v>#DIV/0!</v>
      </c>
      <c r="AS19" s="25">
        <v>6542.4</v>
      </c>
      <c r="AT19" s="19">
        <v>1323.8</v>
      </c>
      <c r="AU19" s="14">
        <f t="shared" si="16"/>
        <v>20.23416483247738</v>
      </c>
      <c r="AV19" s="45">
        <v>1967.1</v>
      </c>
      <c r="AW19" s="19">
        <v>458.1</v>
      </c>
      <c r="AX19" s="14">
        <f t="shared" si="17"/>
        <v>23.288089065121248</v>
      </c>
      <c r="AY19" s="52">
        <v>1349.6</v>
      </c>
      <c r="AZ19" s="32">
        <v>325.9</v>
      </c>
      <c r="BA19" s="14">
        <f t="shared" si="1"/>
        <v>24.14789567279194</v>
      </c>
      <c r="BB19" s="43">
        <v>1591.1</v>
      </c>
      <c r="BC19" s="21">
        <v>313.8</v>
      </c>
      <c r="BD19" s="14">
        <f t="shared" si="18"/>
        <v>19.722204763999752</v>
      </c>
      <c r="BE19" s="20">
        <v>1733.8</v>
      </c>
      <c r="BF19" s="21">
        <v>65.9</v>
      </c>
      <c r="BG19" s="14">
        <f t="shared" si="19"/>
        <v>3.8008997577575276</v>
      </c>
      <c r="BH19" s="20">
        <v>1036.3</v>
      </c>
      <c r="BI19" s="19">
        <v>450.4</v>
      </c>
      <c r="BJ19" s="14">
        <f t="shared" si="20"/>
        <v>43.462317861623085</v>
      </c>
      <c r="BK19" s="33">
        <v>0</v>
      </c>
      <c r="BL19" s="33">
        <f t="shared" si="21"/>
        <v>1061.8</v>
      </c>
      <c r="BM19" s="14" t="e">
        <f t="shared" si="22"/>
        <v>#DIV/0!</v>
      </c>
      <c r="BN19" s="22">
        <f t="shared" si="23"/>
        <v>-120.39999999999964</v>
      </c>
      <c r="BO19" s="22">
        <f t="shared" si="2"/>
        <v>1061.8</v>
      </c>
      <c r="BP19" s="14">
        <f t="shared" si="24"/>
        <v>-881.893687707644</v>
      </c>
      <c r="BQ19" s="6"/>
      <c r="BR19" s="23"/>
    </row>
    <row r="20" spans="1:70" ht="15.75">
      <c r="A20" s="11">
        <v>11</v>
      </c>
      <c r="B20" s="12" t="s">
        <v>37</v>
      </c>
      <c r="C20" s="30">
        <f t="shared" si="3"/>
        <v>11296</v>
      </c>
      <c r="D20" s="30">
        <f t="shared" si="4"/>
        <v>3890.5</v>
      </c>
      <c r="E20" s="14">
        <f t="shared" si="5"/>
        <v>34.44139518413598</v>
      </c>
      <c r="F20" s="42">
        <v>3023</v>
      </c>
      <c r="G20" s="16">
        <v>710.9</v>
      </c>
      <c r="H20" s="14">
        <f t="shared" si="6"/>
        <v>23.516374462454515</v>
      </c>
      <c r="I20" s="15">
        <v>400</v>
      </c>
      <c r="J20" s="31">
        <v>130.7</v>
      </c>
      <c r="K20" s="14">
        <f t="shared" si="0"/>
        <v>32.675</v>
      </c>
      <c r="L20" s="15">
        <v>20</v>
      </c>
      <c r="M20" s="16">
        <v>31</v>
      </c>
      <c r="N20" s="14">
        <f t="shared" si="7"/>
        <v>155</v>
      </c>
      <c r="O20" s="15">
        <v>451</v>
      </c>
      <c r="P20" s="16">
        <v>25.2</v>
      </c>
      <c r="Q20" s="14">
        <f t="shared" si="8"/>
        <v>5.587583148558759</v>
      </c>
      <c r="R20" s="15">
        <v>750</v>
      </c>
      <c r="S20" s="16">
        <v>60.6</v>
      </c>
      <c r="T20" s="14">
        <f t="shared" si="25"/>
        <v>8.08</v>
      </c>
      <c r="U20" s="15">
        <v>0</v>
      </c>
      <c r="V20" s="17">
        <v>0</v>
      </c>
      <c r="W20" s="14" t="e">
        <f t="shared" si="9"/>
        <v>#DIV/0!</v>
      </c>
      <c r="X20" s="15">
        <v>350</v>
      </c>
      <c r="Y20" s="17">
        <v>80.2</v>
      </c>
      <c r="Z20" s="14">
        <f t="shared" si="10"/>
        <v>22.914285714285715</v>
      </c>
      <c r="AA20" s="15">
        <v>305</v>
      </c>
      <c r="AB20" s="16">
        <v>84.3</v>
      </c>
      <c r="AC20" s="14">
        <f t="shared" si="11"/>
        <v>27.63934426229508</v>
      </c>
      <c r="AD20" s="14">
        <v>0</v>
      </c>
      <c r="AE20" s="14">
        <v>0</v>
      </c>
      <c r="AF20" s="14" t="e">
        <f t="shared" si="12"/>
        <v>#DIV/0!</v>
      </c>
      <c r="AG20" s="14">
        <v>10</v>
      </c>
      <c r="AH20" s="14">
        <v>2.4</v>
      </c>
      <c r="AI20" s="14">
        <v>0.2</v>
      </c>
      <c r="AJ20" s="42">
        <v>8273</v>
      </c>
      <c r="AK20" s="16">
        <v>3179.6</v>
      </c>
      <c r="AL20" s="14">
        <f t="shared" si="14"/>
        <v>38.433458237640515</v>
      </c>
      <c r="AM20" s="15">
        <v>6272</v>
      </c>
      <c r="AN20" s="15">
        <v>2613.4</v>
      </c>
      <c r="AO20" s="14">
        <f t="shared" si="15"/>
        <v>41.66772959183674</v>
      </c>
      <c r="AP20" s="15">
        <v>0</v>
      </c>
      <c r="AQ20" s="16">
        <v>0</v>
      </c>
      <c r="AR20" s="14" t="e">
        <f t="shared" si="26"/>
        <v>#DIV/0!</v>
      </c>
      <c r="AS20" s="25">
        <v>11403</v>
      </c>
      <c r="AT20" s="19">
        <v>2548</v>
      </c>
      <c r="AU20" s="14">
        <f t="shared" si="16"/>
        <v>22.34499693063229</v>
      </c>
      <c r="AV20" s="45">
        <v>2678.2</v>
      </c>
      <c r="AW20" s="19">
        <v>982.1</v>
      </c>
      <c r="AX20" s="14">
        <f t="shared" si="17"/>
        <v>36.67015159435442</v>
      </c>
      <c r="AY20" s="46">
        <v>1626.4</v>
      </c>
      <c r="AZ20" s="19">
        <v>576</v>
      </c>
      <c r="BA20" s="14">
        <f t="shared" si="1"/>
        <v>35.415641908509585</v>
      </c>
      <c r="BB20" s="43">
        <v>1860.7</v>
      </c>
      <c r="BC20" s="21">
        <v>458.6</v>
      </c>
      <c r="BD20" s="14">
        <f t="shared" si="18"/>
        <v>24.64663836190681</v>
      </c>
      <c r="BE20" s="20">
        <v>3682.9</v>
      </c>
      <c r="BF20" s="21">
        <v>150.9</v>
      </c>
      <c r="BG20" s="14">
        <f t="shared" si="19"/>
        <v>4.097314616199191</v>
      </c>
      <c r="BH20" s="20">
        <v>2770.8</v>
      </c>
      <c r="BI20" s="19">
        <v>738.8</v>
      </c>
      <c r="BJ20" s="14">
        <f t="shared" si="20"/>
        <v>26.663779413887685</v>
      </c>
      <c r="BK20" s="33">
        <v>863.3</v>
      </c>
      <c r="BL20" s="33">
        <f t="shared" si="21"/>
        <v>1342.5</v>
      </c>
      <c r="BM20" s="14">
        <f t="shared" si="22"/>
        <v>155.50793466929227</v>
      </c>
      <c r="BN20" s="22">
        <f t="shared" si="23"/>
        <v>-107</v>
      </c>
      <c r="BO20" s="22">
        <f t="shared" si="2"/>
        <v>1342.5</v>
      </c>
      <c r="BP20" s="14">
        <f t="shared" si="24"/>
        <v>-1254.6728971962616</v>
      </c>
      <c r="BQ20" s="6"/>
      <c r="BR20" s="23"/>
    </row>
    <row r="21" spans="1:70" ht="15" customHeight="1">
      <c r="A21" s="11">
        <v>12</v>
      </c>
      <c r="B21" s="12" t="s">
        <v>38</v>
      </c>
      <c r="C21" s="39">
        <f t="shared" si="3"/>
        <v>4819.2</v>
      </c>
      <c r="D21" s="40">
        <f t="shared" si="4"/>
        <v>2171</v>
      </c>
      <c r="E21" s="14">
        <f t="shared" si="5"/>
        <v>45.04897078353254</v>
      </c>
      <c r="F21" s="42">
        <v>914.6</v>
      </c>
      <c r="G21" s="16">
        <v>560.7</v>
      </c>
      <c r="H21" s="14">
        <f t="shared" si="6"/>
        <v>61.305488738246225</v>
      </c>
      <c r="I21" s="15">
        <v>32</v>
      </c>
      <c r="J21" s="16">
        <v>12.1</v>
      </c>
      <c r="K21" s="14">
        <f t="shared" si="0"/>
        <v>37.8125</v>
      </c>
      <c r="L21" s="15">
        <v>14</v>
      </c>
      <c r="M21" s="16">
        <v>36.2</v>
      </c>
      <c r="N21" s="14">
        <f t="shared" si="7"/>
        <v>258.5714285714286</v>
      </c>
      <c r="O21" s="15">
        <v>43</v>
      </c>
      <c r="P21" s="16">
        <v>0.6</v>
      </c>
      <c r="Q21" s="14">
        <f t="shared" si="8"/>
        <v>1.3953488372093024</v>
      </c>
      <c r="R21" s="15">
        <v>181</v>
      </c>
      <c r="S21" s="16">
        <v>7.5</v>
      </c>
      <c r="T21" s="14">
        <f t="shared" si="25"/>
        <v>4.143646408839778</v>
      </c>
      <c r="U21" s="15">
        <v>0</v>
      </c>
      <c r="V21" s="17">
        <v>0</v>
      </c>
      <c r="W21" s="14" t="e">
        <f t="shared" si="9"/>
        <v>#DIV/0!</v>
      </c>
      <c r="X21" s="15">
        <v>252</v>
      </c>
      <c r="Y21" s="17">
        <v>310.2</v>
      </c>
      <c r="Z21" s="14">
        <f t="shared" si="10"/>
        <v>123.09523809523807</v>
      </c>
      <c r="AA21" s="15">
        <v>6</v>
      </c>
      <c r="AB21" s="31">
        <v>3</v>
      </c>
      <c r="AC21" s="14">
        <f t="shared" si="11"/>
        <v>50</v>
      </c>
      <c r="AD21" s="14">
        <v>0</v>
      </c>
      <c r="AE21" s="14">
        <v>0</v>
      </c>
      <c r="AF21" s="14" t="e">
        <f t="shared" si="12"/>
        <v>#DIV/0!</v>
      </c>
      <c r="AG21" s="14">
        <v>0</v>
      </c>
      <c r="AH21" s="30">
        <v>1.8</v>
      </c>
      <c r="AI21" s="14" t="e">
        <f t="shared" si="13"/>
        <v>#DIV/0!</v>
      </c>
      <c r="AJ21" s="49">
        <v>3904.6</v>
      </c>
      <c r="AK21" s="17">
        <v>1610.3</v>
      </c>
      <c r="AL21" s="14">
        <f t="shared" si="14"/>
        <v>41.24110024074169</v>
      </c>
      <c r="AM21" s="15">
        <v>1322.3</v>
      </c>
      <c r="AN21" s="15">
        <v>551</v>
      </c>
      <c r="AO21" s="14">
        <f t="shared" si="15"/>
        <v>41.66981774181351</v>
      </c>
      <c r="AP21" s="15">
        <v>1961.5</v>
      </c>
      <c r="AQ21" s="16">
        <v>817.3</v>
      </c>
      <c r="AR21" s="14">
        <f t="shared" si="26"/>
        <v>41.667091511598265</v>
      </c>
      <c r="AS21" s="51">
        <v>4999.3</v>
      </c>
      <c r="AT21" s="19">
        <v>1654.2</v>
      </c>
      <c r="AU21" s="14">
        <f t="shared" si="16"/>
        <v>33.088632408537194</v>
      </c>
      <c r="AV21" s="45">
        <v>1520.7</v>
      </c>
      <c r="AW21" s="19">
        <v>556.9</v>
      </c>
      <c r="AX21" s="14">
        <f t="shared" si="17"/>
        <v>36.621292825672384</v>
      </c>
      <c r="AY21" s="46">
        <v>962.8</v>
      </c>
      <c r="AZ21" s="19">
        <v>420.2</v>
      </c>
      <c r="BA21" s="14">
        <f t="shared" si="1"/>
        <v>43.643539675945156</v>
      </c>
      <c r="BB21" s="43">
        <v>922.8</v>
      </c>
      <c r="BC21" s="21">
        <v>221</v>
      </c>
      <c r="BD21" s="14">
        <f t="shared" si="18"/>
        <v>23.948851322063287</v>
      </c>
      <c r="BE21" s="20">
        <v>876.5</v>
      </c>
      <c r="BF21" s="21">
        <v>108.4</v>
      </c>
      <c r="BG21" s="14">
        <f t="shared" si="19"/>
        <v>12.367370222475756</v>
      </c>
      <c r="BH21" s="20">
        <v>1517.6</v>
      </c>
      <c r="BI21" s="19">
        <v>732.7</v>
      </c>
      <c r="BJ21" s="14">
        <f t="shared" si="20"/>
        <v>48.28017923036374</v>
      </c>
      <c r="BK21" s="33">
        <f>C21-AS21</f>
        <v>-180.10000000000036</v>
      </c>
      <c r="BL21" s="33">
        <f t="shared" si="21"/>
        <v>516.8</v>
      </c>
      <c r="BM21" s="14">
        <f t="shared" si="22"/>
        <v>-286.9516935036085</v>
      </c>
      <c r="BN21" s="22">
        <f t="shared" si="23"/>
        <v>-180.10000000000036</v>
      </c>
      <c r="BO21" s="22">
        <f t="shared" si="2"/>
        <v>516.8</v>
      </c>
      <c r="BP21" s="14">
        <f t="shared" si="24"/>
        <v>-286.9516935036085</v>
      </c>
      <c r="BQ21" s="6"/>
      <c r="BR21" s="23"/>
    </row>
    <row r="22" spans="1:70" ht="15.75">
      <c r="A22" s="11">
        <v>13</v>
      </c>
      <c r="B22" s="12" t="s">
        <v>39</v>
      </c>
      <c r="C22" s="39">
        <f t="shared" si="3"/>
        <v>7355.1</v>
      </c>
      <c r="D22" s="34">
        <f t="shared" si="4"/>
        <v>2617.7999999999997</v>
      </c>
      <c r="E22" s="14">
        <f t="shared" si="5"/>
        <v>35.59163029734469</v>
      </c>
      <c r="F22" s="42">
        <v>1324.6</v>
      </c>
      <c r="G22" s="16">
        <v>463.2</v>
      </c>
      <c r="H22" s="14">
        <f t="shared" si="6"/>
        <v>34.96904725955006</v>
      </c>
      <c r="I22" s="15">
        <v>35</v>
      </c>
      <c r="J22" s="16">
        <v>14.7</v>
      </c>
      <c r="K22" s="14">
        <f t="shared" si="0"/>
        <v>42</v>
      </c>
      <c r="L22" s="15">
        <v>16</v>
      </c>
      <c r="M22" s="31">
        <v>57</v>
      </c>
      <c r="N22" s="14">
        <f t="shared" si="7"/>
        <v>356.25</v>
      </c>
      <c r="O22" s="15">
        <v>95</v>
      </c>
      <c r="P22" s="16">
        <v>2.9</v>
      </c>
      <c r="Q22" s="14">
        <f t="shared" si="8"/>
        <v>3.052631578947368</v>
      </c>
      <c r="R22" s="15">
        <v>371</v>
      </c>
      <c r="S22" s="16">
        <v>22.7</v>
      </c>
      <c r="T22" s="14">
        <f t="shared" si="25"/>
        <v>6.118598382749326</v>
      </c>
      <c r="U22" s="15">
        <v>0</v>
      </c>
      <c r="V22" s="17">
        <v>0</v>
      </c>
      <c r="W22" s="14" t="e">
        <f t="shared" si="9"/>
        <v>#DIV/0!</v>
      </c>
      <c r="X22" s="15">
        <v>150</v>
      </c>
      <c r="Y22" s="17">
        <v>57.6</v>
      </c>
      <c r="Z22" s="14">
        <f t="shared" si="10"/>
        <v>38.4</v>
      </c>
      <c r="AA22" s="15">
        <v>100</v>
      </c>
      <c r="AB22" s="16">
        <v>11.6</v>
      </c>
      <c r="AC22" s="14">
        <f t="shared" si="11"/>
        <v>11.6</v>
      </c>
      <c r="AD22" s="14">
        <v>0</v>
      </c>
      <c r="AE22" s="14">
        <v>0</v>
      </c>
      <c r="AF22" s="14" t="e">
        <f t="shared" si="12"/>
        <v>#DIV/0!</v>
      </c>
      <c r="AG22" s="14">
        <v>0</v>
      </c>
      <c r="AH22" s="14">
        <v>0</v>
      </c>
      <c r="AI22" s="14" t="e">
        <f t="shared" si="13"/>
        <v>#DIV/0!</v>
      </c>
      <c r="AJ22" s="42">
        <v>6030.5</v>
      </c>
      <c r="AK22" s="16">
        <v>2154.6</v>
      </c>
      <c r="AL22" s="14">
        <f t="shared" si="14"/>
        <v>35.72838073128264</v>
      </c>
      <c r="AM22" s="15">
        <v>3185.1</v>
      </c>
      <c r="AN22" s="15">
        <v>1327.1</v>
      </c>
      <c r="AO22" s="14">
        <f t="shared" si="15"/>
        <v>41.6658817619541</v>
      </c>
      <c r="AP22" s="15">
        <v>1152.3</v>
      </c>
      <c r="AQ22" s="16">
        <v>480.1</v>
      </c>
      <c r="AR22" s="14">
        <f>AQ22/AP22*100</f>
        <v>41.664497092770986</v>
      </c>
      <c r="AS22" s="25">
        <v>7655.1</v>
      </c>
      <c r="AT22" s="19">
        <v>1655.4</v>
      </c>
      <c r="AU22" s="14">
        <f t="shared" si="16"/>
        <v>21.624799153505506</v>
      </c>
      <c r="AV22" s="45">
        <v>1935.6</v>
      </c>
      <c r="AW22" s="32">
        <v>608.2</v>
      </c>
      <c r="AX22" s="14">
        <f t="shared" si="17"/>
        <v>31.421781359785083</v>
      </c>
      <c r="AY22" s="46">
        <v>1413.8</v>
      </c>
      <c r="AZ22" s="32">
        <v>464.9</v>
      </c>
      <c r="BA22" s="14">
        <f t="shared" si="1"/>
        <v>32.883010326778894</v>
      </c>
      <c r="BB22" s="43">
        <v>1299.1</v>
      </c>
      <c r="BC22" s="21">
        <v>347</v>
      </c>
      <c r="BD22" s="14">
        <f t="shared" si="18"/>
        <v>26.71079978446617</v>
      </c>
      <c r="BE22" s="20">
        <v>2810.3</v>
      </c>
      <c r="BF22" s="21">
        <v>62.9</v>
      </c>
      <c r="BG22" s="14">
        <f t="shared" si="19"/>
        <v>2.23819521047575</v>
      </c>
      <c r="BH22" s="20">
        <v>1487.4</v>
      </c>
      <c r="BI22" s="32">
        <v>608.6</v>
      </c>
      <c r="BJ22" s="14">
        <f t="shared" si="20"/>
        <v>40.9170364394245</v>
      </c>
      <c r="BK22" s="33">
        <v>0</v>
      </c>
      <c r="BL22" s="33">
        <f t="shared" si="21"/>
        <v>962.3999999999996</v>
      </c>
      <c r="BM22" s="14" t="e">
        <f t="shared" si="22"/>
        <v>#DIV/0!</v>
      </c>
      <c r="BN22" s="22">
        <f t="shared" si="23"/>
        <v>-300</v>
      </c>
      <c r="BO22" s="22">
        <f t="shared" si="2"/>
        <v>962.3999999999996</v>
      </c>
      <c r="BP22" s="14">
        <f t="shared" si="24"/>
        <v>-320.7999999999999</v>
      </c>
      <c r="BQ22" s="6"/>
      <c r="BR22" s="23"/>
    </row>
    <row r="23" spans="1:70" ht="15.75">
      <c r="A23" s="11">
        <v>14</v>
      </c>
      <c r="B23" s="12" t="s">
        <v>40</v>
      </c>
      <c r="C23" s="13">
        <f t="shared" si="3"/>
        <v>4400.9</v>
      </c>
      <c r="D23" s="34">
        <f t="shared" si="4"/>
        <v>1830.6</v>
      </c>
      <c r="E23" s="14">
        <f t="shared" si="5"/>
        <v>41.596037174214366</v>
      </c>
      <c r="F23" s="42">
        <v>1103.7</v>
      </c>
      <c r="G23" s="16">
        <v>571.5</v>
      </c>
      <c r="H23" s="14">
        <f t="shared" si="6"/>
        <v>51.78037510192986</v>
      </c>
      <c r="I23" s="15">
        <v>36</v>
      </c>
      <c r="J23" s="16">
        <v>12.8</v>
      </c>
      <c r="K23" s="14">
        <f t="shared" si="0"/>
        <v>35.55555555555556</v>
      </c>
      <c r="L23" s="15">
        <v>90</v>
      </c>
      <c r="M23" s="16">
        <v>138</v>
      </c>
      <c r="N23" s="14">
        <f t="shared" si="7"/>
        <v>153.33333333333334</v>
      </c>
      <c r="O23" s="15">
        <v>53</v>
      </c>
      <c r="P23" s="16">
        <v>0.7</v>
      </c>
      <c r="Q23" s="14">
        <f t="shared" si="8"/>
        <v>1.320754716981132</v>
      </c>
      <c r="R23" s="15">
        <v>267</v>
      </c>
      <c r="S23" s="16">
        <v>17.3</v>
      </c>
      <c r="T23" s="14">
        <f t="shared" si="25"/>
        <v>6.479400749063672</v>
      </c>
      <c r="U23" s="15">
        <v>0</v>
      </c>
      <c r="V23" s="17">
        <v>0</v>
      </c>
      <c r="W23" s="14" t="e">
        <f t="shared" si="9"/>
        <v>#DIV/0!</v>
      </c>
      <c r="X23" s="15">
        <v>260</v>
      </c>
      <c r="Y23" s="17">
        <v>30.8</v>
      </c>
      <c r="Z23" s="14">
        <f t="shared" si="10"/>
        <v>11.846153846153847</v>
      </c>
      <c r="AA23" s="15">
        <v>16</v>
      </c>
      <c r="AB23" s="16">
        <v>0</v>
      </c>
      <c r="AC23" s="14">
        <f t="shared" si="11"/>
        <v>0</v>
      </c>
      <c r="AD23" s="14">
        <v>0</v>
      </c>
      <c r="AE23" s="14">
        <v>0</v>
      </c>
      <c r="AF23" s="14" t="e">
        <f t="shared" si="12"/>
        <v>#DIV/0!</v>
      </c>
      <c r="AG23" s="14">
        <v>0</v>
      </c>
      <c r="AH23" s="14">
        <v>0</v>
      </c>
      <c r="AI23" s="14" t="e">
        <f t="shared" si="13"/>
        <v>#DIV/0!</v>
      </c>
      <c r="AJ23" s="42">
        <v>3297.2</v>
      </c>
      <c r="AK23" s="16">
        <v>1259.1</v>
      </c>
      <c r="AL23" s="14">
        <f t="shared" si="14"/>
        <v>38.18694650006066</v>
      </c>
      <c r="AM23" s="15">
        <v>1813.3</v>
      </c>
      <c r="AN23" s="15">
        <v>755.5</v>
      </c>
      <c r="AO23" s="14">
        <f t="shared" si="15"/>
        <v>41.664368830309385</v>
      </c>
      <c r="AP23" s="15">
        <v>670.7</v>
      </c>
      <c r="AQ23" s="16">
        <v>279.5</v>
      </c>
      <c r="AR23" s="14">
        <f>AQ23/AP23*100</f>
        <v>41.67287908155658</v>
      </c>
      <c r="AS23" s="25">
        <v>4473.9</v>
      </c>
      <c r="AT23" s="32">
        <v>1404</v>
      </c>
      <c r="AU23" s="14">
        <f t="shared" si="16"/>
        <v>31.382015691007847</v>
      </c>
      <c r="AV23" s="45">
        <v>1635.2</v>
      </c>
      <c r="AW23" s="19">
        <v>476.2</v>
      </c>
      <c r="AX23" s="14">
        <f t="shared" si="17"/>
        <v>29.121819960861057</v>
      </c>
      <c r="AY23" s="46">
        <v>1016.8</v>
      </c>
      <c r="AZ23" s="19">
        <v>280.7</v>
      </c>
      <c r="BA23" s="14">
        <f t="shared" si="1"/>
        <v>27.606215578284814</v>
      </c>
      <c r="BB23" s="25">
        <v>887</v>
      </c>
      <c r="BC23" s="21">
        <v>201</v>
      </c>
      <c r="BD23" s="14">
        <f t="shared" si="18"/>
        <v>22.66065388951522</v>
      </c>
      <c r="BE23" s="20">
        <v>454.9</v>
      </c>
      <c r="BF23" s="21">
        <v>77.8</v>
      </c>
      <c r="BG23" s="14">
        <f t="shared" si="19"/>
        <v>17.102659925258298</v>
      </c>
      <c r="BH23" s="20">
        <v>1391.2</v>
      </c>
      <c r="BI23" s="19">
        <v>613.8</v>
      </c>
      <c r="BJ23" s="14">
        <f t="shared" si="20"/>
        <v>44.12018401380103</v>
      </c>
      <c r="BK23" s="33">
        <v>0</v>
      </c>
      <c r="BL23" s="33">
        <f t="shared" si="21"/>
        <v>426.5999999999999</v>
      </c>
      <c r="BM23" s="14" t="e">
        <f t="shared" si="22"/>
        <v>#DIV/0!</v>
      </c>
      <c r="BN23" s="22">
        <f t="shared" si="23"/>
        <v>-73</v>
      </c>
      <c r="BO23" s="22">
        <f t="shared" si="2"/>
        <v>426.5999999999999</v>
      </c>
      <c r="BP23" s="14">
        <f t="shared" si="24"/>
        <v>-584.3835616438355</v>
      </c>
      <c r="BQ23" s="6"/>
      <c r="BR23" s="23"/>
    </row>
    <row r="24" spans="1:70" ht="15.75">
      <c r="A24" s="11">
        <v>15</v>
      </c>
      <c r="B24" s="12" t="s">
        <v>41</v>
      </c>
      <c r="C24" s="14">
        <f>F24+AJ24</f>
        <v>4113.6</v>
      </c>
      <c r="D24" s="34">
        <f t="shared" si="4"/>
        <v>1419.4</v>
      </c>
      <c r="E24" s="14">
        <f t="shared" si="5"/>
        <v>34.5050563982886</v>
      </c>
      <c r="F24" s="42">
        <v>840.7</v>
      </c>
      <c r="G24" s="31">
        <v>253</v>
      </c>
      <c r="H24" s="14">
        <f t="shared" si="6"/>
        <v>30.09396931128821</v>
      </c>
      <c r="I24" s="15">
        <v>99.8</v>
      </c>
      <c r="J24" s="16">
        <v>24.9</v>
      </c>
      <c r="K24" s="14">
        <f t="shared" si="0"/>
        <v>24.949899799599198</v>
      </c>
      <c r="L24" s="15">
        <v>55</v>
      </c>
      <c r="M24" s="16">
        <v>0</v>
      </c>
      <c r="N24" s="14">
        <f t="shared" si="7"/>
        <v>0</v>
      </c>
      <c r="O24" s="15">
        <v>123</v>
      </c>
      <c r="P24" s="16">
        <v>0.3</v>
      </c>
      <c r="Q24" s="14">
        <f t="shared" si="8"/>
        <v>0.24390243902439024</v>
      </c>
      <c r="R24" s="15">
        <v>237</v>
      </c>
      <c r="S24" s="16">
        <v>8</v>
      </c>
      <c r="T24" s="14">
        <f t="shared" si="25"/>
        <v>3.375527426160337</v>
      </c>
      <c r="U24" s="15">
        <v>0</v>
      </c>
      <c r="V24" s="17">
        <v>0</v>
      </c>
      <c r="W24" s="14" t="e">
        <f t="shared" si="9"/>
        <v>#DIV/0!</v>
      </c>
      <c r="X24" s="15">
        <v>60</v>
      </c>
      <c r="Y24" s="17">
        <v>54.4</v>
      </c>
      <c r="Z24" s="14">
        <f t="shared" si="10"/>
        <v>90.66666666666666</v>
      </c>
      <c r="AA24" s="15">
        <v>0</v>
      </c>
      <c r="AB24" s="16">
        <v>3.6</v>
      </c>
      <c r="AC24" s="14" t="e">
        <f t="shared" si="11"/>
        <v>#DIV/0!</v>
      </c>
      <c r="AD24" s="14">
        <v>0</v>
      </c>
      <c r="AE24" s="14">
        <v>0</v>
      </c>
      <c r="AF24" s="14" t="e">
        <f t="shared" si="12"/>
        <v>#DIV/0!</v>
      </c>
      <c r="AG24" s="14">
        <v>20</v>
      </c>
      <c r="AH24" s="14">
        <v>14.8</v>
      </c>
      <c r="AI24" s="14">
        <f t="shared" si="13"/>
        <v>74</v>
      </c>
      <c r="AJ24" s="42">
        <v>3272.9</v>
      </c>
      <c r="AK24" s="16">
        <v>1166.4</v>
      </c>
      <c r="AL24" s="14">
        <f t="shared" si="14"/>
        <v>35.63811909926976</v>
      </c>
      <c r="AM24" s="15">
        <v>2051.2</v>
      </c>
      <c r="AN24" s="15">
        <v>854.7</v>
      </c>
      <c r="AO24" s="14">
        <f t="shared" si="15"/>
        <v>41.66829173166927</v>
      </c>
      <c r="AP24" s="42">
        <v>292.5</v>
      </c>
      <c r="AQ24" s="17">
        <v>121.9</v>
      </c>
      <c r="AR24" s="14">
        <f t="shared" si="26"/>
        <v>41.675213675213676</v>
      </c>
      <c r="AS24" s="25">
        <v>4430.4</v>
      </c>
      <c r="AT24" s="19">
        <v>1338.7</v>
      </c>
      <c r="AU24" s="14">
        <f t="shared" si="16"/>
        <v>30.216233297219215</v>
      </c>
      <c r="AV24" s="24">
        <v>1470.3</v>
      </c>
      <c r="AW24" s="19">
        <v>477.2</v>
      </c>
      <c r="AX24" s="14">
        <f t="shared" si="17"/>
        <v>32.45596136842821</v>
      </c>
      <c r="AY24" s="20">
        <v>939.2</v>
      </c>
      <c r="AZ24" s="32">
        <v>295.8</v>
      </c>
      <c r="BA24" s="14">
        <f t="shared" si="1"/>
        <v>31.494889267461666</v>
      </c>
      <c r="BB24" s="25">
        <v>1270.6</v>
      </c>
      <c r="BC24" s="21">
        <v>163</v>
      </c>
      <c r="BD24" s="14">
        <f t="shared" si="18"/>
        <v>12.828584920509996</v>
      </c>
      <c r="BE24" s="20">
        <v>154.9</v>
      </c>
      <c r="BF24" s="21">
        <v>36</v>
      </c>
      <c r="BG24" s="14">
        <f t="shared" si="19"/>
        <v>23.240800516462233</v>
      </c>
      <c r="BH24" s="20">
        <v>1386.9</v>
      </c>
      <c r="BI24" s="19">
        <v>627.1</v>
      </c>
      <c r="BJ24" s="14">
        <f t="shared" si="20"/>
        <v>45.215949239310696</v>
      </c>
      <c r="BK24" s="33">
        <v>0</v>
      </c>
      <c r="BL24" s="33">
        <f t="shared" si="21"/>
        <v>80.70000000000005</v>
      </c>
      <c r="BM24" s="14" t="e">
        <f t="shared" si="22"/>
        <v>#DIV/0!</v>
      </c>
      <c r="BN24" s="22">
        <f t="shared" si="23"/>
        <v>-316.7999999999993</v>
      </c>
      <c r="BO24" s="22">
        <f t="shared" si="2"/>
        <v>80.70000000000005</v>
      </c>
      <c r="BP24" s="14">
        <f t="shared" si="24"/>
        <v>-25.473484848484922</v>
      </c>
      <c r="BQ24" s="6"/>
      <c r="BR24" s="23"/>
    </row>
    <row r="25" spans="1:70" ht="15" customHeight="1">
      <c r="A25" s="11">
        <v>16</v>
      </c>
      <c r="B25" s="12" t="s">
        <v>42</v>
      </c>
      <c r="C25" s="13">
        <f t="shared" si="3"/>
        <v>3492.3</v>
      </c>
      <c r="D25" s="34">
        <f t="shared" si="4"/>
        <v>1405.1</v>
      </c>
      <c r="E25" s="14">
        <f t="shared" si="5"/>
        <v>40.234229590814074</v>
      </c>
      <c r="F25" s="42">
        <v>897.7</v>
      </c>
      <c r="G25" s="16">
        <v>456.3</v>
      </c>
      <c r="H25" s="14">
        <f t="shared" si="6"/>
        <v>50.829898629831796</v>
      </c>
      <c r="I25" s="15">
        <v>104</v>
      </c>
      <c r="J25" s="16">
        <v>44.5</v>
      </c>
      <c r="K25" s="14">
        <f t="shared" si="0"/>
        <v>42.78846153846153</v>
      </c>
      <c r="L25" s="15">
        <v>300</v>
      </c>
      <c r="M25" s="16">
        <v>291.5</v>
      </c>
      <c r="N25" s="14">
        <f t="shared" si="7"/>
        <v>97.16666666666667</v>
      </c>
      <c r="O25" s="15">
        <v>45</v>
      </c>
      <c r="P25" s="16">
        <v>1.2</v>
      </c>
      <c r="Q25" s="14">
        <f t="shared" si="8"/>
        <v>2.6666666666666665</v>
      </c>
      <c r="R25" s="15">
        <v>189</v>
      </c>
      <c r="S25" s="31">
        <v>9.9</v>
      </c>
      <c r="T25" s="14">
        <f t="shared" si="25"/>
        <v>5.238095238095238</v>
      </c>
      <c r="U25" s="15">
        <v>0</v>
      </c>
      <c r="V25" s="17">
        <v>0</v>
      </c>
      <c r="W25" s="14" t="e">
        <f t="shared" si="9"/>
        <v>#DIV/0!</v>
      </c>
      <c r="X25" s="15">
        <v>35</v>
      </c>
      <c r="Y25" s="17">
        <v>16.5</v>
      </c>
      <c r="Z25" s="14">
        <f t="shared" si="10"/>
        <v>47.14285714285714</v>
      </c>
      <c r="AA25" s="15">
        <v>0</v>
      </c>
      <c r="AB25" s="16">
        <v>0</v>
      </c>
      <c r="AC25" s="14" t="e">
        <f t="shared" si="11"/>
        <v>#DIV/0!</v>
      </c>
      <c r="AD25" s="14">
        <v>0</v>
      </c>
      <c r="AE25" s="14">
        <v>0</v>
      </c>
      <c r="AF25" s="14" t="e">
        <f t="shared" si="12"/>
        <v>#DIV/0!</v>
      </c>
      <c r="AG25" s="14">
        <v>0</v>
      </c>
      <c r="AH25" s="14">
        <v>0</v>
      </c>
      <c r="AI25" s="14" t="e">
        <f t="shared" si="13"/>
        <v>#DIV/0!</v>
      </c>
      <c r="AJ25" s="42">
        <v>2594.6</v>
      </c>
      <c r="AK25" s="16">
        <v>948.8</v>
      </c>
      <c r="AL25" s="14">
        <f t="shared" si="14"/>
        <v>36.56825714946427</v>
      </c>
      <c r="AM25" s="15">
        <v>1260.6</v>
      </c>
      <c r="AN25" s="15">
        <v>525.2</v>
      </c>
      <c r="AO25" s="14">
        <f>AN25/AM25*100</f>
        <v>41.66270030144376</v>
      </c>
      <c r="AP25" s="15">
        <v>630.8</v>
      </c>
      <c r="AQ25" s="16">
        <v>262.8</v>
      </c>
      <c r="AR25" s="14">
        <f t="shared" si="26"/>
        <v>41.661382371591635</v>
      </c>
      <c r="AS25" s="25">
        <v>3601.9</v>
      </c>
      <c r="AT25" s="32">
        <v>933.1</v>
      </c>
      <c r="AU25" s="14">
        <v>0</v>
      </c>
      <c r="AV25" s="24">
        <v>1461.3</v>
      </c>
      <c r="AW25" s="19">
        <v>425.4</v>
      </c>
      <c r="AX25" s="14">
        <f t="shared" si="17"/>
        <v>29.11106548963252</v>
      </c>
      <c r="AY25" s="20">
        <v>945.6</v>
      </c>
      <c r="AZ25" s="19">
        <v>262.8</v>
      </c>
      <c r="BA25" s="14">
        <f t="shared" si="1"/>
        <v>27.791878172588834</v>
      </c>
      <c r="BB25" s="25">
        <v>533.7</v>
      </c>
      <c r="BC25" s="21">
        <v>130.7</v>
      </c>
      <c r="BD25" s="14">
        <f t="shared" si="18"/>
        <v>24.489413528199357</v>
      </c>
      <c r="BE25" s="20">
        <v>651</v>
      </c>
      <c r="BF25" s="21">
        <v>8.8</v>
      </c>
      <c r="BG25" s="14">
        <f t="shared" si="19"/>
        <v>1.3517665130568357</v>
      </c>
      <c r="BH25" s="46">
        <v>850.3</v>
      </c>
      <c r="BI25" s="19">
        <v>332.9</v>
      </c>
      <c r="BJ25" s="14">
        <f t="shared" si="20"/>
        <v>39.15088792190991</v>
      </c>
      <c r="BK25" s="33">
        <v>0</v>
      </c>
      <c r="BL25" s="33">
        <f t="shared" si="21"/>
        <v>471.9999999999999</v>
      </c>
      <c r="BM25" s="14" t="e">
        <f t="shared" si="22"/>
        <v>#DIV/0!</v>
      </c>
      <c r="BN25" s="22">
        <f t="shared" si="23"/>
        <v>-109.59999999999991</v>
      </c>
      <c r="BO25" s="22">
        <f t="shared" si="2"/>
        <v>471.9999999999999</v>
      </c>
      <c r="BP25" s="14">
        <f t="shared" si="24"/>
        <v>-430.6569343065696</v>
      </c>
      <c r="BQ25" s="6"/>
      <c r="BR25" s="23"/>
    </row>
    <row r="26" spans="1:70" ht="15.75">
      <c r="A26" s="11">
        <v>17</v>
      </c>
      <c r="B26" s="12" t="s">
        <v>43</v>
      </c>
      <c r="C26" s="13">
        <f t="shared" si="3"/>
        <v>5711</v>
      </c>
      <c r="D26" s="34">
        <f t="shared" si="4"/>
        <v>2124.9</v>
      </c>
      <c r="E26" s="14">
        <f t="shared" si="5"/>
        <v>37.20714410786202</v>
      </c>
      <c r="F26" s="15">
        <v>1111.8</v>
      </c>
      <c r="G26" s="16">
        <v>311.5</v>
      </c>
      <c r="H26" s="14">
        <f t="shared" si="6"/>
        <v>28.017629069976618</v>
      </c>
      <c r="I26" s="15">
        <v>36</v>
      </c>
      <c r="J26" s="38">
        <v>29.8</v>
      </c>
      <c r="K26" s="14">
        <f t="shared" si="0"/>
        <v>82.77777777777779</v>
      </c>
      <c r="L26" s="15">
        <v>15</v>
      </c>
      <c r="M26" s="16">
        <v>24</v>
      </c>
      <c r="N26" s="14">
        <f t="shared" si="7"/>
        <v>160</v>
      </c>
      <c r="O26" s="15">
        <v>132</v>
      </c>
      <c r="P26" s="16">
        <v>1.4</v>
      </c>
      <c r="Q26" s="14">
        <f t="shared" si="8"/>
        <v>1.0606060606060606</v>
      </c>
      <c r="R26" s="15">
        <v>335.2</v>
      </c>
      <c r="S26" s="16">
        <v>10</v>
      </c>
      <c r="T26" s="14">
        <f t="shared" si="25"/>
        <v>2.983293556085919</v>
      </c>
      <c r="U26" s="15">
        <v>0</v>
      </c>
      <c r="V26" s="17">
        <v>0</v>
      </c>
      <c r="W26" s="14" t="e">
        <f t="shared" si="9"/>
        <v>#DIV/0!</v>
      </c>
      <c r="X26" s="15">
        <v>150</v>
      </c>
      <c r="Y26" s="17">
        <v>56.6</v>
      </c>
      <c r="Z26" s="14">
        <f t="shared" si="10"/>
        <v>37.733333333333334</v>
      </c>
      <c r="AA26" s="15">
        <v>10</v>
      </c>
      <c r="AB26" s="16">
        <v>5.1</v>
      </c>
      <c r="AC26" s="14">
        <f t="shared" si="11"/>
        <v>51</v>
      </c>
      <c r="AD26" s="14">
        <v>0</v>
      </c>
      <c r="AE26" s="14">
        <v>0</v>
      </c>
      <c r="AF26" s="14" t="e">
        <f t="shared" si="12"/>
        <v>#DIV/0!</v>
      </c>
      <c r="AG26" s="14">
        <v>0</v>
      </c>
      <c r="AH26" s="14">
        <v>0</v>
      </c>
      <c r="AI26" s="14" t="e">
        <f t="shared" si="13"/>
        <v>#DIV/0!</v>
      </c>
      <c r="AJ26" s="42">
        <v>4599.2</v>
      </c>
      <c r="AK26" s="16">
        <v>1813.4</v>
      </c>
      <c r="AL26" s="14">
        <f t="shared" si="14"/>
        <v>39.4285962776135</v>
      </c>
      <c r="AM26" s="15">
        <v>2768</v>
      </c>
      <c r="AN26" s="15">
        <v>1153.3</v>
      </c>
      <c r="AO26" s="14">
        <f t="shared" si="15"/>
        <v>41.665462427745666</v>
      </c>
      <c r="AP26" s="15">
        <v>964.5</v>
      </c>
      <c r="AQ26" s="16">
        <v>401.8</v>
      </c>
      <c r="AR26" s="14">
        <f t="shared" si="26"/>
        <v>41.65889061689995</v>
      </c>
      <c r="AS26" s="25">
        <v>5826</v>
      </c>
      <c r="AT26" s="19">
        <v>1553.2</v>
      </c>
      <c r="AU26" s="14">
        <f t="shared" si="16"/>
        <v>26.659800892550635</v>
      </c>
      <c r="AV26" s="24">
        <v>1785</v>
      </c>
      <c r="AW26" s="19">
        <v>470.3</v>
      </c>
      <c r="AX26" s="14">
        <f t="shared" si="17"/>
        <v>26.347338935574232</v>
      </c>
      <c r="AY26" s="20">
        <v>1301.5</v>
      </c>
      <c r="AZ26" s="19">
        <v>353.7</v>
      </c>
      <c r="BA26" s="14">
        <f t="shared" si="1"/>
        <v>27.176334998079138</v>
      </c>
      <c r="BB26" s="25">
        <v>1364.1</v>
      </c>
      <c r="BC26" s="21">
        <v>249</v>
      </c>
      <c r="BD26" s="14">
        <f t="shared" si="18"/>
        <v>18.253793710138556</v>
      </c>
      <c r="BE26" s="20">
        <v>514.9</v>
      </c>
      <c r="BF26" s="21">
        <v>99.5</v>
      </c>
      <c r="BG26" s="14">
        <f t="shared" si="19"/>
        <v>19.32414060982715</v>
      </c>
      <c r="BH26" s="20">
        <v>2056.4</v>
      </c>
      <c r="BI26" s="32">
        <v>705</v>
      </c>
      <c r="BJ26" s="14">
        <f t="shared" si="20"/>
        <v>34.283213382610384</v>
      </c>
      <c r="BK26" s="33">
        <v>0</v>
      </c>
      <c r="BL26" s="33">
        <f t="shared" si="21"/>
        <v>571.7</v>
      </c>
      <c r="BM26" s="14" t="e">
        <f t="shared" si="22"/>
        <v>#DIV/0!</v>
      </c>
      <c r="BN26" s="22">
        <f t="shared" si="23"/>
        <v>-115</v>
      </c>
      <c r="BO26" s="22">
        <f t="shared" si="2"/>
        <v>571.7</v>
      </c>
      <c r="BP26" s="14">
        <f t="shared" si="24"/>
        <v>-497.1304347826087</v>
      </c>
      <c r="BQ26" s="6"/>
      <c r="BR26" s="23"/>
    </row>
    <row r="27" spans="1:70" ht="15.75">
      <c r="A27" s="11">
        <v>18</v>
      </c>
      <c r="B27" s="12" t="s">
        <v>44</v>
      </c>
      <c r="C27" s="13">
        <f t="shared" si="3"/>
        <v>4936.2</v>
      </c>
      <c r="D27" s="30">
        <f t="shared" si="4"/>
        <v>1825.8000000000002</v>
      </c>
      <c r="E27" s="14">
        <f t="shared" si="5"/>
        <v>36.98796645192659</v>
      </c>
      <c r="F27" s="15">
        <v>776.2</v>
      </c>
      <c r="G27" s="31">
        <v>270.1</v>
      </c>
      <c r="H27" s="14">
        <f t="shared" si="6"/>
        <v>34.79773254315898</v>
      </c>
      <c r="I27" s="15">
        <v>25</v>
      </c>
      <c r="J27" s="31">
        <v>7.9</v>
      </c>
      <c r="K27" s="14">
        <f t="shared" si="0"/>
        <v>31.6</v>
      </c>
      <c r="L27" s="15">
        <v>0</v>
      </c>
      <c r="M27" s="16">
        <v>0</v>
      </c>
      <c r="N27" s="14" t="e">
        <f t="shared" si="7"/>
        <v>#DIV/0!</v>
      </c>
      <c r="O27" s="15">
        <v>40</v>
      </c>
      <c r="P27" s="16">
        <v>1</v>
      </c>
      <c r="Q27" s="14">
        <f t="shared" si="8"/>
        <v>2.5</v>
      </c>
      <c r="R27" s="15">
        <v>160</v>
      </c>
      <c r="S27" s="16">
        <v>5.9</v>
      </c>
      <c r="T27" s="14">
        <f t="shared" si="25"/>
        <v>3.6875000000000004</v>
      </c>
      <c r="U27" s="15">
        <v>0</v>
      </c>
      <c r="V27" s="17">
        <v>0</v>
      </c>
      <c r="W27" s="14" t="e">
        <f t="shared" si="9"/>
        <v>#DIV/0!</v>
      </c>
      <c r="X27" s="15">
        <v>110</v>
      </c>
      <c r="Y27" s="17">
        <v>55.5</v>
      </c>
      <c r="Z27" s="14">
        <f t="shared" si="10"/>
        <v>50.45454545454545</v>
      </c>
      <c r="AA27" s="15">
        <v>0</v>
      </c>
      <c r="AB27" s="16">
        <v>0</v>
      </c>
      <c r="AC27" s="14" t="e">
        <f t="shared" si="11"/>
        <v>#DIV/0!</v>
      </c>
      <c r="AD27" s="14">
        <v>0</v>
      </c>
      <c r="AE27" s="14">
        <v>0</v>
      </c>
      <c r="AF27" s="14" t="e">
        <f t="shared" si="12"/>
        <v>#DIV/0!</v>
      </c>
      <c r="AG27" s="14">
        <v>0</v>
      </c>
      <c r="AH27" s="14">
        <v>0</v>
      </c>
      <c r="AI27" s="14" t="e">
        <f t="shared" si="13"/>
        <v>#DIV/0!</v>
      </c>
      <c r="AJ27" s="42">
        <v>4160</v>
      </c>
      <c r="AK27" s="16">
        <v>1555.7</v>
      </c>
      <c r="AL27" s="14">
        <f t="shared" si="14"/>
        <v>37.39663461538461</v>
      </c>
      <c r="AM27" s="15">
        <v>2638.3</v>
      </c>
      <c r="AN27" s="15">
        <v>1099.3</v>
      </c>
      <c r="AO27" s="14">
        <f t="shared" si="15"/>
        <v>41.66698252662699</v>
      </c>
      <c r="AP27" s="15">
        <v>584.2</v>
      </c>
      <c r="AQ27" s="16">
        <v>243.4</v>
      </c>
      <c r="AR27" s="14">
        <f t="shared" si="26"/>
        <v>41.66381376241013</v>
      </c>
      <c r="AS27" s="25">
        <v>5036.3</v>
      </c>
      <c r="AT27" s="19">
        <v>1312.5</v>
      </c>
      <c r="AU27" s="14">
        <f t="shared" si="16"/>
        <v>26.0607986021484</v>
      </c>
      <c r="AV27" s="24">
        <v>1752.7</v>
      </c>
      <c r="AW27" s="32">
        <v>494.8</v>
      </c>
      <c r="AX27" s="14">
        <f t="shared" si="17"/>
        <v>28.230729731271754</v>
      </c>
      <c r="AY27" s="20">
        <v>1343.7</v>
      </c>
      <c r="AZ27" s="32">
        <v>347.4</v>
      </c>
      <c r="BA27" s="14">
        <f t="shared" si="1"/>
        <v>25.85398526456798</v>
      </c>
      <c r="BB27" s="25">
        <v>1143.8</v>
      </c>
      <c r="BC27" s="21">
        <v>188.7</v>
      </c>
      <c r="BD27" s="14">
        <f t="shared" si="18"/>
        <v>16.497639447455846</v>
      </c>
      <c r="BE27" s="20">
        <v>1019.9</v>
      </c>
      <c r="BF27" s="21">
        <v>137.2</v>
      </c>
      <c r="BG27" s="14">
        <f t="shared" si="19"/>
        <v>13.45229924502402</v>
      </c>
      <c r="BH27" s="20">
        <v>1014.2</v>
      </c>
      <c r="BI27" s="32">
        <v>452</v>
      </c>
      <c r="BJ27" s="14">
        <f t="shared" si="20"/>
        <v>44.56714651942417</v>
      </c>
      <c r="BK27" s="33">
        <v>0</v>
      </c>
      <c r="BL27" s="33">
        <f t="shared" si="21"/>
        <v>513.3000000000002</v>
      </c>
      <c r="BM27" s="14" t="e">
        <f t="shared" si="22"/>
        <v>#DIV/0!</v>
      </c>
      <c r="BN27" s="22">
        <f t="shared" si="23"/>
        <v>-100.10000000000036</v>
      </c>
      <c r="BO27" s="22">
        <f t="shared" si="2"/>
        <v>513.3000000000002</v>
      </c>
      <c r="BP27" s="14">
        <f t="shared" si="24"/>
        <v>-512.7872127872112</v>
      </c>
      <c r="BQ27" s="6"/>
      <c r="BR27" s="23"/>
    </row>
    <row r="28" spans="1:70" ht="15.75">
      <c r="A28" s="11">
        <v>19</v>
      </c>
      <c r="B28" s="12" t="s">
        <v>45</v>
      </c>
      <c r="C28" s="13">
        <f>F28+AJ28</f>
        <v>6295.3</v>
      </c>
      <c r="D28" s="14">
        <f t="shared" si="4"/>
        <v>2161.2</v>
      </c>
      <c r="E28" s="14">
        <f t="shared" si="5"/>
        <v>34.33037345321112</v>
      </c>
      <c r="F28" s="15">
        <v>1699.8</v>
      </c>
      <c r="G28" s="16">
        <v>793.3</v>
      </c>
      <c r="H28" s="14">
        <f t="shared" si="6"/>
        <v>46.67019649370514</v>
      </c>
      <c r="I28" s="15">
        <v>128</v>
      </c>
      <c r="J28" s="16">
        <v>52.8</v>
      </c>
      <c r="K28" s="14">
        <f t="shared" si="0"/>
        <v>41.25</v>
      </c>
      <c r="L28" s="15">
        <v>70</v>
      </c>
      <c r="M28" s="31">
        <v>77.5</v>
      </c>
      <c r="N28" s="14">
        <f t="shared" si="7"/>
        <v>110.71428571428572</v>
      </c>
      <c r="O28" s="15">
        <v>155</v>
      </c>
      <c r="P28" s="16">
        <v>1.9</v>
      </c>
      <c r="Q28" s="14">
        <f t="shared" si="8"/>
        <v>1.225806451612903</v>
      </c>
      <c r="R28" s="15">
        <v>305.2</v>
      </c>
      <c r="S28" s="16">
        <v>12.3</v>
      </c>
      <c r="T28" s="14">
        <f t="shared" si="25"/>
        <v>4.030144167758847</v>
      </c>
      <c r="U28" s="15">
        <v>0</v>
      </c>
      <c r="V28" s="17">
        <v>0</v>
      </c>
      <c r="W28" s="14" t="e">
        <f t="shared" si="9"/>
        <v>#DIV/0!</v>
      </c>
      <c r="X28" s="15">
        <v>250</v>
      </c>
      <c r="Y28" s="17">
        <v>136.9</v>
      </c>
      <c r="Z28" s="14">
        <f t="shared" si="10"/>
        <v>54.76</v>
      </c>
      <c r="AA28" s="15">
        <v>280</v>
      </c>
      <c r="AB28" s="17">
        <v>301.8</v>
      </c>
      <c r="AC28" s="14">
        <f t="shared" si="11"/>
        <v>107.78571428571428</v>
      </c>
      <c r="AD28" s="14">
        <v>0</v>
      </c>
      <c r="AE28" s="14">
        <v>0</v>
      </c>
      <c r="AF28" s="14" t="e">
        <f t="shared" si="12"/>
        <v>#DIV/0!</v>
      </c>
      <c r="AG28" s="14">
        <v>0</v>
      </c>
      <c r="AH28" s="14">
        <v>0</v>
      </c>
      <c r="AI28" s="14" t="e">
        <f t="shared" si="13"/>
        <v>#DIV/0!</v>
      </c>
      <c r="AJ28" s="15">
        <v>4595.5</v>
      </c>
      <c r="AK28" s="16">
        <v>1367.9</v>
      </c>
      <c r="AL28" s="14">
        <f t="shared" si="14"/>
        <v>29.76607550864977</v>
      </c>
      <c r="AM28" s="15">
        <v>2670.4</v>
      </c>
      <c r="AN28" s="15">
        <v>1112.7</v>
      </c>
      <c r="AO28" s="14">
        <f t="shared" si="15"/>
        <v>41.667914919113244</v>
      </c>
      <c r="AP28" s="15">
        <v>0</v>
      </c>
      <c r="AQ28" s="16">
        <v>0</v>
      </c>
      <c r="AR28" s="14" t="e">
        <f t="shared" si="26"/>
        <v>#DIV/0!</v>
      </c>
      <c r="AS28" s="25">
        <v>6734.6</v>
      </c>
      <c r="AT28" s="19">
        <v>1858.1</v>
      </c>
      <c r="AU28" s="14">
        <f>AT28/AS28*100</f>
        <v>27.590354289787065</v>
      </c>
      <c r="AV28" s="24">
        <v>1790.5</v>
      </c>
      <c r="AW28" s="19">
        <v>646.3</v>
      </c>
      <c r="AX28" s="14">
        <f t="shared" si="17"/>
        <v>36.096062552359676</v>
      </c>
      <c r="AY28" s="20">
        <v>1471.9</v>
      </c>
      <c r="AZ28" s="19">
        <v>560.2</v>
      </c>
      <c r="BA28" s="14">
        <f t="shared" si="1"/>
        <v>38.059650791493986</v>
      </c>
      <c r="BB28" s="25">
        <v>2355.5</v>
      </c>
      <c r="BC28" s="21">
        <v>235.6</v>
      </c>
      <c r="BD28" s="14">
        <f t="shared" si="18"/>
        <v>10.002122691572914</v>
      </c>
      <c r="BE28" s="20">
        <v>631.2</v>
      </c>
      <c r="BF28" s="21">
        <v>65.8</v>
      </c>
      <c r="BG28" s="14">
        <f t="shared" si="19"/>
        <v>10.424588086185043</v>
      </c>
      <c r="BH28" s="20">
        <v>1851.6</v>
      </c>
      <c r="BI28" s="19">
        <v>880.6</v>
      </c>
      <c r="BJ28" s="14">
        <f t="shared" si="20"/>
        <v>47.558868006048826</v>
      </c>
      <c r="BK28" s="33">
        <v>0</v>
      </c>
      <c r="BL28" s="33">
        <f t="shared" si="21"/>
        <v>303.0999999999999</v>
      </c>
      <c r="BM28" s="14" t="e">
        <f t="shared" si="22"/>
        <v>#DIV/0!</v>
      </c>
      <c r="BN28" s="22">
        <f t="shared" si="23"/>
        <v>-439.3000000000002</v>
      </c>
      <c r="BO28" s="22">
        <f t="shared" si="2"/>
        <v>303.0999999999999</v>
      </c>
      <c r="BP28" s="14">
        <f t="shared" si="24"/>
        <v>-68.99613020714769</v>
      </c>
      <c r="BQ28" s="6"/>
      <c r="BR28" s="23"/>
    </row>
    <row r="29" spans="1:70" ht="14.25" customHeight="1">
      <c r="A29" s="84" t="s">
        <v>17</v>
      </c>
      <c r="B29" s="85"/>
      <c r="C29" s="41">
        <f>SUM(C10:C28)</f>
        <v>184102.1</v>
      </c>
      <c r="D29" s="41">
        <f>SUM(D10:D28)</f>
        <v>50567.2</v>
      </c>
      <c r="E29" s="35">
        <f>D29/C29*100</f>
        <v>27.466932750902895</v>
      </c>
      <c r="F29" s="41">
        <f>SUM(F10:F28)</f>
        <v>59537.999999999985</v>
      </c>
      <c r="G29" s="41">
        <f>SUM(G10:G28)</f>
        <v>20171.899999999998</v>
      </c>
      <c r="H29" s="35">
        <f>G29/F29*100</f>
        <v>33.88071483758273</v>
      </c>
      <c r="I29" s="41">
        <f>SUM(I10:I28)</f>
        <v>23556.8</v>
      </c>
      <c r="J29" s="41">
        <f>SUM(J10:J28)</f>
        <v>8317.699999999997</v>
      </c>
      <c r="K29" s="30">
        <f t="shared" si="0"/>
        <v>35.309125178292454</v>
      </c>
      <c r="L29" s="41">
        <f>SUM(L10:L28)</f>
        <v>800</v>
      </c>
      <c r="M29" s="41">
        <f>SUM(M10:M28)</f>
        <v>1033.3</v>
      </c>
      <c r="N29" s="35">
        <f>M29/L29*100</f>
        <v>129.1625</v>
      </c>
      <c r="O29" s="41">
        <f>SUM(O10:O28)</f>
        <v>6429</v>
      </c>
      <c r="P29" s="41">
        <f>SUM(P10:P28)</f>
        <v>242.29999999999995</v>
      </c>
      <c r="Q29" s="35">
        <f>P29/O29*100</f>
        <v>3.7688598537875246</v>
      </c>
      <c r="R29" s="41">
        <f>SUM(R10:R28)</f>
        <v>12887.600000000002</v>
      </c>
      <c r="S29" s="41">
        <f>SUM(S10:S28)</f>
        <v>1950.2</v>
      </c>
      <c r="T29" s="35">
        <f>S29/R29*100</f>
        <v>15.132375306496165</v>
      </c>
      <c r="U29" s="41">
        <f>SUM(U10:U28)</f>
        <v>1000</v>
      </c>
      <c r="V29" s="41">
        <f>SUM(V10:V28)</f>
        <v>133.2</v>
      </c>
      <c r="W29" s="35">
        <f>V29/U29*100</f>
        <v>13.319999999999999</v>
      </c>
      <c r="X29" s="41">
        <f>SUM(X10:X28)</f>
        <v>3083</v>
      </c>
      <c r="Y29" s="41">
        <f>SUM(Y10:Y28)</f>
        <v>1577.3</v>
      </c>
      <c r="Z29" s="35">
        <f>Y29/X29*100</f>
        <v>51.16120661693155</v>
      </c>
      <c r="AA29" s="41">
        <f>SUM(AA10:AA28)</f>
        <v>902</v>
      </c>
      <c r="AB29" s="41">
        <f>SUM(AB10:AB28)</f>
        <v>450.79999999999995</v>
      </c>
      <c r="AC29" s="35">
        <f>AB29/AA29*100</f>
        <v>49.977827050997774</v>
      </c>
      <c r="AD29" s="35">
        <f>SUM(AD10:AD28)</f>
        <v>0</v>
      </c>
      <c r="AE29" s="35">
        <f>SUM(AE10:AE28)</f>
        <v>0</v>
      </c>
      <c r="AF29" s="30" t="e">
        <f t="shared" si="12"/>
        <v>#DIV/0!</v>
      </c>
      <c r="AG29" s="41">
        <f>SUM(AG10:AG28)</f>
        <v>560</v>
      </c>
      <c r="AH29" s="41">
        <f>SUM(AH10:AH28)</f>
        <v>446.8</v>
      </c>
      <c r="AI29" s="30">
        <f t="shared" si="13"/>
        <v>79.78571428571429</v>
      </c>
      <c r="AJ29" s="41">
        <f>SUM(AJ10:AJ28)</f>
        <v>124564.09999999999</v>
      </c>
      <c r="AK29" s="41">
        <f>SUM(AK10:AK28)</f>
        <v>30395.3</v>
      </c>
      <c r="AL29" s="35">
        <f>AK29/AJ29*100</f>
        <v>24.401332326087534</v>
      </c>
      <c r="AM29" s="41">
        <f>SUM(AM10:AM28)</f>
        <v>51094.9</v>
      </c>
      <c r="AN29" s="41">
        <f>SUM(AN10:AN28)</f>
        <v>21289.600000000002</v>
      </c>
      <c r="AO29" s="35">
        <f>AN29/AM29*100</f>
        <v>41.66678083331213</v>
      </c>
      <c r="AP29" s="41">
        <f>SUM(AP10:AP28)</f>
        <v>8319</v>
      </c>
      <c r="AQ29" s="41">
        <f>SUM(AQ10:AQ28)</f>
        <v>3466.2000000000003</v>
      </c>
      <c r="AR29" s="35">
        <f>AQ29/AP29*100</f>
        <v>41.666065632888575</v>
      </c>
      <c r="AS29" s="41">
        <f>SUM(AS10:AS28)</f>
        <v>196551.49999999994</v>
      </c>
      <c r="AT29" s="41">
        <f>SUM(AT10:AT28)</f>
        <v>38582.99999999999</v>
      </c>
      <c r="AU29" s="35">
        <f>(AT29/AS29)*100</f>
        <v>19.62996975347428</v>
      </c>
      <c r="AV29" s="41">
        <f>SUM(AV10:AV28)</f>
        <v>40886.5</v>
      </c>
      <c r="AW29" s="41">
        <f>SUM(AW10:AW28)</f>
        <v>12196.800000000001</v>
      </c>
      <c r="AX29" s="35">
        <f>AW29/AV29*100</f>
        <v>29.830873271128617</v>
      </c>
      <c r="AY29" s="41">
        <f>SUM(AY10:AY28)</f>
        <v>27184.5</v>
      </c>
      <c r="AZ29" s="41">
        <f>SUM(AZ10:AZ28)</f>
        <v>8333.599999999999</v>
      </c>
      <c r="BA29" s="35">
        <f t="shared" si="1"/>
        <v>30.65570453751218</v>
      </c>
      <c r="BB29" s="41">
        <f>SUM(BB10:BB28)</f>
        <v>43752.2</v>
      </c>
      <c r="BC29" s="41">
        <f>SUM(BC10:BC28)</f>
        <v>8790.400000000003</v>
      </c>
      <c r="BD29" s="35">
        <f>BC29/BB29*100</f>
        <v>20.09133255013463</v>
      </c>
      <c r="BE29" s="41">
        <f>SUM(BE10:BE28)</f>
        <v>73848.89999999997</v>
      </c>
      <c r="BF29" s="41">
        <f>SUM(BF10:BF28)</f>
        <v>3605.000000000001</v>
      </c>
      <c r="BG29" s="35">
        <f>BF29/BE29*100</f>
        <v>4.881589299231272</v>
      </c>
      <c r="BH29" s="41">
        <f>SUM(BH10:BH28)</f>
        <v>35081.799999999996</v>
      </c>
      <c r="BI29" s="41">
        <f>SUM(BI10:BI28)</f>
        <v>13031</v>
      </c>
      <c r="BJ29" s="35">
        <f>BI29/BH29*100</f>
        <v>37.144616296769264</v>
      </c>
      <c r="BK29" s="41">
        <f>SUM(BK10:BK28)</f>
        <v>-2906.2000000000007</v>
      </c>
      <c r="BL29" s="41">
        <f>SUM(BL10:BL28)</f>
        <v>11984.200000000003</v>
      </c>
      <c r="BM29" s="35">
        <f>BL29/BK29*100</f>
        <v>-412.3666643727204</v>
      </c>
      <c r="BN29" s="27">
        <f>SUM(BN10:BN28)</f>
        <v>-12449.399999999998</v>
      </c>
      <c r="BO29" s="27">
        <f>SUM(BO10:BO28)</f>
        <v>11984.200000000003</v>
      </c>
      <c r="BP29" s="27">
        <f>BO29/BN29*100</f>
        <v>-96.26327373206745</v>
      </c>
      <c r="BQ29" s="6"/>
      <c r="BR29" s="23"/>
    </row>
    <row r="30" spans="3:68" ht="15.75" hidden="1">
      <c r="C30" s="28">
        <f aca="true" t="shared" si="27" ref="C30:AC30">C29-C20</f>
        <v>172806.1</v>
      </c>
      <c r="D30" s="28">
        <f t="shared" si="27"/>
        <v>46676.7</v>
      </c>
      <c r="E30" s="28">
        <f t="shared" si="27"/>
        <v>-6.974462433233082</v>
      </c>
      <c r="F30" s="28">
        <f t="shared" si="27"/>
        <v>56514.999999999985</v>
      </c>
      <c r="G30" s="28">
        <f t="shared" si="27"/>
        <v>19460.999999999996</v>
      </c>
      <c r="H30" s="28">
        <f t="shared" si="27"/>
        <v>10.364340375128215</v>
      </c>
      <c r="I30" s="28">
        <f t="shared" si="27"/>
        <v>23156.8</v>
      </c>
      <c r="J30" s="28">
        <f t="shared" si="27"/>
        <v>8186.999999999997</v>
      </c>
      <c r="K30" s="28">
        <f t="shared" si="27"/>
        <v>2.6341251782924573</v>
      </c>
      <c r="L30" s="28">
        <f t="shared" si="27"/>
        <v>780</v>
      </c>
      <c r="M30" s="28">
        <f t="shared" si="27"/>
        <v>1002.3</v>
      </c>
      <c r="N30" s="28">
        <f t="shared" si="27"/>
        <v>-25.837500000000006</v>
      </c>
      <c r="O30" s="28">
        <f t="shared" si="27"/>
        <v>5978</v>
      </c>
      <c r="P30" s="28">
        <f t="shared" si="27"/>
        <v>217.09999999999997</v>
      </c>
      <c r="Q30" s="28">
        <f t="shared" si="27"/>
        <v>-1.818723294771234</v>
      </c>
      <c r="R30" s="28">
        <f t="shared" si="27"/>
        <v>12137.600000000002</v>
      </c>
      <c r="S30" s="28">
        <f t="shared" si="27"/>
        <v>1889.6000000000001</v>
      </c>
      <c r="T30" s="28">
        <f t="shared" si="27"/>
        <v>7.052375306496165</v>
      </c>
      <c r="U30" s="28">
        <f t="shared" si="27"/>
        <v>1000</v>
      </c>
      <c r="V30" s="28">
        <f t="shared" si="27"/>
        <v>133.2</v>
      </c>
      <c r="W30" s="28" t="e">
        <f t="shared" si="27"/>
        <v>#DIV/0!</v>
      </c>
      <c r="X30" s="28">
        <f t="shared" si="27"/>
        <v>2733</v>
      </c>
      <c r="Y30" s="28">
        <f t="shared" si="27"/>
        <v>1497.1</v>
      </c>
      <c r="Z30" s="28">
        <f t="shared" si="27"/>
        <v>28.246920902645837</v>
      </c>
      <c r="AA30" s="28">
        <f t="shared" si="27"/>
        <v>597</v>
      </c>
      <c r="AB30" s="28">
        <f t="shared" si="27"/>
        <v>366.49999999999994</v>
      </c>
      <c r="AC30" s="28">
        <f t="shared" si="27"/>
        <v>22.338482788702695</v>
      </c>
      <c r="AD30" s="28"/>
      <c r="AE30" s="28"/>
      <c r="AF30" s="14" t="e">
        <f t="shared" si="12"/>
        <v>#DIV/0!</v>
      </c>
      <c r="AG30" s="28">
        <f aca="true" t="shared" si="28" ref="AG30:BP30">AG29-AG20</f>
        <v>550</v>
      </c>
      <c r="AH30" s="28">
        <f t="shared" si="28"/>
        <v>444.40000000000003</v>
      </c>
      <c r="AI30" s="14">
        <f t="shared" si="13"/>
        <v>80.80000000000001</v>
      </c>
      <c r="AJ30" s="28">
        <f t="shared" si="28"/>
        <v>116291.09999999999</v>
      </c>
      <c r="AK30" s="28">
        <f t="shared" si="28"/>
        <v>27215.7</v>
      </c>
      <c r="AL30" s="28">
        <f t="shared" si="28"/>
        <v>-14.032125911552981</v>
      </c>
      <c r="AM30" s="28">
        <f t="shared" si="28"/>
        <v>44822.9</v>
      </c>
      <c r="AN30" s="28">
        <f t="shared" si="28"/>
        <v>18676.2</v>
      </c>
      <c r="AO30" s="28">
        <f t="shared" si="28"/>
        <v>-0.0009487585246077401</v>
      </c>
      <c r="AP30" s="28">
        <f t="shared" si="28"/>
        <v>8319</v>
      </c>
      <c r="AQ30" s="28">
        <f t="shared" si="28"/>
        <v>3466.2000000000003</v>
      </c>
      <c r="AR30" s="28" t="e">
        <f t="shared" si="28"/>
        <v>#DIV/0!</v>
      </c>
      <c r="AS30" s="28">
        <f t="shared" si="28"/>
        <v>185148.49999999994</v>
      </c>
      <c r="AT30" s="28">
        <f t="shared" si="28"/>
        <v>36034.99999999999</v>
      </c>
      <c r="AU30" s="28">
        <f t="shared" si="28"/>
        <v>-2.71502717715801</v>
      </c>
      <c r="AV30" s="28">
        <f t="shared" si="28"/>
        <v>38208.3</v>
      </c>
      <c r="AW30" s="28">
        <f t="shared" si="28"/>
        <v>11214.7</v>
      </c>
      <c r="AX30" s="28">
        <f t="shared" si="28"/>
        <v>-6.839278323225805</v>
      </c>
      <c r="AY30" s="28">
        <f t="shared" si="28"/>
        <v>25558.1</v>
      </c>
      <c r="AZ30" s="28">
        <f t="shared" si="28"/>
        <v>7757.5999999999985</v>
      </c>
      <c r="BA30" s="28">
        <f t="shared" si="28"/>
        <v>-4.759937370997406</v>
      </c>
      <c r="BB30" s="28">
        <f t="shared" si="28"/>
        <v>41891.5</v>
      </c>
      <c r="BC30" s="28">
        <f t="shared" si="28"/>
        <v>8331.800000000003</v>
      </c>
      <c r="BD30" s="28">
        <f t="shared" si="28"/>
        <v>-4.555305811772179</v>
      </c>
      <c r="BE30" s="28">
        <f t="shared" si="28"/>
        <v>70165.99999999997</v>
      </c>
      <c r="BF30" s="28">
        <f t="shared" si="28"/>
        <v>3454.100000000001</v>
      </c>
      <c r="BG30" s="28">
        <f t="shared" si="28"/>
        <v>0.7842746830320806</v>
      </c>
      <c r="BH30" s="28">
        <f t="shared" si="28"/>
        <v>32310.999999999996</v>
      </c>
      <c r="BI30" s="28">
        <f t="shared" si="28"/>
        <v>12292.2</v>
      </c>
      <c r="BJ30" s="28">
        <f t="shared" si="28"/>
        <v>10.48083688288158</v>
      </c>
      <c r="BK30" s="28">
        <f>BK29-BK20</f>
        <v>-3769.500000000001</v>
      </c>
      <c r="BL30" s="28">
        <f>BL29-BL20</f>
        <v>10641.700000000003</v>
      </c>
      <c r="BM30" s="28">
        <f>BM29-BM20</f>
        <v>-567.8745990420126</v>
      </c>
      <c r="BN30" s="28">
        <f t="shared" si="28"/>
        <v>-12342.399999999998</v>
      </c>
      <c r="BO30" s="28">
        <f t="shared" si="28"/>
        <v>10641.700000000003</v>
      </c>
      <c r="BP30" s="28">
        <f t="shared" si="28"/>
        <v>1158.409623464194</v>
      </c>
    </row>
    <row r="31" spans="3:69" ht="15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</row>
    <row r="32" ht="15.75">
      <c r="I32" s="7" t="s">
        <v>49</v>
      </c>
    </row>
    <row r="33" spans="15:16" ht="15.75">
      <c r="O33" s="37"/>
      <c r="P33" s="37"/>
    </row>
    <row r="35" ht="15.75">
      <c r="AH35" s="29"/>
    </row>
  </sheetData>
  <sheetProtection/>
  <mergeCells count="32">
    <mergeCell ref="AS4:AU7"/>
    <mergeCell ref="AA6:AC7"/>
    <mergeCell ref="AD6:AF7"/>
    <mergeCell ref="AP6:AR7"/>
    <mergeCell ref="A29:B29"/>
    <mergeCell ref="AG6:AI7"/>
    <mergeCell ref="AM6:AO7"/>
    <mergeCell ref="B4:B8"/>
    <mergeCell ref="A4:A8"/>
    <mergeCell ref="R6:T7"/>
    <mergeCell ref="BN4:BP7"/>
    <mergeCell ref="BE5:BG7"/>
    <mergeCell ref="BH5:BJ7"/>
    <mergeCell ref="AV4:BJ4"/>
    <mergeCell ref="BB5:BD7"/>
    <mergeCell ref="AV5:AX7"/>
    <mergeCell ref="L6:N7"/>
    <mergeCell ref="I6:K7"/>
    <mergeCell ref="O6:Q7"/>
    <mergeCell ref="X6:Z7"/>
    <mergeCell ref="AJ5:AL7"/>
    <mergeCell ref="U6:W7"/>
    <mergeCell ref="AM5:AR5"/>
    <mergeCell ref="AY6:BA7"/>
    <mergeCell ref="AY5:BA5"/>
    <mergeCell ref="BK4:BM7"/>
    <mergeCell ref="R1:T1"/>
    <mergeCell ref="C2:T2"/>
    <mergeCell ref="C4:E7"/>
    <mergeCell ref="F4:AR4"/>
    <mergeCell ref="F5:H7"/>
    <mergeCell ref="I5:AI5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2021-06-07T06:48:46Z</cp:lastPrinted>
  <dcterms:created xsi:type="dcterms:W3CDTF">2013-04-03T10:22:22Z</dcterms:created>
  <dcterms:modified xsi:type="dcterms:W3CDTF">2021-06-07T12:08:33Z</dcterms:modified>
  <cp:category/>
  <cp:version/>
  <cp:contentType/>
  <cp:contentStatus/>
</cp:coreProperties>
</file>