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<sst xmlns="http://schemas.openxmlformats.org/spreadsheetml/2006/main" count="118" uniqueCount="52">
  <si>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</si>
  <si>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</si>
  <si>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</si>
  <si>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</si>
  <si>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</si>
  <si>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</si>
  <si>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</si>
  <si>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</si>
  <si>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</si>
  <si>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</si>
  <si>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</si>
  <si>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</si>
  <si>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</si>
  <si>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</si>
  <si>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</si>
  <si>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</si>
  <si>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</si>
  <si>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</si>
  <si>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</si>
  <si>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</si>
  <si>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</si>
  <si>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</si>
  <si>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</si>
  <si>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</si>
  <si>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</si>
  <si>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</si>
  <si>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</si>
  <si>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</si>
  <si>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</si>
  <si>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</si>
  <si>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</si>
  <si>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</si>
  <si>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</si>
  <si>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</si>
  <si>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</si>
  <si>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</si>
  <si>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</si>
  <si>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</si>
  <si>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</si>
  <si>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</si>
  <si>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</si>
  <si>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</si>
  <si>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</si>
  <si>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</si>
  <si>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</si>
  <si>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</si>
  <si>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</si>
  <si>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</si>
  <si>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</si>
  <si>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</si>
  <si>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</si>
  <si>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марта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</si>
</sst>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8" borderId="10" xfId="0" applyNumberFormat="1" applyFont="1" applyFill="1" applyBorder="1" applyAlignment="1" applyProtection="1">
      <alignment vertical="center" wrapText="1"/>
      <protection locked="0"/>
    </xf>
    <xf numFmtId="173" fontId="7" fillId="37" borderId="10" xfId="0" applyNumberFormat="1" applyFont="1" applyFill="1" applyBorder="1" applyAlignment="1" applyProtection="1">
      <alignment vertical="center" wrapText="1"/>
      <protection locked="0"/>
    </xf>
    <xf numFmtId="0" fontId="9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R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H18" sqref="AH18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3" t="s">
        <v>0</v>
      </c>
      <c r="S1" s="83"/>
      <c r="T1" s="8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4" t="s">
        <v>51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4" t="s">
        <v>18</v>
      </c>
      <c r="B4" s="70" t="s">
        <v>1</v>
      </c>
      <c r="C4" s="61" t="s">
        <v>46</v>
      </c>
      <c r="D4" s="53"/>
      <c r="E4" s="54"/>
      <c r="F4" s="75" t="s">
        <v>2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52" t="s">
        <v>47</v>
      </c>
      <c r="AT4" s="53"/>
      <c r="AU4" s="54"/>
      <c r="AV4" s="75" t="s">
        <v>4</v>
      </c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61" t="s">
        <v>50</v>
      </c>
      <c r="BL4" s="53"/>
      <c r="BM4" s="54"/>
      <c r="BN4" s="52" t="s">
        <v>48</v>
      </c>
      <c r="BO4" s="53"/>
      <c r="BP4" s="54"/>
      <c r="BQ4" s="6"/>
      <c r="BR4" s="6"/>
    </row>
    <row r="5" spans="1:70" ht="15" customHeight="1">
      <c r="A5" s="57"/>
      <c r="B5" s="71"/>
      <c r="C5" s="55"/>
      <c r="D5" s="56"/>
      <c r="E5" s="57"/>
      <c r="F5" s="74" t="s">
        <v>3</v>
      </c>
      <c r="G5" s="74"/>
      <c r="H5" s="74"/>
      <c r="I5" s="85" t="s">
        <v>4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7"/>
      <c r="AJ5" s="74" t="s">
        <v>5</v>
      </c>
      <c r="AK5" s="74"/>
      <c r="AL5" s="74"/>
      <c r="AM5" s="75" t="s">
        <v>4</v>
      </c>
      <c r="AN5" s="76"/>
      <c r="AO5" s="76"/>
      <c r="AP5" s="76"/>
      <c r="AQ5" s="76"/>
      <c r="AR5" s="76"/>
      <c r="AS5" s="55"/>
      <c r="AT5" s="56"/>
      <c r="AU5" s="57"/>
      <c r="AV5" s="77" t="s">
        <v>9</v>
      </c>
      <c r="AW5" s="78"/>
      <c r="AX5" s="78"/>
      <c r="AY5" s="73" t="s">
        <v>4</v>
      </c>
      <c r="AZ5" s="73"/>
      <c r="BA5" s="73"/>
      <c r="BB5" s="73" t="s">
        <v>10</v>
      </c>
      <c r="BC5" s="73"/>
      <c r="BD5" s="73"/>
      <c r="BE5" s="73" t="s">
        <v>11</v>
      </c>
      <c r="BF5" s="73"/>
      <c r="BG5" s="73"/>
      <c r="BH5" s="74" t="s">
        <v>12</v>
      </c>
      <c r="BI5" s="74"/>
      <c r="BJ5" s="74"/>
      <c r="BK5" s="55"/>
      <c r="BL5" s="56"/>
      <c r="BM5" s="57"/>
      <c r="BN5" s="55"/>
      <c r="BO5" s="56"/>
      <c r="BP5" s="57"/>
      <c r="BQ5" s="6"/>
      <c r="BR5" s="6"/>
    </row>
    <row r="6" spans="1:70" ht="15" customHeight="1">
      <c r="A6" s="57"/>
      <c r="B6" s="71"/>
      <c r="C6" s="55"/>
      <c r="D6" s="56"/>
      <c r="E6" s="57"/>
      <c r="F6" s="74"/>
      <c r="G6" s="74"/>
      <c r="H6" s="74"/>
      <c r="I6" s="61" t="s">
        <v>6</v>
      </c>
      <c r="J6" s="53"/>
      <c r="K6" s="54"/>
      <c r="L6" s="61" t="s">
        <v>7</v>
      </c>
      <c r="M6" s="53"/>
      <c r="N6" s="54"/>
      <c r="O6" s="61" t="s">
        <v>20</v>
      </c>
      <c r="P6" s="53"/>
      <c r="Q6" s="54"/>
      <c r="R6" s="61" t="s">
        <v>8</v>
      </c>
      <c r="S6" s="53"/>
      <c r="T6" s="54"/>
      <c r="U6" s="61" t="s">
        <v>19</v>
      </c>
      <c r="V6" s="53"/>
      <c r="W6" s="54"/>
      <c r="X6" s="61" t="s">
        <v>21</v>
      </c>
      <c r="Y6" s="53"/>
      <c r="Z6" s="54"/>
      <c r="AA6" s="61" t="s">
        <v>25</v>
      </c>
      <c r="AB6" s="53"/>
      <c r="AC6" s="54"/>
      <c r="AD6" s="62" t="s">
        <v>26</v>
      </c>
      <c r="AE6" s="63"/>
      <c r="AF6" s="64"/>
      <c r="AG6" s="61" t="s">
        <v>24</v>
      </c>
      <c r="AH6" s="53"/>
      <c r="AI6" s="54"/>
      <c r="AJ6" s="74"/>
      <c r="AK6" s="74"/>
      <c r="AL6" s="74"/>
      <c r="AM6" s="61" t="s">
        <v>22</v>
      </c>
      <c r="AN6" s="53"/>
      <c r="AO6" s="54"/>
      <c r="AP6" s="61" t="s">
        <v>23</v>
      </c>
      <c r="AQ6" s="53"/>
      <c r="AR6" s="54"/>
      <c r="AS6" s="55"/>
      <c r="AT6" s="56"/>
      <c r="AU6" s="57"/>
      <c r="AV6" s="79"/>
      <c r="AW6" s="80"/>
      <c r="AX6" s="80"/>
      <c r="AY6" s="73" t="s">
        <v>13</v>
      </c>
      <c r="AZ6" s="73"/>
      <c r="BA6" s="73"/>
      <c r="BB6" s="73"/>
      <c r="BC6" s="73"/>
      <c r="BD6" s="73"/>
      <c r="BE6" s="73"/>
      <c r="BF6" s="73"/>
      <c r="BG6" s="73"/>
      <c r="BH6" s="74"/>
      <c r="BI6" s="74"/>
      <c r="BJ6" s="74"/>
      <c r="BK6" s="55"/>
      <c r="BL6" s="56"/>
      <c r="BM6" s="57"/>
      <c r="BN6" s="55"/>
      <c r="BO6" s="56"/>
      <c r="BP6" s="57"/>
      <c r="BQ6" s="6"/>
      <c r="BR6" s="6"/>
    </row>
    <row r="7" spans="1:70" ht="193.5" customHeight="1">
      <c r="A7" s="57"/>
      <c r="B7" s="71"/>
      <c r="C7" s="58"/>
      <c r="D7" s="59"/>
      <c r="E7" s="60"/>
      <c r="F7" s="74"/>
      <c r="G7" s="74"/>
      <c r="H7" s="74"/>
      <c r="I7" s="58"/>
      <c r="J7" s="59"/>
      <c r="K7" s="60"/>
      <c r="L7" s="58"/>
      <c r="M7" s="59"/>
      <c r="N7" s="60"/>
      <c r="O7" s="58"/>
      <c r="P7" s="59"/>
      <c r="Q7" s="60"/>
      <c r="R7" s="58"/>
      <c r="S7" s="59"/>
      <c r="T7" s="60"/>
      <c r="U7" s="58"/>
      <c r="V7" s="59"/>
      <c r="W7" s="60"/>
      <c r="X7" s="58"/>
      <c r="Y7" s="59"/>
      <c r="Z7" s="60"/>
      <c r="AA7" s="58"/>
      <c r="AB7" s="59"/>
      <c r="AC7" s="60"/>
      <c r="AD7" s="65"/>
      <c r="AE7" s="66"/>
      <c r="AF7" s="67"/>
      <c r="AG7" s="58"/>
      <c r="AH7" s="59"/>
      <c r="AI7" s="60"/>
      <c r="AJ7" s="74"/>
      <c r="AK7" s="74"/>
      <c r="AL7" s="74"/>
      <c r="AM7" s="58"/>
      <c r="AN7" s="59"/>
      <c r="AO7" s="60"/>
      <c r="AP7" s="58"/>
      <c r="AQ7" s="59"/>
      <c r="AR7" s="60"/>
      <c r="AS7" s="58"/>
      <c r="AT7" s="59"/>
      <c r="AU7" s="60"/>
      <c r="AV7" s="81"/>
      <c r="AW7" s="82"/>
      <c r="AX7" s="82"/>
      <c r="AY7" s="73"/>
      <c r="AZ7" s="73"/>
      <c r="BA7" s="73"/>
      <c r="BB7" s="73"/>
      <c r="BC7" s="73"/>
      <c r="BD7" s="73"/>
      <c r="BE7" s="73"/>
      <c r="BF7" s="73"/>
      <c r="BG7" s="73"/>
      <c r="BH7" s="74"/>
      <c r="BI7" s="74"/>
      <c r="BJ7" s="74"/>
      <c r="BK7" s="58"/>
      <c r="BL7" s="59"/>
      <c r="BM7" s="60"/>
      <c r="BN7" s="58"/>
      <c r="BO7" s="59"/>
      <c r="BP7" s="60"/>
      <c r="BQ7" s="6"/>
      <c r="BR7" s="6"/>
    </row>
    <row r="8" spans="1:70" ht="63">
      <c r="A8" s="60"/>
      <c r="B8" s="72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7333.799999999999</v>
      </c>
      <c r="D10" s="34">
        <f>G10+AK10</f>
        <v>864.3</v>
      </c>
      <c r="E10" s="14">
        <f>D10/C10*100</f>
        <v>11.78515912623742</v>
      </c>
      <c r="F10" s="42">
        <v>1410.4</v>
      </c>
      <c r="G10" s="16">
        <v>164.7</v>
      </c>
      <c r="H10" s="14">
        <f>G10/F10*100</f>
        <v>11.677538287010776</v>
      </c>
      <c r="I10" s="15">
        <v>205</v>
      </c>
      <c r="J10" s="16">
        <v>51.7</v>
      </c>
      <c r="K10" s="14">
        <f aca="true" t="shared" si="0" ref="K10:K29">J10/I10*100</f>
        <v>25.21951219512195</v>
      </c>
      <c r="L10" s="15">
        <v>3</v>
      </c>
      <c r="M10" s="16">
        <v>0.5</v>
      </c>
      <c r="N10" s="14">
        <f>M10/L10*100</f>
        <v>16.666666666666664</v>
      </c>
      <c r="O10" s="15">
        <v>75</v>
      </c>
      <c r="P10" s="48">
        <v>5</v>
      </c>
      <c r="Q10" s="14">
        <f>P10/O10*100</f>
        <v>6.666666666666667</v>
      </c>
      <c r="R10" s="15">
        <v>420</v>
      </c>
      <c r="S10" s="16">
        <v>15.2</v>
      </c>
      <c r="T10" s="14">
        <f>S10/R10*100</f>
        <v>3.619047619047619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46.8</v>
      </c>
      <c r="Z10" s="14">
        <f>Y10/X10*100</f>
        <v>38.99999999999999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5923.4</v>
      </c>
      <c r="AK10" s="16">
        <v>699.6</v>
      </c>
      <c r="AL10" s="14">
        <f>AK10/AJ10*100</f>
        <v>11.810784346827836</v>
      </c>
      <c r="AM10" s="42">
        <v>4094.3</v>
      </c>
      <c r="AN10" s="42">
        <v>682.4</v>
      </c>
      <c r="AO10" s="14">
        <f>AN10/AM10*100</f>
        <v>16.66707373665828</v>
      </c>
      <c r="AP10" s="15">
        <v>0</v>
      </c>
      <c r="AQ10" s="16">
        <v>0</v>
      </c>
      <c r="AR10" s="14" t="e">
        <f>AQ10/AP10*100</f>
        <v>#DIV/0!</v>
      </c>
      <c r="AS10" s="18">
        <v>7333.8</v>
      </c>
      <c r="AT10" s="19">
        <v>535.7</v>
      </c>
      <c r="AU10" s="14">
        <f>AT10/AS10*100</f>
        <v>7.304535165943986</v>
      </c>
      <c r="AV10" s="44">
        <v>2097.9</v>
      </c>
      <c r="AW10" s="19">
        <v>160.4</v>
      </c>
      <c r="AX10" s="14">
        <f>AW10/AV10*100</f>
        <v>7.645740979074313</v>
      </c>
      <c r="AY10" s="20">
        <v>1330.2</v>
      </c>
      <c r="AZ10" s="19">
        <v>100.3</v>
      </c>
      <c r="BA10" s="14">
        <f aca="true" t="shared" si="1" ref="BA10:BA29">AZ10/AY10*100</f>
        <v>7.540219515862276</v>
      </c>
      <c r="BB10" s="25">
        <v>1467.1</v>
      </c>
      <c r="BC10" s="21">
        <v>0</v>
      </c>
      <c r="BD10" s="14">
        <f>BC10/BB10*100</f>
        <v>0</v>
      </c>
      <c r="BE10" s="20">
        <v>1576.9</v>
      </c>
      <c r="BF10" s="21">
        <v>17.5</v>
      </c>
      <c r="BG10" s="14">
        <f>BF10/BE10*100</f>
        <v>1.1097723381317774</v>
      </c>
      <c r="BH10" s="20">
        <v>2086.5</v>
      </c>
      <c r="BI10" s="32">
        <v>347.5</v>
      </c>
      <c r="BJ10" s="14">
        <f>BI10/BH10*100</f>
        <v>16.654684878983943</v>
      </c>
      <c r="BK10" s="33">
        <v>0</v>
      </c>
      <c r="BL10" s="33">
        <f>D10-AT10</f>
        <v>328.5999999999999</v>
      </c>
      <c r="BM10" s="14" t="e">
        <f>BL10/BK10*100</f>
        <v>#DIV/0!</v>
      </c>
      <c r="BN10" s="22">
        <f>C10-AS10</f>
        <v>0</v>
      </c>
      <c r="BO10" s="22">
        <f aca="true" t="shared" si="2" ref="BO10:BO28">D10-AT10</f>
        <v>328.5999999999999</v>
      </c>
      <c r="BP10" s="14" t="e">
        <f>BO10/BN10*100</f>
        <v>#DIV/0!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6171.7</v>
      </c>
      <c r="D11" s="14">
        <f aca="true" t="shared" si="4" ref="D11:D28">G11+AK11</f>
        <v>654</v>
      </c>
      <c r="E11" s="14">
        <f aca="true" t="shared" si="5" ref="E11:E28">D11/C11*100</f>
        <v>10.596756161187356</v>
      </c>
      <c r="F11" s="42">
        <v>939.3</v>
      </c>
      <c r="G11" s="16">
        <v>52.4</v>
      </c>
      <c r="H11" s="14">
        <f aca="true" t="shared" si="6" ref="H11:H28">G11/F11*100</f>
        <v>5.578622378366869</v>
      </c>
      <c r="I11" s="15">
        <v>32</v>
      </c>
      <c r="J11" s="31">
        <v>1.9</v>
      </c>
      <c r="K11" s="14">
        <f t="shared" si="0"/>
        <v>5.9375</v>
      </c>
      <c r="L11" s="15">
        <v>31</v>
      </c>
      <c r="M11" s="16">
        <v>0</v>
      </c>
      <c r="N11" s="14">
        <f aca="true" t="shared" si="7" ref="N11:N28">M11/L11*100</f>
        <v>0</v>
      </c>
      <c r="O11" s="15">
        <v>90</v>
      </c>
      <c r="P11" s="16">
        <v>1.1</v>
      </c>
      <c r="Q11" s="14">
        <f aca="true" t="shared" si="8" ref="Q11:Q28">P11/O11*100</f>
        <v>1.2222222222222223</v>
      </c>
      <c r="R11" s="15">
        <v>225</v>
      </c>
      <c r="S11" s="31">
        <v>6.9</v>
      </c>
      <c r="T11" s="14">
        <f>S11/R11*100</f>
        <v>3.066666666666667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0</v>
      </c>
      <c r="Z11" s="14">
        <f aca="true" t="shared" si="10" ref="Z11:Z28">Y11/X11*100</f>
        <v>0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9">
        <v>5232.4</v>
      </c>
      <c r="AK11" s="31">
        <v>601.6</v>
      </c>
      <c r="AL11" s="14">
        <f aca="true" t="shared" si="14" ref="AL11:AL28">AK11/AJ11*100</f>
        <v>11.49759192722269</v>
      </c>
      <c r="AM11" s="42">
        <v>3506</v>
      </c>
      <c r="AN11" s="42">
        <v>584.3</v>
      </c>
      <c r="AO11" s="14">
        <f aca="true" t="shared" si="15" ref="AO11:AO28">AN11/AM11*100</f>
        <v>16.6657159155733</v>
      </c>
      <c r="AP11" s="15">
        <v>0</v>
      </c>
      <c r="AQ11" s="31">
        <v>0</v>
      </c>
      <c r="AR11" s="14" t="e">
        <f>AQ11/AP11*100</f>
        <v>#DIV/0!</v>
      </c>
      <c r="AS11" s="18">
        <v>6171.7</v>
      </c>
      <c r="AT11" s="19">
        <v>248.2</v>
      </c>
      <c r="AU11" s="14">
        <f aca="true" t="shared" si="16" ref="AU11:AU27">AT11/AS11*100</f>
        <v>4.021582384108107</v>
      </c>
      <c r="AV11" s="45">
        <v>1691.5</v>
      </c>
      <c r="AW11" s="19">
        <v>125.7</v>
      </c>
      <c r="AX11" s="14">
        <f aca="true" t="shared" si="17" ref="AX11:AX28">AW11/AV11*100</f>
        <v>7.431274017144547</v>
      </c>
      <c r="AY11" s="20">
        <v>1285.8</v>
      </c>
      <c r="AZ11" s="19">
        <v>88.4</v>
      </c>
      <c r="BA11" s="14">
        <f t="shared" si="1"/>
        <v>6.875097215741173</v>
      </c>
      <c r="BB11" s="43">
        <v>2121.5</v>
      </c>
      <c r="BC11" s="21">
        <v>0</v>
      </c>
      <c r="BD11" s="14">
        <f aca="true" t="shared" si="18" ref="BD11:BD28">BC11/BB11*100</f>
        <v>0</v>
      </c>
      <c r="BE11" s="20">
        <v>911.6</v>
      </c>
      <c r="BF11" s="21">
        <v>5.4</v>
      </c>
      <c r="BG11" s="14">
        <f aca="true" t="shared" si="19" ref="BG11:BG28">BF11/BE11*100</f>
        <v>0.5923650724001756</v>
      </c>
      <c r="BH11" s="20">
        <v>1341.7</v>
      </c>
      <c r="BI11" s="19">
        <v>107.7</v>
      </c>
      <c r="BJ11" s="14">
        <f aca="true" t="shared" si="20" ref="BJ11:BJ28">BI11/BH11*100</f>
        <v>8.027129760751285</v>
      </c>
      <c r="BK11" s="33">
        <v>0</v>
      </c>
      <c r="BL11" s="33">
        <f aca="true" t="shared" si="21" ref="BL11:BL28">D11-AT11</f>
        <v>405.8</v>
      </c>
      <c r="BM11" s="14" t="e">
        <f aca="true" t="shared" si="22" ref="BM11:BM28">BL11/BK11*100</f>
        <v>#DIV/0!</v>
      </c>
      <c r="BN11" s="22">
        <f aca="true" t="shared" si="23" ref="BN11:BN28">C11-AS11</f>
        <v>0</v>
      </c>
      <c r="BO11" s="22">
        <f t="shared" si="2"/>
        <v>405.8</v>
      </c>
      <c r="BP11" s="14" t="e">
        <f aca="true" t="shared" si="24" ref="BP11:BP28">BO11/BN11*100</f>
        <v>#DIV/0!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9193.6</v>
      </c>
      <c r="D12" s="14">
        <f t="shared" si="4"/>
        <v>843.3</v>
      </c>
      <c r="E12" s="14">
        <f t="shared" si="5"/>
        <v>9.172685346327878</v>
      </c>
      <c r="F12" s="42">
        <v>1490.1</v>
      </c>
      <c r="G12" s="16">
        <v>186.8</v>
      </c>
      <c r="H12" s="14">
        <f t="shared" si="6"/>
        <v>12.53607140460372</v>
      </c>
      <c r="I12" s="15">
        <v>46</v>
      </c>
      <c r="J12" s="16">
        <v>3</v>
      </c>
      <c r="K12" s="14">
        <f t="shared" si="0"/>
        <v>6.521739130434782</v>
      </c>
      <c r="L12" s="15">
        <v>0</v>
      </c>
      <c r="M12" s="16">
        <v>0</v>
      </c>
      <c r="N12" s="14" t="e">
        <f t="shared" si="7"/>
        <v>#DIV/0!</v>
      </c>
      <c r="O12" s="15">
        <v>225</v>
      </c>
      <c r="P12" s="16">
        <v>1.8</v>
      </c>
      <c r="Q12" s="14">
        <f t="shared" si="8"/>
        <v>0.8</v>
      </c>
      <c r="R12" s="26">
        <v>447</v>
      </c>
      <c r="S12" s="16">
        <v>4.5</v>
      </c>
      <c r="T12" s="14">
        <f aca="true" t="shared" si="25" ref="T12:T28">S12/R12*100</f>
        <v>1.006711409395973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133.3</v>
      </c>
      <c r="Z12" s="14">
        <f t="shared" si="10"/>
        <v>60.59090909090909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7703.5</v>
      </c>
      <c r="AK12" s="16">
        <v>656.5</v>
      </c>
      <c r="AL12" s="14">
        <f t="shared" si="14"/>
        <v>8.522100343999481</v>
      </c>
      <c r="AM12" s="50">
        <v>3835.7</v>
      </c>
      <c r="AN12" s="15">
        <v>639.3</v>
      </c>
      <c r="AO12" s="14">
        <f t="shared" si="15"/>
        <v>16.667101181009986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9193.6</v>
      </c>
      <c r="AT12" s="19">
        <v>247.7</v>
      </c>
      <c r="AU12" s="14">
        <f t="shared" si="16"/>
        <v>2.6942655760529064</v>
      </c>
      <c r="AV12" s="45">
        <v>3234.2</v>
      </c>
      <c r="AW12" s="19">
        <v>161.8</v>
      </c>
      <c r="AX12" s="14">
        <f t="shared" si="17"/>
        <v>5.0027827592604055</v>
      </c>
      <c r="AY12" s="20">
        <v>1345.4</v>
      </c>
      <c r="AZ12" s="19">
        <v>127.5</v>
      </c>
      <c r="BA12" s="14">
        <f t="shared" si="1"/>
        <v>9.476735543332836</v>
      </c>
      <c r="BB12" s="47">
        <v>2281.1</v>
      </c>
      <c r="BC12" s="21">
        <v>0</v>
      </c>
      <c r="BD12" s="14">
        <f t="shared" si="18"/>
        <v>0</v>
      </c>
      <c r="BE12" s="20">
        <v>214.8</v>
      </c>
      <c r="BF12" s="21">
        <v>16.5</v>
      </c>
      <c r="BG12" s="14">
        <f t="shared" si="19"/>
        <v>7.681564245810056</v>
      </c>
      <c r="BH12" s="20">
        <v>3358.1</v>
      </c>
      <c r="BI12" s="19">
        <v>55.1</v>
      </c>
      <c r="BJ12" s="14">
        <f t="shared" si="20"/>
        <v>1.640808790685209</v>
      </c>
      <c r="BK12" s="33">
        <v>166</v>
      </c>
      <c r="BL12" s="33">
        <f t="shared" si="21"/>
        <v>595.5999999999999</v>
      </c>
      <c r="BM12" s="14">
        <f t="shared" si="22"/>
        <v>358.79518072289153</v>
      </c>
      <c r="BN12" s="22">
        <f t="shared" si="23"/>
        <v>0</v>
      </c>
      <c r="BO12" s="22">
        <f t="shared" si="2"/>
        <v>595.5999999999999</v>
      </c>
      <c r="BP12" s="14" t="e">
        <f t="shared" si="24"/>
        <v>#DIV/0!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4179.9</v>
      </c>
      <c r="D13" s="14">
        <f t="shared" si="4"/>
        <v>386.6</v>
      </c>
      <c r="E13" s="14">
        <f t="shared" si="5"/>
        <v>9.24902509629417</v>
      </c>
      <c r="F13" s="42">
        <v>1356.1</v>
      </c>
      <c r="G13" s="16">
        <v>93.1</v>
      </c>
      <c r="H13" s="14">
        <f t="shared" si="6"/>
        <v>6.8652754221665075</v>
      </c>
      <c r="I13" s="15">
        <v>160</v>
      </c>
      <c r="J13" s="16">
        <v>29.1</v>
      </c>
      <c r="K13" s="14">
        <f t="shared" si="0"/>
        <v>18.1875</v>
      </c>
      <c r="L13" s="15">
        <v>15</v>
      </c>
      <c r="M13" s="16">
        <v>0</v>
      </c>
      <c r="N13" s="14">
        <f t="shared" si="7"/>
        <v>0</v>
      </c>
      <c r="O13" s="15">
        <v>86</v>
      </c>
      <c r="P13" s="31">
        <v>1.5</v>
      </c>
      <c r="Q13" s="14">
        <f t="shared" si="8"/>
        <v>1.744186046511628</v>
      </c>
      <c r="R13" s="15">
        <v>350</v>
      </c>
      <c r="S13" s="16">
        <v>8.8</v>
      </c>
      <c r="T13" s="14">
        <f t="shared" si="25"/>
        <v>2.5142857142857142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7</v>
      </c>
      <c r="Z13" s="14">
        <f t="shared" si="10"/>
        <v>4.216867469879518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2823.8</v>
      </c>
      <c r="AK13" s="31">
        <v>293.5</v>
      </c>
      <c r="AL13" s="14">
        <f t="shared" si="14"/>
        <v>10.393795594588852</v>
      </c>
      <c r="AM13" s="15">
        <v>1657.6</v>
      </c>
      <c r="AN13" s="15">
        <v>276.3</v>
      </c>
      <c r="AO13" s="14">
        <f t="shared" si="15"/>
        <v>16.668677606177607</v>
      </c>
      <c r="AP13" s="15">
        <v>0</v>
      </c>
      <c r="AQ13" s="16">
        <v>0</v>
      </c>
      <c r="AR13" s="14" t="e">
        <f t="shared" si="26"/>
        <v>#DIV/0!</v>
      </c>
      <c r="AS13" s="25">
        <v>4179.9</v>
      </c>
      <c r="AT13" s="19">
        <v>128</v>
      </c>
      <c r="AU13" s="14">
        <f t="shared" si="16"/>
        <v>3.0622742170865336</v>
      </c>
      <c r="AV13" s="45">
        <v>1269.4</v>
      </c>
      <c r="AW13" s="19">
        <v>102.3</v>
      </c>
      <c r="AX13" s="14">
        <f t="shared" si="17"/>
        <v>8.058925476603118</v>
      </c>
      <c r="AY13" s="20">
        <v>963.6</v>
      </c>
      <c r="AZ13" s="19">
        <v>70.1</v>
      </c>
      <c r="BA13" s="14">
        <f t="shared" si="1"/>
        <v>7.274802822748027</v>
      </c>
      <c r="BB13" s="43">
        <v>1383.2</v>
      </c>
      <c r="BC13" s="32">
        <v>0</v>
      </c>
      <c r="BD13" s="14">
        <f t="shared" si="18"/>
        <v>0</v>
      </c>
      <c r="BE13" s="20">
        <v>539.9</v>
      </c>
      <c r="BF13" s="32">
        <v>9.5</v>
      </c>
      <c r="BG13" s="14">
        <f t="shared" si="19"/>
        <v>1.7595851083533989</v>
      </c>
      <c r="BH13" s="20">
        <v>882</v>
      </c>
      <c r="BI13" s="19">
        <v>6.9</v>
      </c>
      <c r="BJ13" s="14">
        <f t="shared" si="20"/>
        <v>0.7823129251700681</v>
      </c>
      <c r="BK13" s="33">
        <v>0.1</v>
      </c>
      <c r="BL13" s="33">
        <f t="shared" si="21"/>
        <v>258.6</v>
      </c>
      <c r="BM13" s="14">
        <f>BL13/BK13*100</f>
        <v>258600</v>
      </c>
      <c r="BN13" s="22">
        <f t="shared" si="23"/>
        <v>0</v>
      </c>
      <c r="BO13" s="22">
        <f t="shared" si="2"/>
        <v>258.6</v>
      </c>
      <c r="BP13" s="14" t="e">
        <f>BO13/BN13*100</f>
        <v>#DIV/0!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4489.7</v>
      </c>
      <c r="D14" s="30">
        <f t="shared" si="4"/>
        <v>507</v>
      </c>
      <c r="E14" s="14">
        <f t="shared" si="5"/>
        <v>11.292513976434952</v>
      </c>
      <c r="F14" s="42">
        <v>998</v>
      </c>
      <c r="G14" s="16">
        <v>146.7</v>
      </c>
      <c r="H14" s="14">
        <f t="shared" si="6"/>
        <v>14.69939879759519</v>
      </c>
      <c r="I14" s="15">
        <v>67</v>
      </c>
      <c r="J14" s="16">
        <v>3.2</v>
      </c>
      <c r="K14" s="14">
        <f t="shared" si="0"/>
        <v>4.776119402985075</v>
      </c>
      <c r="L14" s="15">
        <v>30</v>
      </c>
      <c r="M14" s="16">
        <v>0</v>
      </c>
      <c r="N14" s="14">
        <v>3</v>
      </c>
      <c r="O14" s="15">
        <v>100</v>
      </c>
      <c r="P14" s="31">
        <v>0.3</v>
      </c>
      <c r="Q14" s="14">
        <f t="shared" si="8"/>
        <v>0.3</v>
      </c>
      <c r="R14" s="15">
        <v>245</v>
      </c>
      <c r="S14" s="16">
        <v>3.9</v>
      </c>
      <c r="T14" s="14">
        <f t="shared" si="25"/>
        <v>1.5918367346938775</v>
      </c>
      <c r="U14" s="15">
        <v>0</v>
      </c>
      <c r="V14" s="17">
        <v>0</v>
      </c>
      <c r="W14" s="14" t="e">
        <f t="shared" si="9"/>
        <v>#DIV/0!</v>
      </c>
      <c r="X14" s="15">
        <v>280</v>
      </c>
      <c r="Y14" s="17">
        <v>115.5</v>
      </c>
      <c r="Z14" s="14">
        <f t="shared" si="10"/>
        <v>41.25</v>
      </c>
      <c r="AA14" s="15">
        <v>15</v>
      </c>
      <c r="AB14" s="16">
        <v>0</v>
      </c>
      <c r="AC14" s="14">
        <f t="shared" si="11"/>
        <v>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3491.7</v>
      </c>
      <c r="AK14" s="16">
        <v>360.3</v>
      </c>
      <c r="AL14" s="14">
        <f t="shared" si="14"/>
        <v>10.318755906864851</v>
      </c>
      <c r="AM14" s="15">
        <v>1732.9</v>
      </c>
      <c r="AN14" s="15">
        <v>288.8</v>
      </c>
      <c r="AO14" s="14">
        <f t="shared" si="15"/>
        <v>16.665704887760402</v>
      </c>
      <c r="AP14" s="49">
        <v>325.6</v>
      </c>
      <c r="AQ14" s="48">
        <v>54.3</v>
      </c>
      <c r="AR14" s="14">
        <f t="shared" si="26"/>
        <v>16.676904176904177</v>
      </c>
      <c r="AS14" s="25">
        <v>4734.7</v>
      </c>
      <c r="AT14" s="32">
        <v>328.5</v>
      </c>
      <c r="AU14" s="14">
        <f t="shared" si="16"/>
        <v>6.9381375799945095</v>
      </c>
      <c r="AV14" s="45">
        <v>1410.4</v>
      </c>
      <c r="AW14" s="19">
        <v>120.9</v>
      </c>
      <c r="AX14" s="14">
        <f t="shared" si="17"/>
        <v>8.572036301758367</v>
      </c>
      <c r="AY14" s="20">
        <v>947.4</v>
      </c>
      <c r="AZ14" s="32">
        <v>79.6</v>
      </c>
      <c r="BA14" s="14">
        <f t="shared" si="1"/>
        <v>8.401942157483639</v>
      </c>
      <c r="BB14" s="43">
        <v>1275.5</v>
      </c>
      <c r="BC14" s="21">
        <v>0</v>
      </c>
      <c r="BD14" s="14">
        <f t="shared" si="18"/>
        <v>0</v>
      </c>
      <c r="BE14" s="20">
        <v>923.4</v>
      </c>
      <c r="BF14" s="21">
        <v>41.6</v>
      </c>
      <c r="BG14" s="14">
        <f t="shared" si="19"/>
        <v>4.505089885206845</v>
      </c>
      <c r="BH14" s="20">
        <v>1020</v>
      </c>
      <c r="BI14" s="32">
        <v>155.7</v>
      </c>
      <c r="BJ14" s="14">
        <f t="shared" si="20"/>
        <v>15.264705882352942</v>
      </c>
      <c r="BK14" s="33">
        <v>0</v>
      </c>
      <c r="BL14" s="33">
        <f t="shared" si="21"/>
        <v>178.5</v>
      </c>
      <c r="BM14" s="14" t="e">
        <f t="shared" si="22"/>
        <v>#DIV/0!</v>
      </c>
      <c r="BN14" s="22">
        <f t="shared" si="23"/>
        <v>-245</v>
      </c>
      <c r="BO14" s="22">
        <f t="shared" si="2"/>
        <v>178.5</v>
      </c>
      <c r="BP14" s="14">
        <f t="shared" si="24"/>
        <v>-72.85714285714285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5647.3</v>
      </c>
      <c r="D15" s="30">
        <f t="shared" si="4"/>
        <v>631.5</v>
      </c>
      <c r="E15" s="14">
        <f t="shared" si="5"/>
        <v>11.182334921112744</v>
      </c>
      <c r="F15" s="42">
        <v>1218</v>
      </c>
      <c r="G15" s="16">
        <v>93.1</v>
      </c>
      <c r="H15" s="14">
        <f t="shared" si="6"/>
        <v>7.643678160919539</v>
      </c>
      <c r="I15" s="15">
        <v>28</v>
      </c>
      <c r="J15" s="16">
        <v>3</v>
      </c>
      <c r="K15" s="14">
        <f t="shared" si="0"/>
        <v>10.714285714285714</v>
      </c>
      <c r="L15" s="15">
        <v>0</v>
      </c>
      <c r="M15" s="16">
        <v>0</v>
      </c>
      <c r="N15" s="14" t="e">
        <f t="shared" si="7"/>
        <v>#DIV/0!</v>
      </c>
      <c r="O15" s="15">
        <v>171</v>
      </c>
      <c r="P15" s="16">
        <v>2.6</v>
      </c>
      <c r="Q15" s="14">
        <f t="shared" si="8"/>
        <v>1.5204678362573099</v>
      </c>
      <c r="R15" s="15">
        <v>353</v>
      </c>
      <c r="S15" s="16">
        <v>12.7</v>
      </c>
      <c r="T15" s="14">
        <f t="shared" si="25"/>
        <v>3.597733711048159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34.2</v>
      </c>
      <c r="Z15" s="14">
        <f t="shared" si="10"/>
        <v>20.117647058823533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4429.3</v>
      </c>
      <c r="AK15" s="16">
        <v>538.4</v>
      </c>
      <c r="AL15" s="14">
        <f t="shared" si="14"/>
        <v>12.155419592260627</v>
      </c>
      <c r="AM15" s="15">
        <v>3127.1</v>
      </c>
      <c r="AN15" s="15">
        <v>521.2</v>
      </c>
      <c r="AO15" s="14">
        <f t="shared" si="15"/>
        <v>16.667199641840686</v>
      </c>
      <c r="AP15" s="15">
        <v>0</v>
      </c>
      <c r="AQ15" s="16">
        <v>0</v>
      </c>
      <c r="AR15" s="14" t="e">
        <f t="shared" si="26"/>
        <v>#DIV/0!</v>
      </c>
      <c r="AS15" s="25">
        <v>5647.3</v>
      </c>
      <c r="AT15" s="19">
        <v>142.4</v>
      </c>
      <c r="AU15" s="14">
        <f t="shared" si="16"/>
        <v>2.521558975085439</v>
      </c>
      <c r="AV15" s="45">
        <v>1384.2</v>
      </c>
      <c r="AW15" s="19">
        <v>105.8</v>
      </c>
      <c r="AX15" s="14">
        <f t="shared" si="17"/>
        <v>7.643404132350816</v>
      </c>
      <c r="AY15" s="20">
        <v>1278.3</v>
      </c>
      <c r="AZ15" s="19">
        <v>96.5</v>
      </c>
      <c r="BA15" s="14">
        <f t="shared" si="1"/>
        <v>7.549088633341157</v>
      </c>
      <c r="BB15" s="43">
        <v>1929.3</v>
      </c>
      <c r="BC15" s="21">
        <v>0</v>
      </c>
      <c r="BD15" s="14">
        <f t="shared" si="18"/>
        <v>0</v>
      </c>
      <c r="BE15" s="20">
        <v>1158</v>
      </c>
      <c r="BF15" s="21">
        <v>0</v>
      </c>
      <c r="BG15" s="14">
        <f t="shared" si="19"/>
        <v>0</v>
      </c>
      <c r="BH15" s="20">
        <v>1070.4</v>
      </c>
      <c r="BI15" s="19">
        <v>27.4</v>
      </c>
      <c r="BJ15" s="14">
        <f t="shared" si="20"/>
        <v>2.559790732436472</v>
      </c>
      <c r="BK15" s="33">
        <v>0</v>
      </c>
      <c r="BL15" s="33">
        <f t="shared" si="21"/>
        <v>489.1</v>
      </c>
      <c r="BM15" s="14" t="e">
        <f t="shared" si="22"/>
        <v>#DIV/0!</v>
      </c>
      <c r="BN15" s="22">
        <f t="shared" si="23"/>
        <v>0</v>
      </c>
      <c r="BO15" s="22">
        <f t="shared" si="2"/>
        <v>489.1</v>
      </c>
      <c r="BP15" s="14" t="e">
        <f t="shared" si="24"/>
        <v>#DIV/0!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4433.1</v>
      </c>
      <c r="D16" s="30">
        <f t="shared" si="4"/>
        <v>574</v>
      </c>
      <c r="E16" s="14">
        <f t="shared" si="5"/>
        <v>12.948049897363017</v>
      </c>
      <c r="F16" s="42">
        <v>1041.8</v>
      </c>
      <c r="G16" s="16">
        <v>84.4</v>
      </c>
      <c r="H16" s="14">
        <f t="shared" si="6"/>
        <v>8.101363025532732</v>
      </c>
      <c r="I16" s="15">
        <v>20</v>
      </c>
      <c r="J16" s="16">
        <v>2.4</v>
      </c>
      <c r="K16" s="14">
        <f t="shared" si="0"/>
        <v>12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1.3</v>
      </c>
      <c r="Q16" s="34">
        <f t="shared" si="8"/>
        <v>1.0655737704918034</v>
      </c>
      <c r="R16" s="15">
        <v>327.2</v>
      </c>
      <c r="S16" s="31">
        <v>12.8</v>
      </c>
      <c r="T16" s="14">
        <f t="shared" si="25"/>
        <v>3.9119804400978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27.6</v>
      </c>
      <c r="Z16" s="14">
        <f t="shared" si="10"/>
        <v>23</v>
      </c>
      <c r="AA16" s="15">
        <v>45</v>
      </c>
      <c r="AB16" s="16">
        <v>7.1</v>
      </c>
      <c r="AC16" s="14">
        <f t="shared" si="11"/>
        <v>15.777777777777777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9">
        <v>3391.3</v>
      </c>
      <c r="AK16" s="31">
        <v>489.6</v>
      </c>
      <c r="AL16" s="14">
        <f t="shared" si="14"/>
        <v>14.436941585822547</v>
      </c>
      <c r="AM16" s="15">
        <v>2834.4</v>
      </c>
      <c r="AN16" s="15">
        <v>472.4</v>
      </c>
      <c r="AO16" s="14">
        <f>AN16/AM16*100</f>
        <v>16.666666666666664</v>
      </c>
      <c r="AP16" s="15">
        <v>0</v>
      </c>
      <c r="AQ16" s="16">
        <v>0</v>
      </c>
      <c r="AR16" s="14" t="e">
        <f t="shared" si="26"/>
        <v>#DIV/0!</v>
      </c>
      <c r="AS16" s="25">
        <v>4433.2</v>
      </c>
      <c r="AT16" s="19">
        <v>327.3</v>
      </c>
      <c r="AU16" s="14">
        <f t="shared" si="16"/>
        <v>7.38292880988902</v>
      </c>
      <c r="AV16" s="45">
        <v>1644.2</v>
      </c>
      <c r="AW16" s="19">
        <v>137.4</v>
      </c>
      <c r="AX16" s="14">
        <f t="shared" si="17"/>
        <v>8.356647609779833</v>
      </c>
      <c r="AY16" s="20">
        <v>1238.4</v>
      </c>
      <c r="AZ16" s="19">
        <v>100</v>
      </c>
      <c r="BA16" s="14">
        <f t="shared" si="1"/>
        <v>8.074935400516797</v>
      </c>
      <c r="BB16" s="43">
        <v>880.2</v>
      </c>
      <c r="BC16" s="21">
        <v>0</v>
      </c>
      <c r="BD16" s="14">
        <f t="shared" si="18"/>
        <v>0</v>
      </c>
      <c r="BE16" s="46">
        <v>406.8</v>
      </c>
      <c r="BF16" s="21">
        <v>0</v>
      </c>
      <c r="BG16" s="14">
        <f t="shared" si="19"/>
        <v>0</v>
      </c>
      <c r="BH16" s="20">
        <v>1396.6</v>
      </c>
      <c r="BI16" s="19">
        <v>179</v>
      </c>
      <c r="BJ16" s="14">
        <f t="shared" si="20"/>
        <v>12.816840899326937</v>
      </c>
      <c r="BK16" s="33">
        <f>C16-AS16</f>
        <v>-0.0999999999994543</v>
      </c>
      <c r="BL16" s="33">
        <f t="shared" si="21"/>
        <v>246.7</v>
      </c>
      <c r="BM16" s="14">
        <f t="shared" si="22"/>
        <v>-246700.00000134623</v>
      </c>
      <c r="BN16" s="22">
        <f t="shared" si="23"/>
        <v>-0.0999999999994543</v>
      </c>
      <c r="BO16" s="22">
        <f t="shared" si="2"/>
        <v>246.7</v>
      </c>
      <c r="BP16" s="14">
        <f t="shared" si="24"/>
        <v>-246700.00000134623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50281.4</v>
      </c>
      <c r="D17" s="30">
        <f t="shared" si="4"/>
        <v>4122.599999999999</v>
      </c>
      <c r="E17" s="14">
        <f t="shared" si="5"/>
        <v>8.199055714439135</v>
      </c>
      <c r="F17" s="42">
        <v>36745</v>
      </c>
      <c r="G17" s="16">
        <v>4053.7</v>
      </c>
      <c r="H17" s="14">
        <f t="shared" si="6"/>
        <v>11.031977139746903</v>
      </c>
      <c r="I17" s="15">
        <v>22000</v>
      </c>
      <c r="J17" s="16">
        <v>2574.1</v>
      </c>
      <c r="K17" s="14">
        <f t="shared" si="0"/>
        <v>11.700454545454544</v>
      </c>
      <c r="L17" s="15">
        <v>80</v>
      </c>
      <c r="M17" s="16">
        <v>0</v>
      </c>
      <c r="N17" s="14">
        <f t="shared" si="7"/>
        <v>0</v>
      </c>
      <c r="O17" s="15">
        <v>4150</v>
      </c>
      <c r="P17" s="16">
        <v>107.9</v>
      </c>
      <c r="Q17" s="14">
        <f t="shared" si="8"/>
        <v>2.6</v>
      </c>
      <c r="R17" s="15">
        <v>7100</v>
      </c>
      <c r="S17" s="17">
        <v>786.6</v>
      </c>
      <c r="T17" s="14">
        <f t="shared" si="25"/>
        <v>11.078873239436621</v>
      </c>
      <c r="U17" s="15">
        <v>1000</v>
      </c>
      <c r="V17" s="17">
        <v>70.1</v>
      </c>
      <c r="W17" s="14">
        <f t="shared" si="9"/>
        <v>7.01</v>
      </c>
      <c r="X17" s="15">
        <v>60</v>
      </c>
      <c r="Y17" s="17">
        <v>112.8</v>
      </c>
      <c r="Z17" s="14">
        <f t="shared" si="10"/>
        <v>188</v>
      </c>
      <c r="AA17" s="15">
        <v>75</v>
      </c>
      <c r="AB17" s="16">
        <v>0</v>
      </c>
      <c r="AC17" s="14">
        <f t="shared" si="11"/>
        <v>0</v>
      </c>
      <c r="AD17" s="14">
        <v>0</v>
      </c>
      <c r="AE17" s="14">
        <v>0</v>
      </c>
      <c r="AF17" s="14" t="e">
        <f t="shared" si="12"/>
        <v>#DIV/0!</v>
      </c>
      <c r="AG17" s="14">
        <v>530</v>
      </c>
      <c r="AH17" s="14">
        <v>61.3</v>
      </c>
      <c r="AI17" s="14">
        <f t="shared" si="13"/>
        <v>11.566037735849056</v>
      </c>
      <c r="AJ17" s="49">
        <v>13536.4</v>
      </c>
      <c r="AK17" s="17">
        <v>68.9</v>
      </c>
      <c r="AL17" s="14">
        <f t="shared" si="14"/>
        <v>0.5089979610531604</v>
      </c>
      <c r="AM17" s="15">
        <v>0</v>
      </c>
      <c r="AN17" s="15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55494.4</v>
      </c>
      <c r="AT17" s="19">
        <v>369.3</v>
      </c>
      <c r="AU17" s="14">
        <f t="shared" si="16"/>
        <v>0.6654725521854458</v>
      </c>
      <c r="AV17" s="45">
        <v>7094.7</v>
      </c>
      <c r="AW17" s="19">
        <v>344.6</v>
      </c>
      <c r="AX17" s="14">
        <f t="shared" si="17"/>
        <v>4.85714688429391</v>
      </c>
      <c r="AY17" s="20">
        <v>5059.7</v>
      </c>
      <c r="AZ17" s="19">
        <v>344.6</v>
      </c>
      <c r="BA17" s="14">
        <f t="shared" si="1"/>
        <v>6.8106804751269845</v>
      </c>
      <c r="BB17" s="43">
        <v>17415.1</v>
      </c>
      <c r="BC17" s="21">
        <v>0</v>
      </c>
      <c r="BD17" s="14">
        <f t="shared" si="18"/>
        <v>0</v>
      </c>
      <c r="BE17" s="20">
        <v>24460.2</v>
      </c>
      <c r="BF17" s="21">
        <v>0</v>
      </c>
      <c r="BG17" s="14">
        <f t="shared" si="19"/>
        <v>0</v>
      </c>
      <c r="BH17" s="20">
        <v>6005.2</v>
      </c>
      <c r="BI17" s="19">
        <v>0</v>
      </c>
      <c r="BJ17" s="14">
        <f t="shared" si="20"/>
        <v>0</v>
      </c>
      <c r="BK17" s="33">
        <v>-3731.7</v>
      </c>
      <c r="BL17" s="33">
        <f t="shared" si="21"/>
        <v>3753.2999999999993</v>
      </c>
      <c r="BM17" s="14">
        <f t="shared" si="22"/>
        <v>-100.57882466436207</v>
      </c>
      <c r="BN17" s="22">
        <f t="shared" si="23"/>
        <v>-5213</v>
      </c>
      <c r="BO17" s="22">
        <f t="shared" si="2"/>
        <v>3753.2999999999993</v>
      </c>
      <c r="BP17" s="14">
        <f t="shared" si="24"/>
        <v>-71.99884903126798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6010.7</v>
      </c>
      <c r="D18" s="30">
        <f t="shared" si="4"/>
        <v>749.5999999999999</v>
      </c>
      <c r="E18" s="14">
        <f t="shared" si="5"/>
        <v>12.471093217096177</v>
      </c>
      <c r="F18" s="42">
        <v>1090.2</v>
      </c>
      <c r="G18" s="16">
        <v>53.8</v>
      </c>
      <c r="H18" s="14">
        <f t="shared" si="6"/>
        <v>4.934874334984406</v>
      </c>
      <c r="I18" s="15">
        <v>40</v>
      </c>
      <c r="J18" s="16">
        <v>3</v>
      </c>
      <c r="K18" s="14">
        <f t="shared" si="0"/>
        <v>7.5</v>
      </c>
      <c r="L18" s="15">
        <v>5</v>
      </c>
      <c r="M18" s="16">
        <v>0</v>
      </c>
      <c r="N18" s="14">
        <f t="shared" si="7"/>
        <v>0</v>
      </c>
      <c r="O18" s="15">
        <v>88</v>
      </c>
      <c r="P18" s="16">
        <v>0.2</v>
      </c>
      <c r="Q18" s="14">
        <f t="shared" si="8"/>
        <v>0.2272727272727273</v>
      </c>
      <c r="R18" s="15">
        <v>305</v>
      </c>
      <c r="S18" s="16">
        <v>3.3</v>
      </c>
      <c r="T18" s="14">
        <f t="shared" si="25"/>
        <v>1.081967213114754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0</v>
      </c>
      <c r="Z18" s="14">
        <f t="shared" si="10"/>
        <v>0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4920.5</v>
      </c>
      <c r="AK18" s="31">
        <v>695.8</v>
      </c>
      <c r="AL18" s="14">
        <f t="shared" si="14"/>
        <v>14.140839345594959</v>
      </c>
      <c r="AM18" s="15">
        <v>2718</v>
      </c>
      <c r="AN18" s="15">
        <v>453</v>
      </c>
      <c r="AO18" s="14">
        <f t="shared" si="15"/>
        <v>16.666666666666664</v>
      </c>
      <c r="AP18" s="15">
        <v>1353.6</v>
      </c>
      <c r="AQ18" s="17">
        <v>225.6</v>
      </c>
      <c r="AR18" s="14">
        <f t="shared" si="26"/>
        <v>16.666666666666668</v>
      </c>
      <c r="AS18" s="25">
        <v>6010.7</v>
      </c>
      <c r="AT18" s="32">
        <v>655.1</v>
      </c>
      <c r="AU18" s="14">
        <f t="shared" si="16"/>
        <v>10.898896967075384</v>
      </c>
      <c r="AV18" s="45">
        <v>1935.8</v>
      </c>
      <c r="AW18" s="19">
        <v>184.3</v>
      </c>
      <c r="AX18" s="14">
        <f t="shared" si="17"/>
        <v>9.520611633433207</v>
      </c>
      <c r="AY18" s="20">
        <v>1320.4</v>
      </c>
      <c r="AZ18" s="19">
        <v>120.6</v>
      </c>
      <c r="BA18" s="14">
        <f t="shared" si="1"/>
        <v>9.133595880036353</v>
      </c>
      <c r="BB18" s="43">
        <v>1345.2</v>
      </c>
      <c r="BC18" s="21">
        <v>10.7</v>
      </c>
      <c r="BD18" s="14">
        <f t="shared" si="18"/>
        <v>0.7954207552780255</v>
      </c>
      <c r="BE18" s="20">
        <v>125.7</v>
      </c>
      <c r="BF18" s="21">
        <v>19.5</v>
      </c>
      <c r="BG18" s="14">
        <f t="shared" si="19"/>
        <v>15.513126491646778</v>
      </c>
      <c r="BH18" s="20">
        <v>2498.6</v>
      </c>
      <c r="BI18" s="32">
        <v>430.4</v>
      </c>
      <c r="BJ18" s="14">
        <f t="shared" si="20"/>
        <v>17.2256463619627</v>
      </c>
      <c r="BK18" s="33">
        <v>0</v>
      </c>
      <c r="BL18" s="33">
        <f t="shared" si="21"/>
        <v>94.49999999999989</v>
      </c>
      <c r="BM18" s="14" t="e">
        <f t="shared" si="22"/>
        <v>#DIV/0!</v>
      </c>
      <c r="BN18" s="22">
        <f t="shared" si="23"/>
        <v>0</v>
      </c>
      <c r="BO18" s="22">
        <f t="shared" si="2"/>
        <v>94.49999999999989</v>
      </c>
      <c r="BP18" s="14" t="e">
        <f t="shared" si="24"/>
        <v>#DIV/0!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6421.7</v>
      </c>
      <c r="D19" s="30">
        <f t="shared" si="4"/>
        <v>728.8</v>
      </c>
      <c r="E19" s="14">
        <f t="shared" si="5"/>
        <v>11.349019729978043</v>
      </c>
      <c r="F19" s="42">
        <v>1557</v>
      </c>
      <c r="G19" s="16">
        <v>110.3</v>
      </c>
      <c r="H19" s="14">
        <f t="shared" si="6"/>
        <v>7.084136159280669</v>
      </c>
      <c r="I19" s="15">
        <v>63</v>
      </c>
      <c r="J19" s="31">
        <v>10.9</v>
      </c>
      <c r="K19" s="14">
        <f t="shared" si="0"/>
        <v>17.3015873015873</v>
      </c>
      <c r="L19" s="15">
        <v>56</v>
      </c>
      <c r="M19" s="16">
        <v>0</v>
      </c>
      <c r="N19" s="14">
        <f t="shared" si="7"/>
        <v>0</v>
      </c>
      <c r="O19" s="15">
        <v>185</v>
      </c>
      <c r="P19" s="16">
        <v>17.5</v>
      </c>
      <c r="Q19" s="14">
        <f t="shared" si="8"/>
        <v>9.45945945945946</v>
      </c>
      <c r="R19" s="15">
        <v>320</v>
      </c>
      <c r="S19" s="16">
        <v>9.1</v>
      </c>
      <c r="T19" s="14">
        <f t="shared" si="25"/>
        <v>2.8437499999999996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16.6</v>
      </c>
      <c r="Z19" s="14">
        <f t="shared" si="10"/>
        <v>7.904761904761906</v>
      </c>
      <c r="AA19" s="15">
        <v>50</v>
      </c>
      <c r="AB19" s="16">
        <v>0</v>
      </c>
      <c r="AC19" s="14">
        <f t="shared" si="11"/>
        <v>0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4864.7</v>
      </c>
      <c r="AK19" s="16">
        <v>618.5</v>
      </c>
      <c r="AL19" s="14">
        <f t="shared" si="14"/>
        <v>12.71404197586696</v>
      </c>
      <c r="AM19" s="15">
        <v>3607.7</v>
      </c>
      <c r="AN19" s="15">
        <v>601.3</v>
      </c>
      <c r="AO19" s="14">
        <f t="shared" si="15"/>
        <v>16.667128641516754</v>
      </c>
      <c r="AP19" s="15">
        <v>0</v>
      </c>
      <c r="AQ19" s="16">
        <v>0</v>
      </c>
      <c r="AR19" s="14" t="e">
        <f t="shared" si="26"/>
        <v>#DIV/0!</v>
      </c>
      <c r="AS19" s="25">
        <v>6421.7</v>
      </c>
      <c r="AT19" s="19">
        <v>310.8</v>
      </c>
      <c r="AU19" s="14">
        <f t="shared" si="16"/>
        <v>4.839839917778781</v>
      </c>
      <c r="AV19" s="45">
        <v>1955.1</v>
      </c>
      <c r="AW19" s="19">
        <v>111.7</v>
      </c>
      <c r="AX19" s="14">
        <f t="shared" si="17"/>
        <v>5.713262748708506</v>
      </c>
      <c r="AY19" s="20">
        <v>1349.6</v>
      </c>
      <c r="AZ19" s="32">
        <v>78.9</v>
      </c>
      <c r="BA19" s="14">
        <f t="shared" si="1"/>
        <v>5.846176644931832</v>
      </c>
      <c r="BB19" s="43">
        <v>1591.1</v>
      </c>
      <c r="BC19" s="21">
        <v>0</v>
      </c>
      <c r="BD19" s="14">
        <f t="shared" si="18"/>
        <v>0</v>
      </c>
      <c r="BE19" s="20">
        <v>1733.8</v>
      </c>
      <c r="BF19" s="21">
        <v>20.6</v>
      </c>
      <c r="BG19" s="14">
        <f t="shared" si="19"/>
        <v>1.1881416541700311</v>
      </c>
      <c r="BH19" s="20">
        <v>1036.3</v>
      </c>
      <c r="BI19" s="19">
        <v>168</v>
      </c>
      <c r="BJ19" s="14">
        <f t="shared" si="20"/>
        <v>16.211521760108077</v>
      </c>
      <c r="BK19" s="33">
        <v>0</v>
      </c>
      <c r="BL19" s="33">
        <f t="shared" si="21"/>
        <v>417.99999999999994</v>
      </c>
      <c r="BM19" s="14" t="e">
        <f t="shared" si="22"/>
        <v>#DIV/0!</v>
      </c>
      <c r="BN19" s="22">
        <f t="shared" si="23"/>
        <v>0</v>
      </c>
      <c r="BO19" s="22">
        <f t="shared" si="2"/>
        <v>417.99999999999994</v>
      </c>
      <c r="BP19" s="14" t="e">
        <f t="shared" si="24"/>
        <v>#DIV/0!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11295.4</v>
      </c>
      <c r="D20" s="30">
        <f t="shared" si="4"/>
        <v>1295</v>
      </c>
      <c r="E20" s="14">
        <f t="shared" si="5"/>
        <v>11.46484409582662</v>
      </c>
      <c r="F20" s="42">
        <v>3023</v>
      </c>
      <c r="G20" s="16">
        <v>215.2</v>
      </c>
      <c r="H20" s="14">
        <f t="shared" si="6"/>
        <v>7.118756202447899</v>
      </c>
      <c r="I20" s="15">
        <v>400</v>
      </c>
      <c r="J20" s="31">
        <v>47.7</v>
      </c>
      <c r="K20" s="14">
        <f t="shared" si="0"/>
        <v>11.925</v>
      </c>
      <c r="L20" s="15">
        <v>20</v>
      </c>
      <c r="M20" s="16">
        <v>1</v>
      </c>
      <c r="N20" s="14">
        <f t="shared" si="7"/>
        <v>5</v>
      </c>
      <c r="O20" s="15">
        <v>451</v>
      </c>
      <c r="P20" s="16">
        <v>5.5</v>
      </c>
      <c r="Q20" s="14">
        <f t="shared" si="8"/>
        <v>1.2195121951219512</v>
      </c>
      <c r="R20" s="15">
        <v>750</v>
      </c>
      <c r="S20" s="16">
        <v>29.7</v>
      </c>
      <c r="T20" s="14">
        <f t="shared" si="25"/>
        <v>3.9599999999999995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43.6</v>
      </c>
      <c r="Z20" s="14">
        <f t="shared" si="10"/>
        <v>12.457142857142857</v>
      </c>
      <c r="AA20" s="15">
        <v>305</v>
      </c>
      <c r="AB20" s="16">
        <v>26.2</v>
      </c>
      <c r="AC20" s="14">
        <f t="shared" si="11"/>
        <v>8.59016393442623</v>
      </c>
      <c r="AD20" s="14">
        <v>0</v>
      </c>
      <c r="AE20" s="14">
        <v>0</v>
      </c>
      <c r="AF20" s="14" t="e">
        <f t="shared" si="12"/>
        <v>#DIV/0!</v>
      </c>
      <c r="AG20" s="14">
        <v>10</v>
      </c>
      <c r="AH20" s="14">
        <v>2</v>
      </c>
      <c r="AI20" s="14">
        <v>0.2</v>
      </c>
      <c r="AJ20" s="42">
        <v>8272.4</v>
      </c>
      <c r="AK20" s="16">
        <v>1079.8</v>
      </c>
      <c r="AL20" s="14">
        <f t="shared" si="14"/>
        <v>13.053043856680043</v>
      </c>
      <c r="AM20" s="15">
        <v>6272</v>
      </c>
      <c r="AN20" s="15">
        <v>1045.3</v>
      </c>
      <c r="AO20" s="14">
        <f t="shared" si="15"/>
        <v>16.66613520408163</v>
      </c>
      <c r="AP20" s="15">
        <v>0</v>
      </c>
      <c r="AQ20" s="16">
        <v>0</v>
      </c>
      <c r="AR20" s="14" t="e">
        <f t="shared" si="26"/>
        <v>#DIV/0!</v>
      </c>
      <c r="AS20" s="25">
        <v>11295.4</v>
      </c>
      <c r="AT20" s="19">
        <v>574.9</v>
      </c>
      <c r="AU20" s="14">
        <f t="shared" si="16"/>
        <v>5.089682525629902</v>
      </c>
      <c r="AV20" s="45">
        <v>2570</v>
      </c>
      <c r="AW20" s="19">
        <v>225.3</v>
      </c>
      <c r="AX20" s="14">
        <f t="shared" si="17"/>
        <v>8.766536964980546</v>
      </c>
      <c r="AY20" s="46">
        <v>1626.4</v>
      </c>
      <c r="AZ20" s="19">
        <v>142.6</v>
      </c>
      <c r="BA20" s="14">
        <f t="shared" si="1"/>
        <v>8.767830791933102</v>
      </c>
      <c r="BB20" s="43">
        <v>1862</v>
      </c>
      <c r="BC20" s="21">
        <v>0</v>
      </c>
      <c r="BD20" s="14">
        <f t="shared" si="18"/>
        <v>0</v>
      </c>
      <c r="BE20" s="20">
        <v>3667.9</v>
      </c>
      <c r="BF20" s="21">
        <v>105</v>
      </c>
      <c r="BG20" s="14">
        <f t="shared" si="19"/>
        <v>2.8626734643801632</v>
      </c>
      <c r="BH20" s="20">
        <v>2785.9</v>
      </c>
      <c r="BI20" s="19">
        <v>188.6</v>
      </c>
      <c r="BJ20" s="14">
        <f t="shared" si="20"/>
        <v>6.769805089917082</v>
      </c>
      <c r="BK20" s="33">
        <v>863.3</v>
      </c>
      <c r="BL20" s="33">
        <f t="shared" si="21"/>
        <v>720.1</v>
      </c>
      <c r="BM20" s="14">
        <f t="shared" si="22"/>
        <v>83.41248696860883</v>
      </c>
      <c r="BN20" s="22">
        <f t="shared" si="23"/>
        <v>0</v>
      </c>
      <c r="BO20" s="22">
        <f t="shared" si="2"/>
        <v>720.1</v>
      </c>
      <c r="BP20" s="14" t="e">
        <f t="shared" si="24"/>
        <v>#DIV/0!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3968.7</v>
      </c>
      <c r="D21" s="40">
        <f t="shared" si="4"/>
        <v>676.9</v>
      </c>
      <c r="E21" s="14">
        <f t="shared" si="5"/>
        <v>17.055962909768944</v>
      </c>
      <c r="F21" s="42">
        <v>914.6</v>
      </c>
      <c r="G21" s="16">
        <v>254.1</v>
      </c>
      <c r="H21" s="14">
        <f t="shared" si="6"/>
        <v>27.782637218456152</v>
      </c>
      <c r="I21" s="15">
        <v>32</v>
      </c>
      <c r="J21" s="16">
        <v>4.7</v>
      </c>
      <c r="K21" s="14">
        <f t="shared" si="0"/>
        <v>14.6875</v>
      </c>
      <c r="L21" s="15">
        <v>14</v>
      </c>
      <c r="M21" s="16">
        <v>0</v>
      </c>
      <c r="N21" s="14">
        <f t="shared" si="7"/>
        <v>0</v>
      </c>
      <c r="O21" s="15">
        <v>43</v>
      </c>
      <c r="P21" s="16">
        <v>0.3</v>
      </c>
      <c r="Q21" s="14">
        <f t="shared" si="8"/>
        <v>0.6976744186046512</v>
      </c>
      <c r="R21" s="15">
        <v>181</v>
      </c>
      <c r="S21" s="16">
        <v>2.1</v>
      </c>
      <c r="T21" s="14">
        <f t="shared" si="25"/>
        <v>1.1602209944751383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183.7</v>
      </c>
      <c r="Z21" s="14">
        <f t="shared" si="10"/>
        <v>72.89682539682539</v>
      </c>
      <c r="AA21" s="15">
        <v>6</v>
      </c>
      <c r="AB21" s="31">
        <v>1.2</v>
      </c>
      <c r="AC21" s="14">
        <f t="shared" si="11"/>
        <v>20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0</v>
      </c>
      <c r="AI21" s="14" t="e">
        <f t="shared" si="13"/>
        <v>#DIV/0!</v>
      </c>
      <c r="AJ21" s="49">
        <v>3054.1</v>
      </c>
      <c r="AK21" s="17">
        <v>422.8</v>
      </c>
      <c r="AL21" s="14">
        <f t="shared" si="14"/>
        <v>13.843685537474215</v>
      </c>
      <c r="AM21" s="15">
        <v>1322.3</v>
      </c>
      <c r="AN21" s="15">
        <v>220.4</v>
      </c>
      <c r="AO21" s="14">
        <f t="shared" si="15"/>
        <v>16.667927096725403</v>
      </c>
      <c r="AP21" s="15">
        <v>1111.3</v>
      </c>
      <c r="AQ21" s="16">
        <v>185.2</v>
      </c>
      <c r="AR21" s="14">
        <f t="shared" si="26"/>
        <v>16.665166921623324</v>
      </c>
      <c r="AS21" s="51">
        <v>3968.8</v>
      </c>
      <c r="AT21" s="19">
        <v>319.1</v>
      </c>
      <c r="AU21" s="14">
        <f t="shared" si="16"/>
        <v>8.040213666599476</v>
      </c>
      <c r="AV21" s="45">
        <v>1368.5</v>
      </c>
      <c r="AW21" s="19">
        <v>151.8</v>
      </c>
      <c r="AX21" s="14">
        <f t="shared" si="17"/>
        <v>11.092436974789917</v>
      </c>
      <c r="AY21" s="46">
        <v>962.8</v>
      </c>
      <c r="AZ21" s="19">
        <v>115.6</v>
      </c>
      <c r="BA21" s="14">
        <f t="shared" si="1"/>
        <v>12.006647278770254</v>
      </c>
      <c r="BB21" s="43">
        <v>922.8</v>
      </c>
      <c r="BC21" s="21">
        <v>0</v>
      </c>
      <c r="BD21" s="14">
        <f t="shared" si="18"/>
        <v>0</v>
      </c>
      <c r="BE21" s="20">
        <v>240.5</v>
      </c>
      <c r="BF21" s="21">
        <v>30.2</v>
      </c>
      <c r="BG21" s="14">
        <f t="shared" si="19"/>
        <v>12.557172557172558</v>
      </c>
      <c r="BH21" s="20">
        <v>1331.6</v>
      </c>
      <c r="BI21" s="19">
        <v>126.8</v>
      </c>
      <c r="BJ21" s="14">
        <f t="shared" si="20"/>
        <v>9.522379092820668</v>
      </c>
      <c r="BK21" s="33">
        <f>C21-AS21</f>
        <v>-0.1000000000003638</v>
      </c>
      <c r="BL21" s="33">
        <f t="shared" si="21"/>
        <v>357.79999999999995</v>
      </c>
      <c r="BM21" s="14">
        <f t="shared" si="22"/>
        <v>-357799.9999986983</v>
      </c>
      <c r="BN21" s="22">
        <f t="shared" si="23"/>
        <v>-0.1000000000003638</v>
      </c>
      <c r="BO21" s="22">
        <f t="shared" si="2"/>
        <v>357.79999999999995</v>
      </c>
      <c r="BP21" s="14">
        <f t="shared" si="24"/>
        <v>-357799.9999986983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6202.5</v>
      </c>
      <c r="D22" s="34">
        <f t="shared" si="4"/>
        <v>631.5</v>
      </c>
      <c r="E22" s="14">
        <f t="shared" si="5"/>
        <v>10.181378476420798</v>
      </c>
      <c r="F22" s="42">
        <v>1324.6</v>
      </c>
      <c r="G22" s="16">
        <v>83.4</v>
      </c>
      <c r="H22" s="14">
        <f t="shared" si="6"/>
        <v>6.296240374452666</v>
      </c>
      <c r="I22" s="15">
        <v>35</v>
      </c>
      <c r="J22" s="16">
        <v>4</v>
      </c>
      <c r="K22" s="14">
        <f t="shared" si="0"/>
        <v>11.428571428571429</v>
      </c>
      <c r="L22" s="15">
        <v>16</v>
      </c>
      <c r="M22" s="31">
        <v>0</v>
      </c>
      <c r="N22" s="14">
        <f t="shared" si="7"/>
        <v>0</v>
      </c>
      <c r="O22" s="15">
        <v>95</v>
      </c>
      <c r="P22" s="16">
        <v>0.4</v>
      </c>
      <c r="Q22" s="14">
        <f t="shared" si="8"/>
        <v>0.42105263157894735</v>
      </c>
      <c r="R22" s="15">
        <v>371</v>
      </c>
      <c r="S22" s="16">
        <v>6.8</v>
      </c>
      <c r="T22" s="14">
        <f t="shared" si="25"/>
        <v>1.8328840970350404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20.1</v>
      </c>
      <c r="Z22" s="14">
        <f t="shared" si="10"/>
        <v>13.4</v>
      </c>
      <c r="AA22" s="15">
        <v>100</v>
      </c>
      <c r="AB22" s="16">
        <v>7.3</v>
      </c>
      <c r="AC22" s="14">
        <f t="shared" si="11"/>
        <v>7.3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4877.9</v>
      </c>
      <c r="AK22" s="16">
        <v>548.1</v>
      </c>
      <c r="AL22" s="14">
        <f t="shared" si="14"/>
        <v>11.236392709977656</v>
      </c>
      <c r="AM22" s="15">
        <v>3185.1</v>
      </c>
      <c r="AN22" s="15">
        <v>530.8</v>
      </c>
      <c r="AO22" s="14">
        <f t="shared" si="15"/>
        <v>16.66509685724153</v>
      </c>
      <c r="AP22" s="15">
        <v>0</v>
      </c>
      <c r="AQ22" s="16">
        <v>0</v>
      </c>
      <c r="AR22" s="14" t="e">
        <f>AQ22/AP22*100</f>
        <v>#DIV/0!</v>
      </c>
      <c r="AS22" s="25">
        <v>6348.8</v>
      </c>
      <c r="AT22" s="19">
        <v>401</v>
      </c>
      <c r="AU22" s="14">
        <f t="shared" si="16"/>
        <v>6.316154233870967</v>
      </c>
      <c r="AV22" s="45">
        <v>1914.6</v>
      </c>
      <c r="AW22" s="32">
        <v>133</v>
      </c>
      <c r="AX22" s="14">
        <f t="shared" si="17"/>
        <v>6.946620704063513</v>
      </c>
      <c r="AY22" s="46">
        <v>1400.8</v>
      </c>
      <c r="AZ22" s="32">
        <v>97.2</v>
      </c>
      <c r="BA22" s="14">
        <f t="shared" si="1"/>
        <v>6.938892061679041</v>
      </c>
      <c r="BB22" s="43">
        <v>1303.1</v>
      </c>
      <c r="BC22" s="21">
        <v>0</v>
      </c>
      <c r="BD22" s="14">
        <f t="shared" si="18"/>
        <v>0</v>
      </c>
      <c r="BE22" s="20">
        <v>1538.3</v>
      </c>
      <c r="BF22" s="21">
        <v>17.9</v>
      </c>
      <c r="BG22" s="14">
        <f t="shared" si="19"/>
        <v>1.1636221803289346</v>
      </c>
      <c r="BH22" s="20">
        <v>1487.4</v>
      </c>
      <c r="BI22" s="32">
        <v>246.4</v>
      </c>
      <c r="BJ22" s="14">
        <f t="shared" si="20"/>
        <v>16.565819550894176</v>
      </c>
      <c r="BK22" s="33">
        <v>0</v>
      </c>
      <c r="BL22" s="33">
        <f t="shared" si="21"/>
        <v>230.5</v>
      </c>
      <c r="BM22" s="14" t="e">
        <f t="shared" si="22"/>
        <v>#DIV/0!</v>
      </c>
      <c r="BN22" s="22">
        <f t="shared" si="23"/>
        <v>-146.30000000000018</v>
      </c>
      <c r="BO22" s="22">
        <f t="shared" si="2"/>
        <v>230.5</v>
      </c>
      <c r="BP22" s="14">
        <f t="shared" si="24"/>
        <v>-157.55297334244682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4400.6</v>
      </c>
      <c r="D23" s="34">
        <f t="shared" si="4"/>
        <v>506.6</v>
      </c>
      <c r="E23" s="14">
        <f t="shared" si="5"/>
        <v>11.512066536381402</v>
      </c>
      <c r="F23" s="42">
        <v>1103.7</v>
      </c>
      <c r="G23" s="16">
        <v>75.3</v>
      </c>
      <c r="H23" s="14">
        <f t="shared" si="6"/>
        <v>6.822506115792335</v>
      </c>
      <c r="I23" s="15">
        <v>36</v>
      </c>
      <c r="J23" s="16">
        <v>4</v>
      </c>
      <c r="K23" s="14">
        <f t="shared" si="0"/>
        <v>11.11111111111111</v>
      </c>
      <c r="L23" s="15">
        <v>90</v>
      </c>
      <c r="M23" s="16">
        <v>0</v>
      </c>
      <c r="N23" s="14">
        <f t="shared" si="7"/>
        <v>0</v>
      </c>
      <c r="O23" s="15">
        <v>53</v>
      </c>
      <c r="P23" s="16">
        <v>0.5</v>
      </c>
      <c r="Q23" s="14">
        <f t="shared" si="8"/>
        <v>0.9433962264150944</v>
      </c>
      <c r="R23" s="15">
        <v>267</v>
      </c>
      <c r="S23" s="16">
        <v>10.1</v>
      </c>
      <c r="T23" s="14">
        <f t="shared" si="25"/>
        <v>3.7827715355805243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30.8</v>
      </c>
      <c r="Z23" s="14">
        <f t="shared" si="10"/>
        <v>11.846153846153847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3296.9</v>
      </c>
      <c r="AK23" s="16">
        <v>431.3</v>
      </c>
      <c r="AL23" s="14">
        <f t="shared" si="14"/>
        <v>13.081986108162214</v>
      </c>
      <c r="AM23" s="15">
        <v>1813.3</v>
      </c>
      <c r="AN23" s="15">
        <v>302.2</v>
      </c>
      <c r="AO23" s="14">
        <f t="shared" si="15"/>
        <v>16.66574753212375</v>
      </c>
      <c r="AP23" s="15">
        <v>670.7</v>
      </c>
      <c r="AQ23" s="16">
        <v>111.8</v>
      </c>
      <c r="AR23" s="14">
        <f>AQ23/AP23*100</f>
        <v>16.66915163262263</v>
      </c>
      <c r="AS23" s="25">
        <v>4470.6</v>
      </c>
      <c r="AT23" s="32">
        <v>409.8</v>
      </c>
      <c r="AU23" s="14">
        <f t="shared" si="16"/>
        <v>9.166554824855723</v>
      </c>
      <c r="AV23" s="45">
        <v>1632.2</v>
      </c>
      <c r="AW23" s="19">
        <v>134.7</v>
      </c>
      <c r="AX23" s="14">
        <f t="shared" si="17"/>
        <v>8.252665114569293</v>
      </c>
      <c r="AY23" s="46">
        <v>1016.8</v>
      </c>
      <c r="AZ23" s="19">
        <v>77.9</v>
      </c>
      <c r="BA23" s="14">
        <f t="shared" si="1"/>
        <v>7.661290322580647</v>
      </c>
      <c r="BB23" s="25">
        <v>899.4</v>
      </c>
      <c r="BC23" s="21">
        <v>0</v>
      </c>
      <c r="BD23" s="14">
        <f t="shared" si="18"/>
        <v>0</v>
      </c>
      <c r="BE23" s="20">
        <v>454.9</v>
      </c>
      <c r="BF23" s="21">
        <v>19.4</v>
      </c>
      <c r="BG23" s="14">
        <f t="shared" si="19"/>
        <v>4.26467355462739</v>
      </c>
      <c r="BH23" s="20">
        <v>1378.7</v>
      </c>
      <c r="BI23" s="19">
        <v>245.3</v>
      </c>
      <c r="BJ23" s="14">
        <f t="shared" si="20"/>
        <v>17.792123014433887</v>
      </c>
      <c r="BK23" s="33">
        <v>0</v>
      </c>
      <c r="BL23" s="33">
        <f t="shared" si="21"/>
        <v>96.80000000000001</v>
      </c>
      <c r="BM23" s="14" t="e">
        <f t="shared" si="22"/>
        <v>#DIV/0!</v>
      </c>
      <c r="BN23" s="22">
        <f t="shared" si="23"/>
        <v>-70</v>
      </c>
      <c r="BO23" s="22">
        <f t="shared" si="2"/>
        <v>96.80000000000001</v>
      </c>
      <c r="BP23" s="14">
        <f t="shared" si="24"/>
        <v>-138.2857142857143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4113.4</v>
      </c>
      <c r="D24" s="34">
        <f t="shared" si="4"/>
        <v>512.1</v>
      </c>
      <c r="E24" s="14">
        <f t="shared" si="5"/>
        <v>12.449555112558954</v>
      </c>
      <c r="F24" s="42">
        <v>840.7</v>
      </c>
      <c r="G24" s="31">
        <v>104.2</v>
      </c>
      <c r="H24" s="14">
        <f t="shared" si="6"/>
        <v>12.394433210419887</v>
      </c>
      <c r="I24" s="15">
        <v>99.8</v>
      </c>
      <c r="J24" s="16">
        <v>8.2</v>
      </c>
      <c r="K24" s="14">
        <f t="shared" si="0"/>
        <v>8.216432865731463</v>
      </c>
      <c r="L24" s="15">
        <v>55</v>
      </c>
      <c r="M24" s="16">
        <v>0</v>
      </c>
      <c r="N24" s="14">
        <f t="shared" si="7"/>
        <v>0</v>
      </c>
      <c r="O24" s="15">
        <v>123</v>
      </c>
      <c r="P24" s="16">
        <v>1.3</v>
      </c>
      <c r="Q24" s="14">
        <f t="shared" si="8"/>
        <v>1.056910569105691</v>
      </c>
      <c r="R24" s="15">
        <v>237</v>
      </c>
      <c r="S24" s="16">
        <v>6.1</v>
      </c>
      <c r="T24" s="14">
        <f t="shared" si="25"/>
        <v>2.573839662447257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0</v>
      </c>
      <c r="AB24" s="16">
        <v>3.6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10.4</v>
      </c>
      <c r="AI24" s="14">
        <f t="shared" si="13"/>
        <v>52</v>
      </c>
      <c r="AJ24" s="42">
        <v>3272.7</v>
      </c>
      <c r="AK24" s="16">
        <v>407.9</v>
      </c>
      <c r="AL24" s="14">
        <f t="shared" si="14"/>
        <v>12.463714975402574</v>
      </c>
      <c r="AM24" s="15">
        <v>2051.2</v>
      </c>
      <c r="AN24" s="15">
        <v>341.9</v>
      </c>
      <c r="AO24" s="14">
        <f t="shared" si="15"/>
        <v>16.668291731669267</v>
      </c>
      <c r="AP24" s="42">
        <v>292.5</v>
      </c>
      <c r="AQ24" s="16">
        <v>48.8</v>
      </c>
      <c r="AR24" s="14">
        <f t="shared" si="26"/>
        <v>16.68376068376068</v>
      </c>
      <c r="AS24" s="25">
        <v>4254.4</v>
      </c>
      <c r="AT24" s="19">
        <v>253.3</v>
      </c>
      <c r="AU24" s="14">
        <f t="shared" si="16"/>
        <v>5.953836028582175</v>
      </c>
      <c r="AV24" s="24">
        <v>1453</v>
      </c>
      <c r="AW24" s="19">
        <v>119.6</v>
      </c>
      <c r="AX24" s="14">
        <f t="shared" si="17"/>
        <v>8.231245698554714</v>
      </c>
      <c r="AY24" s="20">
        <v>939.2</v>
      </c>
      <c r="AZ24" s="32">
        <v>68</v>
      </c>
      <c r="BA24" s="14">
        <f t="shared" si="1"/>
        <v>7.240204429301533</v>
      </c>
      <c r="BB24" s="25">
        <v>1250.6</v>
      </c>
      <c r="BC24" s="21">
        <v>0</v>
      </c>
      <c r="BD24" s="14">
        <f t="shared" si="18"/>
        <v>0</v>
      </c>
      <c r="BE24" s="20">
        <v>70.5</v>
      </c>
      <c r="BF24" s="21">
        <v>6.5</v>
      </c>
      <c r="BG24" s="14">
        <f t="shared" si="19"/>
        <v>9.219858156028367</v>
      </c>
      <c r="BH24" s="20">
        <v>1374.8</v>
      </c>
      <c r="BI24" s="19">
        <v>116.8</v>
      </c>
      <c r="BJ24" s="14">
        <f t="shared" si="20"/>
        <v>8.495781204538842</v>
      </c>
      <c r="BK24" s="33">
        <v>0</v>
      </c>
      <c r="BL24" s="33">
        <f t="shared" si="21"/>
        <v>258.8</v>
      </c>
      <c r="BM24" s="14" t="e">
        <f t="shared" si="22"/>
        <v>#DIV/0!</v>
      </c>
      <c r="BN24" s="22">
        <f t="shared" si="23"/>
        <v>-141</v>
      </c>
      <c r="BO24" s="22">
        <f t="shared" si="2"/>
        <v>258.8</v>
      </c>
      <c r="BP24" s="14">
        <f t="shared" si="24"/>
        <v>-183.54609929078015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3492</v>
      </c>
      <c r="D25" s="34">
        <f t="shared" si="4"/>
        <v>376.1</v>
      </c>
      <c r="E25" s="14">
        <f t="shared" si="5"/>
        <v>10.770332187857962</v>
      </c>
      <c r="F25" s="42">
        <v>897.7</v>
      </c>
      <c r="G25" s="16">
        <v>43.6</v>
      </c>
      <c r="H25" s="14">
        <f t="shared" si="6"/>
        <v>4.856856410827671</v>
      </c>
      <c r="I25" s="15">
        <v>104</v>
      </c>
      <c r="J25" s="16">
        <v>12.3</v>
      </c>
      <c r="K25" s="14">
        <f t="shared" si="0"/>
        <v>11.826923076923078</v>
      </c>
      <c r="L25" s="15">
        <v>300</v>
      </c>
      <c r="M25" s="16">
        <v>0</v>
      </c>
      <c r="N25" s="14">
        <f t="shared" si="7"/>
        <v>0</v>
      </c>
      <c r="O25" s="15">
        <v>45</v>
      </c>
      <c r="P25" s="16">
        <v>0.9</v>
      </c>
      <c r="Q25" s="14">
        <f t="shared" si="8"/>
        <v>2</v>
      </c>
      <c r="R25" s="15">
        <v>189</v>
      </c>
      <c r="S25" s="31">
        <v>3.7</v>
      </c>
      <c r="T25" s="14">
        <f t="shared" si="25"/>
        <v>1.9576719576719577</v>
      </c>
      <c r="U25" s="15">
        <v>0</v>
      </c>
      <c r="V25" s="17">
        <v>0</v>
      </c>
      <c r="W25" s="14" t="e">
        <f t="shared" si="9"/>
        <v>#DIV/0!</v>
      </c>
      <c r="X25" s="15">
        <v>35</v>
      </c>
      <c r="Y25" s="17">
        <v>8.3</v>
      </c>
      <c r="Z25" s="14">
        <f t="shared" si="10"/>
        <v>23.714285714285715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2594.3</v>
      </c>
      <c r="AK25" s="16">
        <v>332.5</v>
      </c>
      <c r="AL25" s="14">
        <f t="shared" si="14"/>
        <v>12.816559380179623</v>
      </c>
      <c r="AM25" s="15">
        <v>1260.6</v>
      </c>
      <c r="AN25" s="15">
        <v>210.1</v>
      </c>
      <c r="AO25" s="14">
        <f>AN25/AM25*100</f>
        <v>16.666666666666668</v>
      </c>
      <c r="AP25" s="15">
        <v>630.8</v>
      </c>
      <c r="AQ25" s="16">
        <v>105.1</v>
      </c>
      <c r="AR25" s="14">
        <f t="shared" si="26"/>
        <v>16.66138237159163</v>
      </c>
      <c r="AS25" s="25">
        <v>3599.6</v>
      </c>
      <c r="AT25" s="32">
        <v>249.2</v>
      </c>
      <c r="AU25" s="14">
        <v>0</v>
      </c>
      <c r="AV25" s="24">
        <v>1459.3</v>
      </c>
      <c r="AW25" s="19">
        <v>118</v>
      </c>
      <c r="AX25" s="14">
        <f t="shared" si="17"/>
        <v>8.08606866305763</v>
      </c>
      <c r="AY25" s="20">
        <v>945.6</v>
      </c>
      <c r="AZ25" s="19">
        <v>72</v>
      </c>
      <c r="BA25" s="14">
        <f t="shared" si="1"/>
        <v>7.614213197969542</v>
      </c>
      <c r="BB25" s="25">
        <v>533.7</v>
      </c>
      <c r="BC25" s="21">
        <v>3.1</v>
      </c>
      <c r="BD25" s="14">
        <f t="shared" si="18"/>
        <v>0.5808506651676971</v>
      </c>
      <c r="BE25" s="20">
        <v>651</v>
      </c>
      <c r="BF25" s="21">
        <v>0</v>
      </c>
      <c r="BG25" s="14">
        <f t="shared" si="19"/>
        <v>0</v>
      </c>
      <c r="BH25" s="46">
        <v>850.3</v>
      </c>
      <c r="BI25" s="19">
        <v>117.8</v>
      </c>
      <c r="BJ25" s="14">
        <f t="shared" si="20"/>
        <v>13.85393390568035</v>
      </c>
      <c r="BK25" s="33">
        <v>0</v>
      </c>
      <c r="BL25" s="33">
        <f t="shared" si="21"/>
        <v>126.90000000000003</v>
      </c>
      <c r="BM25" s="14" t="e">
        <f t="shared" si="22"/>
        <v>#DIV/0!</v>
      </c>
      <c r="BN25" s="22">
        <f t="shared" si="23"/>
        <v>-107.59999999999991</v>
      </c>
      <c r="BO25" s="22">
        <f t="shared" si="2"/>
        <v>126.90000000000003</v>
      </c>
      <c r="BP25" s="14">
        <f t="shared" si="24"/>
        <v>-117.93680297397782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4746.2</v>
      </c>
      <c r="D26" s="34">
        <f t="shared" si="4"/>
        <v>589.5</v>
      </c>
      <c r="E26" s="14">
        <f t="shared" si="5"/>
        <v>12.420462685938224</v>
      </c>
      <c r="F26" s="15">
        <v>1111.8</v>
      </c>
      <c r="G26" s="16">
        <v>110.9</v>
      </c>
      <c r="H26" s="14">
        <f t="shared" si="6"/>
        <v>9.974815614319123</v>
      </c>
      <c r="I26" s="15">
        <v>36</v>
      </c>
      <c r="J26" s="38">
        <v>3.8</v>
      </c>
      <c r="K26" s="14">
        <f t="shared" si="0"/>
        <v>10.555555555555555</v>
      </c>
      <c r="L26" s="15">
        <v>15</v>
      </c>
      <c r="M26" s="16">
        <v>6.2</v>
      </c>
      <c r="N26" s="14">
        <f t="shared" si="7"/>
        <v>41.333333333333336</v>
      </c>
      <c r="O26" s="15">
        <v>132</v>
      </c>
      <c r="P26" s="16">
        <v>1.7</v>
      </c>
      <c r="Q26" s="14">
        <f t="shared" si="8"/>
        <v>1.2878787878787878</v>
      </c>
      <c r="R26" s="15">
        <v>335.2</v>
      </c>
      <c r="S26" s="16">
        <v>4.9</v>
      </c>
      <c r="T26" s="14">
        <f t="shared" si="25"/>
        <v>1.4618138424821003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56.6</v>
      </c>
      <c r="Z26" s="14">
        <f t="shared" si="10"/>
        <v>37.733333333333334</v>
      </c>
      <c r="AA26" s="15">
        <v>10</v>
      </c>
      <c r="AB26" s="16">
        <v>2</v>
      </c>
      <c r="AC26" s="14">
        <f t="shared" si="11"/>
        <v>20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3634.4</v>
      </c>
      <c r="AK26" s="16">
        <v>478.6</v>
      </c>
      <c r="AL26" s="14">
        <f t="shared" si="14"/>
        <v>13.168611049966984</v>
      </c>
      <c r="AM26" s="15">
        <v>2768</v>
      </c>
      <c r="AN26" s="15">
        <v>461.3</v>
      </c>
      <c r="AO26" s="14">
        <f t="shared" si="15"/>
        <v>16.665462427745663</v>
      </c>
      <c r="AP26" s="15">
        <v>0</v>
      </c>
      <c r="AQ26" s="16">
        <v>0</v>
      </c>
      <c r="AR26" s="14" t="e">
        <f t="shared" si="26"/>
        <v>#DIV/0!</v>
      </c>
      <c r="AS26" s="25">
        <v>4746.2</v>
      </c>
      <c r="AT26" s="19">
        <v>228.1</v>
      </c>
      <c r="AU26" s="14">
        <f t="shared" si="16"/>
        <v>4.805950023176436</v>
      </c>
      <c r="AV26" s="24">
        <v>1522.3</v>
      </c>
      <c r="AW26" s="19">
        <v>134.8</v>
      </c>
      <c r="AX26" s="14">
        <f t="shared" si="17"/>
        <v>8.855022006174867</v>
      </c>
      <c r="AY26" s="20">
        <v>1216.5</v>
      </c>
      <c r="AZ26" s="19">
        <v>105.8</v>
      </c>
      <c r="BA26" s="14">
        <f t="shared" si="1"/>
        <v>8.697081792026305</v>
      </c>
      <c r="BB26" s="25">
        <v>1114.1</v>
      </c>
      <c r="BC26" s="21">
        <v>0</v>
      </c>
      <c r="BD26" s="14">
        <f t="shared" si="18"/>
        <v>0</v>
      </c>
      <c r="BE26" s="20">
        <v>434.8</v>
      </c>
      <c r="BF26" s="21">
        <v>19.6</v>
      </c>
      <c r="BG26" s="14">
        <f t="shared" si="19"/>
        <v>4.507819687212511</v>
      </c>
      <c r="BH26" s="20">
        <v>1569.6</v>
      </c>
      <c r="BI26" s="32">
        <v>65.5</v>
      </c>
      <c r="BJ26" s="14">
        <f t="shared" si="20"/>
        <v>4.173037716615698</v>
      </c>
      <c r="BK26" s="33">
        <v>0</v>
      </c>
      <c r="BL26" s="33">
        <f t="shared" si="21"/>
        <v>361.4</v>
      </c>
      <c r="BM26" s="14" t="e">
        <f t="shared" si="22"/>
        <v>#DIV/0!</v>
      </c>
      <c r="BN26" s="22">
        <f t="shared" si="23"/>
        <v>0</v>
      </c>
      <c r="BO26" s="22">
        <f t="shared" si="2"/>
        <v>361.4</v>
      </c>
      <c r="BP26" s="14" t="e">
        <f t="shared" si="24"/>
        <v>#DIV/0!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4351.7</v>
      </c>
      <c r="D27" s="30">
        <f t="shared" si="4"/>
        <v>514.2</v>
      </c>
      <c r="E27" s="14">
        <f t="shared" si="5"/>
        <v>11.816071879954961</v>
      </c>
      <c r="F27" s="15">
        <v>776.2</v>
      </c>
      <c r="G27" s="31">
        <v>57.2</v>
      </c>
      <c r="H27" s="14">
        <f t="shared" si="6"/>
        <v>7.369234733316156</v>
      </c>
      <c r="I27" s="15">
        <v>25</v>
      </c>
      <c r="J27" s="31">
        <v>2.2</v>
      </c>
      <c r="K27" s="14">
        <f t="shared" si="0"/>
        <v>8.8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0.7</v>
      </c>
      <c r="Q27" s="14">
        <f t="shared" si="8"/>
        <v>1.7499999999999998</v>
      </c>
      <c r="R27" s="15">
        <v>160</v>
      </c>
      <c r="S27" s="16">
        <v>2.6</v>
      </c>
      <c r="T27" s="14">
        <f t="shared" si="25"/>
        <v>1.625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11.8</v>
      </c>
      <c r="Z27" s="14">
        <f t="shared" si="10"/>
        <v>10.727272727272728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3575.5</v>
      </c>
      <c r="AK27" s="16">
        <v>457</v>
      </c>
      <c r="AL27" s="14">
        <f t="shared" si="14"/>
        <v>12.781429170745351</v>
      </c>
      <c r="AM27" s="15">
        <v>2638.3</v>
      </c>
      <c r="AN27" s="15">
        <v>439.7</v>
      </c>
      <c r="AO27" s="14">
        <f t="shared" si="15"/>
        <v>16.66603494674601</v>
      </c>
      <c r="AP27" s="15">
        <v>0</v>
      </c>
      <c r="AQ27" s="16">
        <v>0</v>
      </c>
      <c r="AR27" s="14" t="e">
        <f t="shared" si="26"/>
        <v>#DIV/0!</v>
      </c>
      <c r="AS27" s="25">
        <v>4396.7</v>
      </c>
      <c r="AT27" s="19">
        <v>403.6</v>
      </c>
      <c r="AU27" s="14">
        <f t="shared" si="16"/>
        <v>9.17961198171356</v>
      </c>
      <c r="AV27" s="24">
        <v>1749.4</v>
      </c>
      <c r="AW27" s="32">
        <v>142</v>
      </c>
      <c r="AX27" s="14">
        <f t="shared" si="17"/>
        <v>8.11706870927175</v>
      </c>
      <c r="AY27" s="20">
        <v>1343.7</v>
      </c>
      <c r="AZ27" s="32">
        <v>100.7</v>
      </c>
      <c r="BA27" s="14">
        <f t="shared" si="1"/>
        <v>7.494232343529061</v>
      </c>
      <c r="BB27" s="25">
        <v>1143.8</v>
      </c>
      <c r="BC27" s="21">
        <v>3.9</v>
      </c>
      <c r="BD27" s="14">
        <f t="shared" si="18"/>
        <v>0.340968700821822</v>
      </c>
      <c r="BE27" s="20">
        <v>383.9</v>
      </c>
      <c r="BF27" s="21">
        <v>53.2</v>
      </c>
      <c r="BG27" s="14">
        <f t="shared" si="19"/>
        <v>13.857775462359992</v>
      </c>
      <c r="BH27" s="20">
        <v>1014.2</v>
      </c>
      <c r="BI27" s="32">
        <v>194.6</v>
      </c>
      <c r="BJ27" s="14">
        <f t="shared" si="20"/>
        <v>19.18753697495563</v>
      </c>
      <c r="BK27" s="33">
        <v>0</v>
      </c>
      <c r="BL27" s="33">
        <f t="shared" si="21"/>
        <v>110.60000000000002</v>
      </c>
      <c r="BM27" s="14" t="e">
        <f t="shared" si="22"/>
        <v>#DIV/0!</v>
      </c>
      <c r="BN27" s="22">
        <f t="shared" si="23"/>
        <v>-45</v>
      </c>
      <c r="BO27" s="22">
        <f t="shared" si="2"/>
        <v>110.60000000000002</v>
      </c>
      <c r="BP27" s="14">
        <f t="shared" si="24"/>
        <v>-245.77777777777783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6295</v>
      </c>
      <c r="D28" s="14">
        <f t="shared" si="4"/>
        <v>913</v>
      </c>
      <c r="E28" s="14">
        <f t="shared" si="5"/>
        <v>14.503574265289911</v>
      </c>
      <c r="F28" s="15">
        <v>1699.8</v>
      </c>
      <c r="G28" s="16">
        <v>450.7</v>
      </c>
      <c r="H28" s="14">
        <f t="shared" si="6"/>
        <v>26.51488410401224</v>
      </c>
      <c r="I28" s="15">
        <v>128</v>
      </c>
      <c r="J28" s="16">
        <v>18.9</v>
      </c>
      <c r="K28" s="14">
        <f t="shared" si="0"/>
        <v>14.765624999999998</v>
      </c>
      <c r="L28" s="15">
        <v>70</v>
      </c>
      <c r="M28" s="31">
        <v>6.8</v>
      </c>
      <c r="N28" s="14">
        <f t="shared" si="7"/>
        <v>9.714285714285714</v>
      </c>
      <c r="O28" s="15">
        <v>155</v>
      </c>
      <c r="P28" s="16">
        <v>1.1</v>
      </c>
      <c r="Q28" s="14">
        <f t="shared" si="8"/>
        <v>0.7096774193548387</v>
      </c>
      <c r="R28" s="15">
        <v>305.2</v>
      </c>
      <c r="S28" s="16">
        <v>5.7</v>
      </c>
      <c r="T28" s="14">
        <f t="shared" si="25"/>
        <v>1.8676277850589778</v>
      </c>
      <c r="U28" s="15">
        <v>0</v>
      </c>
      <c r="V28" s="17">
        <v>0</v>
      </c>
      <c r="W28" s="14" t="e">
        <f t="shared" si="9"/>
        <v>#DIV/0!</v>
      </c>
      <c r="X28" s="15">
        <v>250</v>
      </c>
      <c r="Y28" s="17">
        <v>87.9</v>
      </c>
      <c r="Z28" s="14">
        <f t="shared" si="10"/>
        <v>35.160000000000004</v>
      </c>
      <c r="AA28" s="15">
        <v>280</v>
      </c>
      <c r="AB28" s="16">
        <v>288.9</v>
      </c>
      <c r="AC28" s="14">
        <f t="shared" si="11"/>
        <v>103.17857142857143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4595.2</v>
      </c>
      <c r="AK28" s="16">
        <v>462.3</v>
      </c>
      <c r="AL28" s="14">
        <f t="shared" si="14"/>
        <v>10.06049791086351</v>
      </c>
      <c r="AM28" s="15">
        <v>2670.4</v>
      </c>
      <c r="AN28" s="15">
        <v>445.1</v>
      </c>
      <c r="AO28" s="14">
        <f t="shared" si="15"/>
        <v>16.66791491911324</v>
      </c>
      <c r="AP28" s="15">
        <v>0</v>
      </c>
      <c r="AQ28" s="16">
        <v>0</v>
      </c>
      <c r="AR28" s="14" t="e">
        <f t="shared" si="26"/>
        <v>#DIV/0!</v>
      </c>
      <c r="AS28" s="25">
        <v>6681.9</v>
      </c>
      <c r="AT28" s="19">
        <v>223.9</v>
      </c>
      <c r="AU28" s="14">
        <f>AT28/AS28*100</f>
        <v>3.3508433230069294</v>
      </c>
      <c r="AV28" s="24">
        <v>1777.7</v>
      </c>
      <c r="AW28" s="19">
        <v>167.7</v>
      </c>
      <c r="AX28" s="14">
        <f t="shared" si="17"/>
        <v>9.43353771727513</v>
      </c>
      <c r="AY28" s="20">
        <v>1471.9</v>
      </c>
      <c r="AZ28" s="19">
        <v>143.9</v>
      </c>
      <c r="BA28" s="14">
        <f t="shared" si="1"/>
        <v>9.77647938039269</v>
      </c>
      <c r="BB28" s="25">
        <v>2355.5</v>
      </c>
      <c r="BC28" s="21">
        <v>0</v>
      </c>
      <c r="BD28" s="14">
        <f t="shared" si="18"/>
        <v>0</v>
      </c>
      <c r="BE28" s="20">
        <v>626.7</v>
      </c>
      <c r="BF28" s="21">
        <v>24.1</v>
      </c>
      <c r="BG28" s="14">
        <f t="shared" si="19"/>
        <v>3.8455401308441037</v>
      </c>
      <c r="BH28" s="20">
        <v>1816.6</v>
      </c>
      <c r="BI28" s="19">
        <v>23.9</v>
      </c>
      <c r="BJ28" s="14">
        <f t="shared" si="20"/>
        <v>1.315644610811406</v>
      </c>
      <c r="BK28" s="33">
        <v>0</v>
      </c>
      <c r="BL28" s="33">
        <f t="shared" si="21"/>
        <v>689.1</v>
      </c>
      <c r="BM28" s="14" t="e">
        <f t="shared" si="22"/>
        <v>#DIV/0!</v>
      </c>
      <c r="BN28" s="22">
        <f t="shared" si="23"/>
        <v>-386.89999999999964</v>
      </c>
      <c r="BO28" s="22">
        <f t="shared" si="2"/>
        <v>689.1</v>
      </c>
      <c r="BP28" s="14">
        <f t="shared" si="24"/>
        <v>-178.10803825277867</v>
      </c>
      <c r="BQ28" s="6"/>
      <c r="BR28" s="23"/>
    </row>
    <row r="29" spans="1:70" ht="14.25" customHeight="1">
      <c r="A29" s="68" t="s">
        <v>17</v>
      </c>
      <c r="B29" s="69"/>
      <c r="C29" s="41">
        <f>SUM(C10:C28)</f>
        <v>153028.40000000002</v>
      </c>
      <c r="D29" s="41">
        <f>SUM(D10:D28)</f>
        <v>16076.6</v>
      </c>
      <c r="E29" s="35">
        <f>D29/C29*100</f>
        <v>10.505631634389433</v>
      </c>
      <c r="F29" s="41">
        <f>SUM(F10:F28)</f>
        <v>59537.999999999985</v>
      </c>
      <c r="G29" s="41">
        <f>SUM(G10:G28)</f>
        <v>6433.599999999999</v>
      </c>
      <c r="H29" s="35">
        <f>G29/F29*100</f>
        <v>10.805871880143775</v>
      </c>
      <c r="I29" s="41">
        <f>SUM(I10:I28)</f>
        <v>23556.8</v>
      </c>
      <c r="J29" s="41">
        <f>SUM(J10:J28)</f>
        <v>2788.1</v>
      </c>
      <c r="K29" s="30">
        <f t="shared" si="0"/>
        <v>11.835648305372546</v>
      </c>
      <c r="L29" s="41">
        <f>SUM(L10:L28)</f>
        <v>800</v>
      </c>
      <c r="M29" s="41">
        <f>SUM(M10:M28)</f>
        <v>14.5</v>
      </c>
      <c r="N29" s="35">
        <f>M29/L29*100</f>
        <v>1.8124999999999998</v>
      </c>
      <c r="O29" s="41">
        <f>SUM(O10:O28)</f>
        <v>6429</v>
      </c>
      <c r="P29" s="41">
        <f>SUM(P10:P28)</f>
        <v>151.6</v>
      </c>
      <c r="Q29" s="35">
        <f>P29/O29*100</f>
        <v>2.3580650178876965</v>
      </c>
      <c r="R29" s="41">
        <f>SUM(R10:R28)</f>
        <v>12887.600000000002</v>
      </c>
      <c r="S29" s="41">
        <f>SUM(S10:S28)</f>
        <v>935.5000000000001</v>
      </c>
      <c r="T29" s="35">
        <f>S29/R29*100</f>
        <v>7.258915546727087</v>
      </c>
      <c r="U29" s="41">
        <f>SUM(U10:U28)</f>
        <v>1000</v>
      </c>
      <c r="V29" s="41">
        <f>SUM(V10:V28)</f>
        <v>70.1</v>
      </c>
      <c r="W29" s="35">
        <f>V29/U29*100</f>
        <v>7.01</v>
      </c>
      <c r="X29" s="41">
        <f>SUM(X10:X28)</f>
        <v>3083</v>
      </c>
      <c r="Y29" s="41">
        <f>SUM(Y10:Y28)</f>
        <v>991</v>
      </c>
      <c r="Z29" s="35">
        <f>Y29/X29*100</f>
        <v>32.144015569250726</v>
      </c>
      <c r="AA29" s="41">
        <f>SUM(AA10:AA28)</f>
        <v>902</v>
      </c>
      <c r="AB29" s="41">
        <f>SUM(AB10:AB28)</f>
        <v>336.29999999999995</v>
      </c>
      <c r="AC29" s="35">
        <f>AB29/AA29*100</f>
        <v>37.28381374722838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560</v>
      </c>
      <c r="AH29" s="41">
        <f>SUM(AH10:AH28)</f>
        <v>73.7</v>
      </c>
      <c r="AI29" s="30">
        <f t="shared" si="13"/>
        <v>13.160714285714286</v>
      </c>
      <c r="AJ29" s="41">
        <f>SUM(AJ10:AJ28)</f>
        <v>93490.39999999998</v>
      </c>
      <c r="AK29" s="41">
        <f>SUM(AK10:AK28)</f>
        <v>9643</v>
      </c>
      <c r="AL29" s="35">
        <f>AK29/AJ29*100</f>
        <v>10.314428005442272</v>
      </c>
      <c r="AM29" s="41">
        <f>SUM(AM10:AM28)</f>
        <v>51094.9</v>
      </c>
      <c r="AN29" s="41">
        <f>SUM(AN10:AN28)</f>
        <v>8515.8</v>
      </c>
      <c r="AO29" s="35">
        <f>AN29/AM29*100</f>
        <v>16.666634047625102</v>
      </c>
      <c r="AP29" s="41">
        <f>SUM(AP10:AP28)</f>
        <v>4384.5</v>
      </c>
      <c r="AQ29" s="41">
        <f>SUM(AQ10:AQ28)</f>
        <v>730.8</v>
      </c>
      <c r="AR29" s="35">
        <f>AQ29/AP29*100</f>
        <v>16.667807047553882</v>
      </c>
      <c r="AS29" s="41">
        <f>SUM(AS10:AS28)</f>
        <v>159383.40000000002</v>
      </c>
      <c r="AT29" s="41">
        <f>SUM(AT10:AT28)</f>
        <v>6355.9000000000015</v>
      </c>
      <c r="AU29" s="35">
        <f>(AT29/AS29)*100</f>
        <v>3.9878055054666928</v>
      </c>
      <c r="AV29" s="41">
        <f>SUM(AV10:AV28)</f>
        <v>39164.4</v>
      </c>
      <c r="AW29" s="41">
        <f>SUM(AW10:AW28)</f>
        <v>2881.7999999999997</v>
      </c>
      <c r="AX29" s="35">
        <f>AW29/AV29*100</f>
        <v>7.358213071054324</v>
      </c>
      <c r="AY29" s="41">
        <f>SUM(AY10:AY28)</f>
        <v>27042.5</v>
      </c>
      <c r="AZ29" s="41">
        <f>SUM(AZ10:AZ28)</f>
        <v>2130.2</v>
      </c>
      <c r="BA29" s="35">
        <f t="shared" si="1"/>
        <v>7.877230285661459</v>
      </c>
      <c r="BB29" s="41">
        <f>SUM(BB10:BB28)</f>
        <v>43074.3</v>
      </c>
      <c r="BC29" s="41">
        <f>SUM(BC10:BC28)</f>
        <v>17.7</v>
      </c>
      <c r="BD29" s="35">
        <f>BC29/BB29*100</f>
        <v>0.041091787910656694</v>
      </c>
      <c r="BE29" s="41">
        <f>SUM(BE10:BE28)</f>
        <v>40119.600000000006</v>
      </c>
      <c r="BF29" s="41">
        <f>SUM(BF10:BF28)</f>
        <v>406.5</v>
      </c>
      <c r="BG29" s="35">
        <f>BF29/BE29*100</f>
        <v>1.0132204707923307</v>
      </c>
      <c r="BH29" s="41">
        <f>SUM(BH10:BH28)</f>
        <v>34304.5</v>
      </c>
      <c r="BI29" s="41">
        <f>SUM(BI10:BI28)</f>
        <v>2803.4000000000005</v>
      </c>
      <c r="BJ29" s="35">
        <f>BI29/BH29*100</f>
        <v>8.172105700418314</v>
      </c>
      <c r="BK29" s="41">
        <f>SUM(BK10:BK28)</f>
        <v>-2702.5</v>
      </c>
      <c r="BL29" s="41">
        <f>SUM(BL10:BL28)</f>
        <v>9720.699999999999</v>
      </c>
      <c r="BM29" s="35">
        <f>BL29/BK29*100</f>
        <v>-359.69287696577237</v>
      </c>
      <c r="BN29" s="27">
        <f>SUM(BN10:BN28)</f>
        <v>-6355</v>
      </c>
      <c r="BO29" s="27">
        <f>SUM(BO10:BO28)</f>
        <v>9720.699999999999</v>
      </c>
      <c r="BP29" s="27">
        <f>BO29/BN29*100</f>
        <v>-152.96144767899293</v>
      </c>
      <c r="BQ29" s="6"/>
      <c r="BR29" s="23"/>
    </row>
    <row r="30" spans="3:68" ht="15.75" hidden="1">
      <c r="C30" s="28">
        <f aca="true" t="shared" si="27" ref="C30:AC30">C29-C20</f>
        <v>141733.00000000003</v>
      </c>
      <c r="D30" s="28">
        <f t="shared" si="27"/>
        <v>14781.6</v>
      </c>
      <c r="E30" s="28">
        <f t="shared" si="27"/>
        <v>-0.959212461437188</v>
      </c>
      <c r="F30" s="28">
        <f t="shared" si="27"/>
        <v>56514.999999999985</v>
      </c>
      <c r="G30" s="28">
        <f t="shared" si="27"/>
        <v>6218.4</v>
      </c>
      <c r="H30" s="28">
        <f t="shared" si="27"/>
        <v>3.687115677695876</v>
      </c>
      <c r="I30" s="28">
        <f t="shared" si="27"/>
        <v>23156.8</v>
      </c>
      <c r="J30" s="28">
        <f t="shared" si="27"/>
        <v>2740.4</v>
      </c>
      <c r="K30" s="28">
        <f t="shared" si="27"/>
        <v>-0.08935169462745485</v>
      </c>
      <c r="L30" s="28">
        <f t="shared" si="27"/>
        <v>780</v>
      </c>
      <c r="M30" s="28">
        <f t="shared" si="27"/>
        <v>13.5</v>
      </c>
      <c r="N30" s="28">
        <f t="shared" si="27"/>
        <v>-3.1875</v>
      </c>
      <c r="O30" s="28">
        <f t="shared" si="27"/>
        <v>5978</v>
      </c>
      <c r="P30" s="28">
        <f t="shared" si="27"/>
        <v>146.1</v>
      </c>
      <c r="Q30" s="28">
        <f t="shared" si="27"/>
        <v>1.1385528227657453</v>
      </c>
      <c r="R30" s="28">
        <f t="shared" si="27"/>
        <v>12137.600000000002</v>
      </c>
      <c r="S30" s="28">
        <f t="shared" si="27"/>
        <v>905.8000000000001</v>
      </c>
      <c r="T30" s="28">
        <f t="shared" si="27"/>
        <v>3.298915546727087</v>
      </c>
      <c r="U30" s="28">
        <f t="shared" si="27"/>
        <v>1000</v>
      </c>
      <c r="V30" s="28">
        <f t="shared" si="27"/>
        <v>70.1</v>
      </c>
      <c r="W30" s="28" t="e">
        <f t="shared" si="27"/>
        <v>#DIV/0!</v>
      </c>
      <c r="X30" s="28">
        <f t="shared" si="27"/>
        <v>2733</v>
      </c>
      <c r="Y30" s="28">
        <f t="shared" si="27"/>
        <v>947.4</v>
      </c>
      <c r="Z30" s="28">
        <f t="shared" si="27"/>
        <v>19.68687271210787</v>
      </c>
      <c r="AA30" s="28">
        <f t="shared" si="27"/>
        <v>597</v>
      </c>
      <c r="AB30" s="28">
        <f t="shared" si="27"/>
        <v>310.09999999999997</v>
      </c>
      <c r="AC30" s="28">
        <f t="shared" si="27"/>
        <v>28.69364981280215</v>
      </c>
      <c r="AD30" s="28"/>
      <c r="AE30" s="28"/>
      <c r="AF30" s="14" t="e">
        <f t="shared" si="12"/>
        <v>#DIV/0!</v>
      </c>
      <c r="AG30" s="28">
        <f aca="true" t="shared" si="28" ref="AG30:BP30">AG29-AG20</f>
        <v>550</v>
      </c>
      <c r="AH30" s="28">
        <f t="shared" si="28"/>
        <v>71.7</v>
      </c>
      <c r="AI30" s="14">
        <f t="shared" si="13"/>
        <v>13.036363636363637</v>
      </c>
      <c r="AJ30" s="28">
        <f t="shared" si="28"/>
        <v>85217.99999999999</v>
      </c>
      <c r="AK30" s="28">
        <f t="shared" si="28"/>
        <v>8563.2</v>
      </c>
      <c r="AL30" s="28">
        <f t="shared" si="28"/>
        <v>-2.738615851237771</v>
      </c>
      <c r="AM30" s="28">
        <f t="shared" si="28"/>
        <v>44822.9</v>
      </c>
      <c r="AN30" s="28">
        <f t="shared" si="28"/>
        <v>7470.499999999999</v>
      </c>
      <c r="AO30" s="28">
        <f t="shared" si="28"/>
        <v>0.0004988435434718497</v>
      </c>
      <c r="AP30" s="28">
        <f t="shared" si="28"/>
        <v>4384.5</v>
      </c>
      <c r="AQ30" s="28">
        <f t="shared" si="28"/>
        <v>730.8</v>
      </c>
      <c r="AR30" s="28" t="e">
        <f t="shared" si="28"/>
        <v>#DIV/0!</v>
      </c>
      <c r="AS30" s="28">
        <f t="shared" si="28"/>
        <v>148088.00000000003</v>
      </c>
      <c r="AT30" s="28">
        <f t="shared" si="28"/>
        <v>5781.000000000002</v>
      </c>
      <c r="AU30" s="28">
        <f t="shared" si="28"/>
        <v>-1.1018770201632093</v>
      </c>
      <c r="AV30" s="28">
        <f t="shared" si="28"/>
        <v>36594.4</v>
      </c>
      <c r="AW30" s="28">
        <f t="shared" si="28"/>
        <v>2656.4999999999995</v>
      </c>
      <c r="AX30" s="28">
        <f t="shared" si="28"/>
        <v>-1.4083238939262213</v>
      </c>
      <c r="AY30" s="28">
        <f t="shared" si="28"/>
        <v>25416.1</v>
      </c>
      <c r="AZ30" s="28">
        <f t="shared" si="28"/>
        <v>1987.6</v>
      </c>
      <c r="BA30" s="28">
        <f t="shared" si="28"/>
        <v>-0.8906005062716433</v>
      </c>
      <c r="BB30" s="28">
        <f t="shared" si="28"/>
        <v>41212.3</v>
      </c>
      <c r="BC30" s="28">
        <f t="shared" si="28"/>
        <v>17.7</v>
      </c>
      <c r="BD30" s="28">
        <f t="shared" si="28"/>
        <v>0.041091787910656694</v>
      </c>
      <c r="BE30" s="28">
        <f t="shared" si="28"/>
        <v>36451.700000000004</v>
      </c>
      <c r="BF30" s="28">
        <f t="shared" si="28"/>
        <v>301.5</v>
      </c>
      <c r="BG30" s="28">
        <f t="shared" si="28"/>
        <v>-1.8494529935878325</v>
      </c>
      <c r="BH30" s="28">
        <f t="shared" si="28"/>
        <v>31518.6</v>
      </c>
      <c r="BI30" s="28">
        <f t="shared" si="28"/>
        <v>2614.8000000000006</v>
      </c>
      <c r="BJ30" s="28">
        <f t="shared" si="28"/>
        <v>1.4023006105012321</v>
      </c>
      <c r="BK30" s="28">
        <f>BK29-BK20</f>
        <v>-3565.8</v>
      </c>
      <c r="BL30" s="28">
        <f>BL29-BL20</f>
        <v>9000.599999999999</v>
      </c>
      <c r="BM30" s="28">
        <f>BM29-BM20</f>
        <v>-443.1053639343812</v>
      </c>
      <c r="BN30" s="28">
        <f t="shared" si="28"/>
        <v>-6355</v>
      </c>
      <c r="BO30" s="28">
        <f t="shared" si="28"/>
        <v>9000.599999999999</v>
      </c>
      <c r="BP30" s="28" t="e">
        <f t="shared" si="28"/>
        <v>#DIV/0!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  <mergeCell ref="L6:N7"/>
    <mergeCell ref="I6:K7"/>
    <mergeCell ref="O6:Q7"/>
    <mergeCell ref="X6:Z7"/>
    <mergeCell ref="AJ5:AL7"/>
    <mergeCell ref="U6:W7"/>
    <mergeCell ref="BN4:BP7"/>
    <mergeCell ref="BE5:BG7"/>
    <mergeCell ref="BH5:BJ7"/>
    <mergeCell ref="AV4:BJ4"/>
    <mergeCell ref="BB5:BD7"/>
    <mergeCell ref="AV5:AX7"/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2021-03-10T12:13:35Z</cp:lastPrinted>
  <dcterms:created xsi:type="dcterms:W3CDTF">2013-04-03T10:22:22Z</dcterms:created>
  <dcterms:modified xsi:type="dcterms:W3CDTF">2021-03-10T12:14:17Z</dcterms:modified>
  <cp:category/>
  <cp:version/>
  <cp:contentType/>
  <cp:contentStatus/>
</cp:coreProperties>
</file>