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<sst xmlns="http://schemas.openxmlformats.org/spreadsheetml/2006/main" count="118" uniqueCount="52">
  <si>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</si>
  <si>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</si>
  <si>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</si>
  <si>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</si>
  <si>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</si>
  <si>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</si>
  <si>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</si>
  <si>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</si>
  <si>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</si>
  <si>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</si>
  <si>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</si>
  <si>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</si>
  <si>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</si>
  <si>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</si>
  <si>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</si>
  <si>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</si>
  <si>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</si>
  <si>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</si>
  <si>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</si>
  <si>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</si>
  <si>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</si>
  <si>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</si>
  <si>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</si>
  <si>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</si>
  <si>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</si>
  <si>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</si>
  <si>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</si>
  <si>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</si>
  <si>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</si>
  <si>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</si>
  <si>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</si>
  <si>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</si>
  <si>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</si>
  <si>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</si>
  <si>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</si>
  <si>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</si>
  <si>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</si>
  <si>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</si>
  <si>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</si>
  <si>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</si>
  <si>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</si>
  <si>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</si>
  <si>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</si>
  <si>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</si>
  <si>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</si>
  <si>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</si>
  <si>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</si>
  <si>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</si>
  <si>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</si>
  <si>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</si>
  <si>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</si>
  <si>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ноября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</si>
</sst>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7" sqref="F27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2" t="s">
        <v>0</v>
      </c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3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60" t="s">
        <v>46</v>
      </c>
      <c r="D4" s="52"/>
      <c r="E4" s="53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1" t="s">
        <v>47</v>
      </c>
      <c r="AT4" s="52"/>
      <c r="AU4" s="53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0" t="s">
        <v>50</v>
      </c>
      <c r="BL4" s="52"/>
      <c r="BM4" s="53"/>
      <c r="BN4" s="51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3" t="s">
        <v>3</v>
      </c>
      <c r="G5" s="73"/>
      <c r="H5" s="73"/>
      <c r="I5" s="84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4"/>
      <c r="AT5" s="55"/>
      <c r="AU5" s="56"/>
      <c r="AV5" s="76" t="s">
        <v>9</v>
      </c>
      <c r="AW5" s="77"/>
      <c r="AX5" s="77"/>
      <c r="AY5" s="72" t="s">
        <v>4</v>
      </c>
      <c r="AZ5" s="72"/>
      <c r="BA5" s="72"/>
      <c r="BB5" s="72" t="s">
        <v>10</v>
      </c>
      <c r="BC5" s="72"/>
      <c r="BD5" s="72"/>
      <c r="BE5" s="72" t="s">
        <v>11</v>
      </c>
      <c r="BF5" s="72"/>
      <c r="BG5" s="72"/>
      <c r="BH5" s="73" t="s">
        <v>12</v>
      </c>
      <c r="BI5" s="73"/>
      <c r="BJ5" s="73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3"/>
      <c r="G6" s="73"/>
      <c r="H6" s="73"/>
      <c r="I6" s="60" t="s">
        <v>6</v>
      </c>
      <c r="J6" s="52"/>
      <c r="K6" s="53"/>
      <c r="L6" s="60" t="s">
        <v>7</v>
      </c>
      <c r="M6" s="52"/>
      <c r="N6" s="53"/>
      <c r="O6" s="60" t="s">
        <v>20</v>
      </c>
      <c r="P6" s="52"/>
      <c r="Q6" s="53"/>
      <c r="R6" s="60" t="s">
        <v>8</v>
      </c>
      <c r="S6" s="52"/>
      <c r="T6" s="53"/>
      <c r="U6" s="60" t="s">
        <v>19</v>
      </c>
      <c r="V6" s="52"/>
      <c r="W6" s="53"/>
      <c r="X6" s="60" t="s">
        <v>21</v>
      </c>
      <c r="Y6" s="52"/>
      <c r="Z6" s="53"/>
      <c r="AA6" s="60" t="s">
        <v>25</v>
      </c>
      <c r="AB6" s="52"/>
      <c r="AC6" s="53"/>
      <c r="AD6" s="61" t="s">
        <v>26</v>
      </c>
      <c r="AE6" s="62"/>
      <c r="AF6" s="63"/>
      <c r="AG6" s="60" t="s">
        <v>24</v>
      </c>
      <c r="AH6" s="52"/>
      <c r="AI6" s="53"/>
      <c r="AJ6" s="73"/>
      <c r="AK6" s="73"/>
      <c r="AL6" s="73"/>
      <c r="AM6" s="60" t="s">
        <v>22</v>
      </c>
      <c r="AN6" s="52"/>
      <c r="AO6" s="53"/>
      <c r="AP6" s="60" t="s">
        <v>23</v>
      </c>
      <c r="AQ6" s="52"/>
      <c r="AR6" s="53"/>
      <c r="AS6" s="54"/>
      <c r="AT6" s="55"/>
      <c r="AU6" s="56"/>
      <c r="AV6" s="78"/>
      <c r="AW6" s="79"/>
      <c r="AX6" s="79"/>
      <c r="AY6" s="72" t="s">
        <v>13</v>
      </c>
      <c r="AZ6" s="72"/>
      <c r="BA6" s="72"/>
      <c r="BB6" s="72"/>
      <c r="BC6" s="72"/>
      <c r="BD6" s="72"/>
      <c r="BE6" s="72"/>
      <c r="BF6" s="72"/>
      <c r="BG6" s="72"/>
      <c r="BH6" s="73"/>
      <c r="BI6" s="73"/>
      <c r="BJ6" s="73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3"/>
      <c r="G7" s="73"/>
      <c r="H7" s="73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3"/>
      <c r="AK7" s="73"/>
      <c r="AL7" s="73"/>
      <c r="AM7" s="57"/>
      <c r="AN7" s="58"/>
      <c r="AO7" s="59"/>
      <c r="AP7" s="57"/>
      <c r="AQ7" s="58"/>
      <c r="AR7" s="59"/>
      <c r="AS7" s="57"/>
      <c r="AT7" s="58"/>
      <c r="AU7" s="59"/>
      <c r="AV7" s="80"/>
      <c r="AW7" s="81"/>
      <c r="AX7" s="81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8867.699999999999</v>
      </c>
      <c r="D10" s="34">
        <f>G10+AK10</f>
        <v>5620.700000000001</v>
      </c>
      <c r="E10" s="14">
        <f>D10/C10*100</f>
        <v>63.38396653021642</v>
      </c>
      <c r="F10" s="42">
        <v>1384.8</v>
      </c>
      <c r="G10" s="16">
        <v>1060.6</v>
      </c>
      <c r="H10" s="14">
        <f>G10/F10*100</f>
        <v>76.58867706528018</v>
      </c>
      <c r="I10" s="15">
        <v>205</v>
      </c>
      <c r="J10" s="16">
        <v>169.7</v>
      </c>
      <c r="K10" s="14">
        <f aca="true" t="shared" si="0" ref="K10:K29">J10/I10*100</f>
        <v>82.78048780487805</v>
      </c>
      <c r="L10" s="15">
        <v>3.8</v>
      </c>
      <c r="M10" s="16">
        <v>3.7</v>
      </c>
      <c r="N10" s="14">
        <f>M10/L10*100</f>
        <v>97.36842105263159</v>
      </c>
      <c r="O10" s="15">
        <v>71</v>
      </c>
      <c r="P10" s="49">
        <v>49.4</v>
      </c>
      <c r="Q10" s="14">
        <f>P10/O10*100</f>
        <v>69.57746478873239</v>
      </c>
      <c r="R10" s="15">
        <v>420</v>
      </c>
      <c r="S10" s="16">
        <v>259.9</v>
      </c>
      <c r="T10" s="14">
        <f>S10/R10*100</f>
        <v>61.88095238095238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138.8</v>
      </c>
      <c r="Z10" s="14">
        <f>Y10/X10*100</f>
        <v>115.66666666666667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7482.9</v>
      </c>
      <c r="AK10" s="16">
        <v>4560.1</v>
      </c>
      <c r="AL10" s="14">
        <f>AK10/AJ10*100</f>
        <v>60.94027716527016</v>
      </c>
      <c r="AM10" s="42">
        <v>2382.4</v>
      </c>
      <c r="AN10" s="31">
        <v>1985.3</v>
      </c>
      <c r="AO10" s="14">
        <f>AN10/AM10*100</f>
        <v>83.3319341840161</v>
      </c>
      <c r="AP10" s="15">
        <v>1467.5</v>
      </c>
      <c r="AQ10" s="16">
        <v>846.3</v>
      </c>
      <c r="AR10" s="14">
        <f>AQ10/AP10*100</f>
        <v>57.66950596252129</v>
      </c>
      <c r="AS10" s="18">
        <v>9387.7</v>
      </c>
      <c r="AT10" s="19">
        <v>6019.7</v>
      </c>
      <c r="AU10" s="14">
        <f>AT10/AS10*100</f>
        <v>64.12326768004942</v>
      </c>
      <c r="AV10" s="44">
        <v>2047.2</v>
      </c>
      <c r="AW10" s="19">
        <v>1527.4</v>
      </c>
      <c r="AX10" s="14">
        <f>AW10/AV10*100</f>
        <v>74.60922235248144</v>
      </c>
      <c r="AY10" s="20">
        <v>1265.9</v>
      </c>
      <c r="AZ10" s="19">
        <v>938</v>
      </c>
      <c r="BA10" s="14">
        <f aca="true" t="shared" si="1" ref="BA10:BA29">AZ10/AY10*100</f>
        <v>74.09748005371671</v>
      </c>
      <c r="BB10" s="25">
        <v>2664</v>
      </c>
      <c r="BC10" s="21">
        <v>1603.1</v>
      </c>
      <c r="BD10" s="14">
        <f>BC10/BB10*100</f>
        <v>60.176426426426424</v>
      </c>
      <c r="BE10" s="20">
        <v>2362.4</v>
      </c>
      <c r="BF10" s="21">
        <v>1108.5</v>
      </c>
      <c r="BG10" s="14">
        <f>BF10/BE10*100</f>
        <v>46.92262106332543</v>
      </c>
      <c r="BH10" s="20">
        <v>2196.9</v>
      </c>
      <c r="BI10" s="32">
        <v>1685.4</v>
      </c>
      <c r="BJ10" s="14">
        <f>BI10/BH10*100</f>
        <v>76.71719240748327</v>
      </c>
      <c r="BK10" s="33">
        <v>0</v>
      </c>
      <c r="BL10" s="33">
        <f>D10-AT10</f>
        <v>-398.9999999999991</v>
      </c>
      <c r="BM10" s="14" t="e">
        <f>BL10/BK10*100</f>
        <v>#DIV/0!</v>
      </c>
      <c r="BN10" s="22">
        <f>C10-AS10</f>
        <v>-520.0000000000018</v>
      </c>
      <c r="BO10" s="22">
        <f aca="true" t="shared" si="2" ref="BO10:BO28">D10-AT10</f>
        <v>-398.9999999999991</v>
      </c>
      <c r="BP10" s="14">
        <f>BO10/BN10*100</f>
        <v>76.73076923076879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8717.7</v>
      </c>
      <c r="D11" s="14">
        <f aca="true" t="shared" si="4" ref="D11:D28">G11+AK11</f>
        <v>6771</v>
      </c>
      <c r="E11" s="14">
        <f aca="true" t="shared" si="5" ref="E11:E28">D11/C11*100</f>
        <v>77.66956880828658</v>
      </c>
      <c r="F11" s="42">
        <v>909.5</v>
      </c>
      <c r="G11" s="16">
        <v>588.8</v>
      </c>
      <c r="H11" s="14">
        <f aca="true" t="shared" si="6" ref="H11:H28">G11/F11*100</f>
        <v>64.73886750962066</v>
      </c>
      <c r="I11" s="15">
        <v>32</v>
      </c>
      <c r="J11" s="31">
        <v>27</v>
      </c>
      <c r="K11" s="14">
        <f t="shared" si="0"/>
        <v>84.375</v>
      </c>
      <c r="L11" s="15">
        <v>30</v>
      </c>
      <c r="M11" s="16">
        <v>30.5</v>
      </c>
      <c r="N11" s="14">
        <f aca="true" t="shared" si="7" ref="N11:N28">M11/L11*100</f>
        <v>101.66666666666666</v>
      </c>
      <c r="O11" s="15">
        <v>85</v>
      </c>
      <c r="P11" s="16">
        <v>16.3</v>
      </c>
      <c r="Q11" s="14">
        <f aca="true" t="shared" si="8" ref="Q11:Q28">P11/O11*100</f>
        <v>19.176470588235293</v>
      </c>
      <c r="R11" s="15">
        <v>220</v>
      </c>
      <c r="S11" s="31">
        <v>93.3</v>
      </c>
      <c r="T11" s="14">
        <f>S11/R11*100</f>
        <v>42.40909090909091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17.8</v>
      </c>
      <c r="Z11" s="14">
        <f aca="true" t="shared" si="10" ref="Z11:Z28">Y11/X11*100</f>
        <v>35.6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7808.2</v>
      </c>
      <c r="AK11" s="31">
        <v>6182.2</v>
      </c>
      <c r="AL11" s="14">
        <f aca="true" t="shared" si="14" ref="AL11:AL28">AK11/AJ11*100</f>
        <v>79.17573832637484</v>
      </c>
      <c r="AM11" s="42">
        <v>2088.8</v>
      </c>
      <c r="AN11" s="31">
        <v>1740.6</v>
      </c>
      <c r="AO11" s="14">
        <f aca="true" t="shared" si="15" ref="AO11:AO28">AN11/AM11*100</f>
        <v>83.33014170815778</v>
      </c>
      <c r="AP11" s="15">
        <v>923.6</v>
      </c>
      <c r="AQ11" s="31">
        <v>333.5</v>
      </c>
      <c r="AR11" s="14">
        <f>AQ11/AP11*100</f>
        <v>36.108705067128625</v>
      </c>
      <c r="AS11" s="18">
        <v>8893.8</v>
      </c>
      <c r="AT11" s="19">
        <v>5928.2</v>
      </c>
      <c r="AU11" s="14">
        <f aca="true" t="shared" si="16" ref="AU11:AU27">AT11/AS11*100</f>
        <v>66.65542287885944</v>
      </c>
      <c r="AV11" s="45">
        <v>1630.3</v>
      </c>
      <c r="AW11" s="19">
        <v>1199.1</v>
      </c>
      <c r="AX11" s="14">
        <f aca="true" t="shared" si="17" ref="AX11:AX28">AW11/AV11*100</f>
        <v>73.55088020609703</v>
      </c>
      <c r="AY11" s="20">
        <v>1173</v>
      </c>
      <c r="AZ11" s="19">
        <v>853.4</v>
      </c>
      <c r="BA11" s="14">
        <f t="shared" si="1"/>
        <v>72.7536231884058</v>
      </c>
      <c r="BB11" s="43">
        <v>2577.6</v>
      </c>
      <c r="BC11" s="21">
        <v>1863.5</v>
      </c>
      <c r="BD11" s="14">
        <f aca="true" t="shared" si="18" ref="BD11:BD28">BC11/BB11*100</f>
        <v>72.2959342023588</v>
      </c>
      <c r="BE11" s="20">
        <v>3026.4</v>
      </c>
      <c r="BF11" s="21">
        <v>1521.9</v>
      </c>
      <c r="BG11" s="14">
        <f aca="true" t="shared" si="19" ref="BG11:BG28">BF11/BE11*100</f>
        <v>50.28747026169707</v>
      </c>
      <c r="BH11" s="20">
        <v>1547.2</v>
      </c>
      <c r="BI11" s="19">
        <v>1251.4</v>
      </c>
      <c r="BJ11" s="14">
        <f aca="true" t="shared" si="20" ref="BJ11:BJ28">BI11/BH11*100</f>
        <v>80.88159255429163</v>
      </c>
      <c r="BK11" s="33">
        <v>0</v>
      </c>
      <c r="BL11" s="33">
        <f aca="true" t="shared" si="21" ref="BL11:BL28">D11-AT11</f>
        <v>842.8000000000002</v>
      </c>
      <c r="BM11" s="14" t="e">
        <f aca="true" t="shared" si="22" ref="BM11:BM28">BL11/BK11*100</f>
        <v>#DIV/0!</v>
      </c>
      <c r="BN11" s="22">
        <f aca="true" t="shared" si="23" ref="BN11:BN28">C11-AS11</f>
        <v>-176.09999999999854</v>
      </c>
      <c r="BO11" s="22">
        <f t="shared" si="2"/>
        <v>842.8000000000002</v>
      </c>
      <c r="BP11" s="14">
        <f aca="true" t="shared" si="24" ref="BP11:BP28">BO11/BN11*100</f>
        <v>-478.5917092561085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7581.7</v>
      </c>
      <c r="D12" s="14">
        <f t="shared" si="4"/>
        <v>5570.7</v>
      </c>
      <c r="E12" s="14">
        <f t="shared" si="5"/>
        <v>73.47560573486157</v>
      </c>
      <c r="F12" s="42">
        <v>1426</v>
      </c>
      <c r="G12" s="16">
        <v>921.9</v>
      </c>
      <c r="H12" s="14">
        <f t="shared" si="6"/>
        <v>64.64936886395512</v>
      </c>
      <c r="I12" s="15">
        <v>45</v>
      </c>
      <c r="J12" s="16">
        <v>34.4</v>
      </c>
      <c r="K12" s="14">
        <f t="shared" si="0"/>
        <v>76.44444444444444</v>
      </c>
      <c r="L12" s="15">
        <v>0</v>
      </c>
      <c r="M12" s="16">
        <v>0.1</v>
      </c>
      <c r="N12" s="14" t="e">
        <f t="shared" si="7"/>
        <v>#DIV/0!</v>
      </c>
      <c r="O12" s="15">
        <v>210</v>
      </c>
      <c r="P12" s="16">
        <v>95.9</v>
      </c>
      <c r="Q12" s="14">
        <f t="shared" si="8"/>
        <v>45.66666666666667</v>
      </c>
      <c r="R12" s="26">
        <v>440</v>
      </c>
      <c r="S12" s="16">
        <v>184.5</v>
      </c>
      <c r="T12" s="14">
        <f aca="true" t="shared" si="25" ref="T12:T28">S12/R12*100</f>
        <v>41.93181818181818</v>
      </c>
      <c r="U12" s="15">
        <v>0</v>
      </c>
      <c r="V12" s="17">
        <v>0</v>
      </c>
      <c r="W12" s="14" t="e">
        <f t="shared" si="9"/>
        <v>#DIV/0!</v>
      </c>
      <c r="X12" s="15">
        <v>200</v>
      </c>
      <c r="Y12" s="17">
        <v>183.9</v>
      </c>
      <c r="Z12" s="14">
        <f t="shared" si="10"/>
        <v>91.95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6155.7</v>
      </c>
      <c r="AK12" s="16">
        <v>4648.8</v>
      </c>
      <c r="AL12" s="14">
        <f t="shared" si="14"/>
        <v>75.52024952483065</v>
      </c>
      <c r="AM12" s="15">
        <v>2085</v>
      </c>
      <c r="AN12" s="31">
        <v>1737.5</v>
      </c>
      <c r="AO12" s="14">
        <f t="shared" si="15"/>
        <v>83.33333333333334</v>
      </c>
      <c r="AP12" s="42">
        <v>197.5</v>
      </c>
      <c r="AQ12" s="16">
        <v>75.8</v>
      </c>
      <c r="AR12" s="14">
        <f aca="true" t="shared" si="26" ref="AR12:AR28">AQ12/AP12*100</f>
        <v>38.379746835443036</v>
      </c>
      <c r="AS12" s="43">
        <v>7931.7</v>
      </c>
      <c r="AT12" s="19">
        <v>5796</v>
      </c>
      <c r="AU12" s="14">
        <f t="shared" si="16"/>
        <v>73.07386814932487</v>
      </c>
      <c r="AV12" s="45">
        <v>1596.1</v>
      </c>
      <c r="AW12" s="19">
        <v>1105.6</v>
      </c>
      <c r="AX12" s="14">
        <f t="shared" si="17"/>
        <v>69.26884280433556</v>
      </c>
      <c r="AY12" s="20">
        <v>1232.8</v>
      </c>
      <c r="AZ12" s="19">
        <v>806.9</v>
      </c>
      <c r="BA12" s="14">
        <f t="shared" si="1"/>
        <v>65.45262816353018</v>
      </c>
      <c r="BB12" s="47">
        <v>2047.3</v>
      </c>
      <c r="BC12" s="21">
        <v>1344.5</v>
      </c>
      <c r="BD12" s="14">
        <f t="shared" si="18"/>
        <v>65.67186049919405</v>
      </c>
      <c r="BE12" s="20">
        <v>3081</v>
      </c>
      <c r="BF12" s="21">
        <v>2556.7</v>
      </c>
      <c r="BG12" s="14">
        <f t="shared" si="19"/>
        <v>82.98279779292437</v>
      </c>
      <c r="BH12" s="20">
        <v>1088.2</v>
      </c>
      <c r="BI12" s="19">
        <v>692.1</v>
      </c>
      <c r="BJ12" s="14">
        <f t="shared" si="20"/>
        <v>63.60044109538687</v>
      </c>
      <c r="BK12" s="33">
        <v>166</v>
      </c>
      <c r="BL12" s="33">
        <f t="shared" si="21"/>
        <v>-225.30000000000018</v>
      </c>
      <c r="BM12" s="14">
        <f t="shared" si="22"/>
        <v>-135.7228915662652</v>
      </c>
      <c r="BN12" s="22">
        <f t="shared" si="23"/>
        <v>-350</v>
      </c>
      <c r="BO12" s="22">
        <f t="shared" si="2"/>
        <v>-225.30000000000018</v>
      </c>
      <c r="BP12" s="14">
        <f t="shared" si="24"/>
        <v>64.37142857142862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 t="shared" si="3"/>
        <v>10518.4</v>
      </c>
      <c r="D13" s="14">
        <f t="shared" si="4"/>
        <v>4171.2</v>
      </c>
      <c r="E13" s="14">
        <f t="shared" si="5"/>
        <v>39.65622147855187</v>
      </c>
      <c r="F13" s="42">
        <v>1322</v>
      </c>
      <c r="G13" s="16">
        <v>874.7</v>
      </c>
      <c r="H13" s="14">
        <f t="shared" si="6"/>
        <v>66.16490166414523</v>
      </c>
      <c r="I13" s="15">
        <v>156</v>
      </c>
      <c r="J13" s="16">
        <v>129</v>
      </c>
      <c r="K13" s="14">
        <f t="shared" si="0"/>
        <v>82.6923076923077</v>
      </c>
      <c r="L13" s="15">
        <v>10</v>
      </c>
      <c r="M13" s="16">
        <v>6.4</v>
      </c>
      <c r="N13" s="14">
        <f t="shared" si="7"/>
        <v>64</v>
      </c>
      <c r="O13" s="15">
        <v>83</v>
      </c>
      <c r="P13" s="31">
        <v>12.7</v>
      </c>
      <c r="Q13" s="14">
        <f t="shared" si="8"/>
        <v>15.301204819277109</v>
      </c>
      <c r="R13" s="15">
        <v>350</v>
      </c>
      <c r="S13" s="16">
        <v>179.3</v>
      </c>
      <c r="T13" s="14">
        <v>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95.9</v>
      </c>
      <c r="Z13" s="14">
        <f t="shared" si="10"/>
        <v>57.7710843373494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9196.4</v>
      </c>
      <c r="AK13" s="31">
        <v>3296.5</v>
      </c>
      <c r="AL13" s="14">
        <f t="shared" si="14"/>
        <v>35.84554825801401</v>
      </c>
      <c r="AM13" s="15">
        <v>494.9</v>
      </c>
      <c r="AN13" s="31">
        <v>412.4</v>
      </c>
      <c r="AO13" s="14">
        <f t="shared" si="15"/>
        <v>83.32996564962617</v>
      </c>
      <c r="AP13" s="15">
        <v>1802.4</v>
      </c>
      <c r="AQ13" s="16">
        <v>1319.7</v>
      </c>
      <c r="AR13" s="14">
        <f t="shared" si="26"/>
        <v>73.2190412782956</v>
      </c>
      <c r="AS13" s="25">
        <v>10568.4</v>
      </c>
      <c r="AT13" s="19">
        <v>3967</v>
      </c>
      <c r="AU13" s="14">
        <f t="shared" si="16"/>
        <v>37.536429355436965</v>
      </c>
      <c r="AV13" s="45">
        <v>1409.4</v>
      </c>
      <c r="AW13" s="19">
        <v>1004</v>
      </c>
      <c r="AX13" s="14">
        <f t="shared" si="17"/>
        <v>71.23598694479921</v>
      </c>
      <c r="AY13" s="20">
        <v>1007.2</v>
      </c>
      <c r="AZ13" s="19">
        <v>731.6</v>
      </c>
      <c r="BA13" s="14">
        <f t="shared" si="1"/>
        <v>72.63701350277998</v>
      </c>
      <c r="BB13" s="43">
        <v>1377.5</v>
      </c>
      <c r="BC13" s="32">
        <v>671.2</v>
      </c>
      <c r="BD13" s="14">
        <f t="shared" si="18"/>
        <v>48.72595281306715</v>
      </c>
      <c r="BE13" s="20">
        <v>2763.9</v>
      </c>
      <c r="BF13" s="32">
        <v>1608.1</v>
      </c>
      <c r="BG13" s="14">
        <f t="shared" si="19"/>
        <v>58.182278664206365</v>
      </c>
      <c r="BH13" s="20">
        <v>4905.1</v>
      </c>
      <c r="BI13" s="19">
        <v>585.9</v>
      </c>
      <c r="BJ13" s="14">
        <f t="shared" si="20"/>
        <v>11.944710607327066</v>
      </c>
      <c r="BK13" s="33">
        <v>0.1</v>
      </c>
      <c r="BL13" s="33">
        <f t="shared" si="21"/>
        <v>204.19999999999982</v>
      </c>
      <c r="BM13" s="14">
        <f>BL13/BK13*100</f>
        <v>204199.99999999983</v>
      </c>
      <c r="BN13" s="22">
        <f t="shared" si="23"/>
        <v>-50</v>
      </c>
      <c r="BO13" s="22">
        <f t="shared" si="2"/>
        <v>204.19999999999982</v>
      </c>
      <c r="BP13" s="14">
        <f>BO13/BN13*100</f>
        <v>-408.39999999999964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9952.7</v>
      </c>
      <c r="D14" s="30">
        <f t="shared" si="4"/>
        <v>6479.3</v>
      </c>
      <c r="E14" s="14">
        <f t="shared" si="5"/>
        <v>65.10092738653832</v>
      </c>
      <c r="F14" s="42">
        <v>1003.6</v>
      </c>
      <c r="G14" s="16">
        <v>662.2</v>
      </c>
      <c r="H14" s="14">
        <f t="shared" si="6"/>
        <v>65.9824631327222</v>
      </c>
      <c r="I14" s="15">
        <v>64</v>
      </c>
      <c r="J14" s="16">
        <v>50.8</v>
      </c>
      <c r="K14" s="14">
        <f t="shared" si="0"/>
        <v>79.375</v>
      </c>
      <c r="L14" s="15">
        <v>60</v>
      </c>
      <c r="M14" s="16">
        <v>3</v>
      </c>
      <c r="N14" s="14">
        <f t="shared" si="7"/>
        <v>5</v>
      </c>
      <c r="O14" s="15">
        <v>80</v>
      </c>
      <c r="P14" s="31">
        <v>52.9</v>
      </c>
      <c r="Q14" s="14">
        <f t="shared" si="8"/>
        <v>66.125</v>
      </c>
      <c r="R14" s="15">
        <v>240</v>
      </c>
      <c r="S14" s="16">
        <v>131.7</v>
      </c>
      <c r="T14" s="14">
        <f t="shared" si="25"/>
        <v>54.87499999999999</v>
      </c>
      <c r="U14" s="15">
        <v>0</v>
      </c>
      <c r="V14" s="17">
        <v>0</v>
      </c>
      <c r="W14" s="14" t="e">
        <f t="shared" si="9"/>
        <v>#DIV/0!</v>
      </c>
      <c r="X14" s="15">
        <v>298</v>
      </c>
      <c r="Y14" s="17">
        <v>188.9</v>
      </c>
      <c r="Z14" s="14">
        <f t="shared" si="10"/>
        <v>63.38926174496644</v>
      </c>
      <c r="AA14" s="15">
        <v>10</v>
      </c>
      <c r="AB14" s="16">
        <v>9.1</v>
      </c>
      <c r="AC14" s="14">
        <f t="shared" si="11"/>
        <v>90.99999999999999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8949.1</v>
      </c>
      <c r="AK14" s="16">
        <v>5817.1</v>
      </c>
      <c r="AL14" s="14">
        <f t="shared" si="14"/>
        <v>65.00206724698573</v>
      </c>
      <c r="AM14" s="15">
        <v>746.5</v>
      </c>
      <c r="AN14" s="31">
        <v>622.1</v>
      </c>
      <c r="AO14" s="14">
        <f t="shared" si="15"/>
        <v>83.3355659745479</v>
      </c>
      <c r="AP14" s="50">
        <v>2523.7</v>
      </c>
      <c r="AQ14" s="49">
        <v>2082.3</v>
      </c>
      <c r="AR14" s="14">
        <f t="shared" si="26"/>
        <v>82.50980702936165</v>
      </c>
      <c r="AS14" s="25">
        <v>10902.7</v>
      </c>
      <c r="AT14" s="32">
        <v>7523.4</v>
      </c>
      <c r="AU14" s="14">
        <f t="shared" si="16"/>
        <v>69.00492538545497</v>
      </c>
      <c r="AV14" s="45">
        <v>1411.7</v>
      </c>
      <c r="AW14" s="19">
        <v>1075.7</v>
      </c>
      <c r="AX14" s="14">
        <f t="shared" si="17"/>
        <v>76.19890911666785</v>
      </c>
      <c r="AY14" s="20">
        <v>936.1</v>
      </c>
      <c r="AZ14" s="32">
        <v>701.7</v>
      </c>
      <c r="BA14" s="14">
        <f t="shared" si="1"/>
        <v>74.95994017733149</v>
      </c>
      <c r="BB14" s="43">
        <v>5511.8</v>
      </c>
      <c r="BC14" s="21">
        <v>3558.1</v>
      </c>
      <c r="BD14" s="14">
        <f t="shared" si="18"/>
        <v>64.55422910845822</v>
      </c>
      <c r="BE14" s="20">
        <v>2226.4</v>
      </c>
      <c r="BF14" s="21">
        <v>2041.7</v>
      </c>
      <c r="BG14" s="14">
        <f t="shared" si="19"/>
        <v>91.70409629895796</v>
      </c>
      <c r="BH14" s="20">
        <v>1633.6</v>
      </c>
      <c r="BI14" s="32">
        <v>749.1</v>
      </c>
      <c r="BJ14" s="14">
        <f t="shared" si="20"/>
        <v>45.85577864838395</v>
      </c>
      <c r="BK14" s="33">
        <v>0</v>
      </c>
      <c r="BL14" s="33">
        <f t="shared" si="21"/>
        <v>-1044.0999999999995</v>
      </c>
      <c r="BM14" s="14" t="e">
        <f t="shared" si="22"/>
        <v>#DIV/0!</v>
      </c>
      <c r="BN14" s="22">
        <f t="shared" si="23"/>
        <v>-950</v>
      </c>
      <c r="BO14" s="22">
        <f t="shared" si="2"/>
        <v>-1044.0999999999995</v>
      </c>
      <c r="BP14" s="14">
        <f t="shared" si="24"/>
        <v>109.90526315789468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34311.4</v>
      </c>
      <c r="D15" s="30">
        <f t="shared" si="4"/>
        <v>18795.5</v>
      </c>
      <c r="E15" s="14">
        <f t="shared" si="5"/>
        <v>54.77916960543726</v>
      </c>
      <c r="F15" s="42">
        <v>1196.3</v>
      </c>
      <c r="G15" s="16">
        <v>779.3</v>
      </c>
      <c r="H15" s="14">
        <f t="shared" si="6"/>
        <v>65.14252277856724</v>
      </c>
      <c r="I15" s="15">
        <v>28</v>
      </c>
      <c r="J15" s="16">
        <v>24.8</v>
      </c>
      <c r="K15" s="14">
        <f t="shared" si="0"/>
        <v>88.57142857142858</v>
      </c>
      <c r="L15" s="15">
        <v>0</v>
      </c>
      <c r="M15" s="16">
        <v>0</v>
      </c>
      <c r="N15" s="14" t="e">
        <f t="shared" si="7"/>
        <v>#DIV/0!</v>
      </c>
      <c r="O15" s="15">
        <v>169</v>
      </c>
      <c r="P15" s="16">
        <v>86.5</v>
      </c>
      <c r="Q15" s="14">
        <f t="shared" si="8"/>
        <v>51.183431952662716</v>
      </c>
      <c r="R15" s="15">
        <v>353</v>
      </c>
      <c r="S15" s="16">
        <v>183.2</v>
      </c>
      <c r="T15" s="14">
        <f t="shared" si="25"/>
        <v>51.89801699716714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107.8</v>
      </c>
      <c r="Z15" s="14">
        <f t="shared" si="10"/>
        <v>63.411764705882355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33115.1</v>
      </c>
      <c r="AK15" s="16">
        <v>18016.2</v>
      </c>
      <c r="AL15" s="14">
        <f t="shared" si="14"/>
        <v>54.40478814800499</v>
      </c>
      <c r="AM15" s="15">
        <v>1826.2</v>
      </c>
      <c r="AN15" s="31">
        <v>1521.9</v>
      </c>
      <c r="AO15" s="14">
        <f t="shared" si="15"/>
        <v>83.33698390099661</v>
      </c>
      <c r="AP15" s="15">
        <v>0</v>
      </c>
      <c r="AQ15" s="16">
        <v>0</v>
      </c>
      <c r="AR15" s="14" t="e">
        <f t="shared" si="26"/>
        <v>#DIV/0!</v>
      </c>
      <c r="AS15" s="25">
        <v>35060.8</v>
      </c>
      <c r="AT15" s="19">
        <v>18384.6</v>
      </c>
      <c r="AU15" s="14">
        <f t="shared" si="16"/>
        <v>52.43633915940309</v>
      </c>
      <c r="AV15" s="45">
        <v>1362.4</v>
      </c>
      <c r="AW15" s="19">
        <v>999.3</v>
      </c>
      <c r="AX15" s="14">
        <f t="shared" si="17"/>
        <v>73.34850264239576</v>
      </c>
      <c r="AY15" s="20">
        <v>1214.6</v>
      </c>
      <c r="AZ15" s="19">
        <v>885.7</v>
      </c>
      <c r="BA15" s="14">
        <f t="shared" si="1"/>
        <v>72.92112629672322</v>
      </c>
      <c r="BB15" s="43">
        <v>2042.5</v>
      </c>
      <c r="BC15" s="21">
        <v>1320.8</v>
      </c>
      <c r="BD15" s="14">
        <f t="shared" si="18"/>
        <v>64.66585067319461</v>
      </c>
      <c r="BE15" s="20">
        <v>859.9</v>
      </c>
      <c r="BF15" s="21">
        <v>299.7</v>
      </c>
      <c r="BG15" s="14">
        <f t="shared" si="19"/>
        <v>34.85288987091522</v>
      </c>
      <c r="BH15" s="20">
        <v>30647.4</v>
      </c>
      <c r="BI15" s="19">
        <v>15665.2</v>
      </c>
      <c r="BJ15" s="14">
        <f t="shared" si="20"/>
        <v>51.11428701945353</v>
      </c>
      <c r="BK15" s="33">
        <v>0</v>
      </c>
      <c r="BL15" s="33">
        <f t="shared" si="21"/>
        <v>410.90000000000146</v>
      </c>
      <c r="BM15" s="14" t="e">
        <f t="shared" si="22"/>
        <v>#DIV/0!</v>
      </c>
      <c r="BN15" s="22">
        <f t="shared" si="23"/>
        <v>-749.4000000000015</v>
      </c>
      <c r="BO15" s="22">
        <f t="shared" si="2"/>
        <v>410.90000000000146</v>
      </c>
      <c r="BP15" s="14">
        <f t="shared" si="24"/>
        <v>-54.83053109153999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5696.400000000001</v>
      </c>
      <c r="D16" s="30">
        <f t="shared" si="4"/>
        <v>4291.7</v>
      </c>
      <c r="E16" s="14">
        <f t="shared" si="5"/>
        <v>75.34056597149076</v>
      </c>
      <c r="F16" s="42">
        <v>1013.1</v>
      </c>
      <c r="G16" s="16">
        <v>648.2</v>
      </c>
      <c r="H16" s="14">
        <f t="shared" si="6"/>
        <v>63.98183792320601</v>
      </c>
      <c r="I16" s="15">
        <v>22</v>
      </c>
      <c r="J16" s="16">
        <v>17.1</v>
      </c>
      <c r="K16" s="14">
        <f t="shared" si="0"/>
        <v>77.72727272727273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12.4</v>
      </c>
      <c r="Q16" s="34">
        <f t="shared" si="8"/>
        <v>10.163934426229508</v>
      </c>
      <c r="R16" s="15">
        <v>327.2</v>
      </c>
      <c r="S16" s="31">
        <v>144.1</v>
      </c>
      <c r="T16" s="14">
        <f t="shared" si="25"/>
        <v>44.04034229828851</v>
      </c>
      <c r="U16" s="15">
        <v>0</v>
      </c>
      <c r="V16" s="17">
        <v>0</v>
      </c>
      <c r="W16" s="14" t="e">
        <f t="shared" si="9"/>
        <v>#DIV/0!</v>
      </c>
      <c r="X16" s="15">
        <v>100</v>
      </c>
      <c r="Y16" s="17">
        <v>103.1</v>
      </c>
      <c r="Z16" s="14">
        <f t="shared" si="10"/>
        <v>103.1</v>
      </c>
      <c r="AA16" s="15">
        <v>50.4</v>
      </c>
      <c r="AB16" s="16">
        <v>55.4</v>
      </c>
      <c r="AC16" s="14">
        <f t="shared" si="11"/>
        <v>109.92063492063492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4683.3</v>
      </c>
      <c r="AK16" s="31">
        <v>3643.5</v>
      </c>
      <c r="AL16" s="14">
        <f t="shared" si="14"/>
        <v>77.79770674524373</v>
      </c>
      <c r="AM16" s="15">
        <v>1667.1</v>
      </c>
      <c r="AN16" s="31">
        <v>1389.3</v>
      </c>
      <c r="AO16" s="14">
        <f>AN16/AM16*100</f>
        <v>83.33633255353608</v>
      </c>
      <c r="AP16" s="15">
        <v>925.7</v>
      </c>
      <c r="AQ16" s="16">
        <v>857.8</v>
      </c>
      <c r="AR16" s="14">
        <f t="shared" si="26"/>
        <v>92.66501026250404</v>
      </c>
      <c r="AS16" s="25">
        <v>5846.4</v>
      </c>
      <c r="AT16" s="19">
        <v>4279.4</v>
      </c>
      <c r="AU16" s="14">
        <f t="shared" si="16"/>
        <v>73.1971811713191</v>
      </c>
      <c r="AV16" s="45">
        <v>1623.5</v>
      </c>
      <c r="AW16" s="19">
        <v>1301.4</v>
      </c>
      <c r="AX16" s="14">
        <f t="shared" si="17"/>
        <v>80.16014782876502</v>
      </c>
      <c r="AY16" s="20">
        <v>1228.3</v>
      </c>
      <c r="AZ16" s="19">
        <v>1006.2</v>
      </c>
      <c r="BA16" s="14">
        <f t="shared" si="1"/>
        <v>81.91809818448263</v>
      </c>
      <c r="BB16" s="43">
        <v>878.8</v>
      </c>
      <c r="BC16" s="21">
        <v>498</v>
      </c>
      <c r="BD16" s="14">
        <f t="shared" si="18"/>
        <v>56.66818388711881</v>
      </c>
      <c r="BE16" s="46">
        <v>1805.1</v>
      </c>
      <c r="BF16" s="21">
        <v>1415.1</v>
      </c>
      <c r="BG16" s="14">
        <f t="shared" si="19"/>
        <v>78.39454877846103</v>
      </c>
      <c r="BH16" s="20">
        <v>1424.7</v>
      </c>
      <c r="BI16" s="19">
        <v>967.7</v>
      </c>
      <c r="BJ16" s="14">
        <f t="shared" si="20"/>
        <v>67.92307152382958</v>
      </c>
      <c r="BK16" s="33">
        <f>C16-AS16</f>
        <v>-149.9999999999991</v>
      </c>
      <c r="BL16" s="33">
        <f t="shared" si="21"/>
        <v>12.300000000000182</v>
      </c>
      <c r="BM16" s="14">
        <f t="shared" si="22"/>
        <v>-8.200000000000172</v>
      </c>
      <c r="BN16" s="22">
        <f t="shared" si="23"/>
        <v>-149.9999999999991</v>
      </c>
      <c r="BO16" s="22">
        <f t="shared" si="2"/>
        <v>12.300000000000182</v>
      </c>
      <c r="BP16" s="14">
        <f t="shared" si="24"/>
        <v>-8.200000000000172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79385.6</v>
      </c>
      <c r="D17" s="30">
        <f t="shared" si="4"/>
        <v>60008.8</v>
      </c>
      <c r="E17" s="14">
        <f t="shared" si="5"/>
        <v>75.59154305062883</v>
      </c>
      <c r="F17" s="42">
        <v>36139.1</v>
      </c>
      <c r="G17" s="16">
        <v>25152.5</v>
      </c>
      <c r="H17" s="14">
        <f t="shared" si="6"/>
        <v>69.59913224181012</v>
      </c>
      <c r="I17" s="15">
        <v>21450</v>
      </c>
      <c r="J17" s="16">
        <v>16916.1</v>
      </c>
      <c r="K17" s="14">
        <f t="shared" si="0"/>
        <v>78.86293706293705</v>
      </c>
      <c r="L17" s="15">
        <v>20</v>
      </c>
      <c r="M17" s="16">
        <v>18.3</v>
      </c>
      <c r="N17" s="14">
        <f t="shared" si="7"/>
        <v>91.5</v>
      </c>
      <c r="O17" s="15">
        <v>4090</v>
      </c>
      <c r="P17" s="16">
        <v>1385</v>
      </c>
      <c r="Q17" s="14">
        <f t="shared" si="8"/>
        <v>33.863080684596575</v>
      </c>
      <c r="R17" s="15">
        <v>7000</v>
      </c>
      <c r="S17" s="17">
        <v>4615.8</v>
      </c>
      <c r="T17" s="14">
        <f t="shared" si="25"/>
        <v>65.94</v>
      </c>
      <c r="U17" s="15">
        <v>1310</v>
      </c>
      <c r="V17" s="17">
        <v>382.2</v>
      </c>
      <c r="W17" s="14">
        <f t="shared" si="9"/>
        <v>29.17557251908397</v>
      </c>
      <c r="X17" s="15">
        <v>45</v>
      </c>
      <c r="Y17" s="17">
        <v>190</v>
      </c>
      <c r="Z17" s="14">
        <f t="shared" si="10"/>
        <v>422.22222222222223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531</v>
      </c>
      <c r="AH17" s="14">
        <v>582.9</v>
      </c>
      <c r="AI17" s="14">
        <f t="shared" si="13"/>
        <v>109.77401129943503</v>
      </c>
      <c r="AJ17" s="42">
        <v>43246.5</v>
      </c>
      <c r="AK17" s="16">
        <v>34856.3</v>
      </c>
      <c r="AL17" s="14">
        <f t="shared" si="14"/>
        <v>80.59912362850173</v>
      </c>
      <c r="AM17" s="15">
        <v>0</v>
      </c>
      <c r="AN17" s="31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88283.1</v>
      </c>
      <c r="AT17" s="19">
        <v>62163.4</v>
      </c>
      <c r="AU17" s="14">
        <f t="shared" si="16"/>
        <v>70.41370318894556</v>
      </c>
      <c r="AV17" s="45">
        <v>7485.6</v>
      </c>
      <c r="AW17" s="19">
        <v>4244.6</v>
      </c>
      <c r="AX17" s="14">
        <f t="shared" si="17"/>
        <v>56.703537458587164</v>
      </c>
      <c r="AY17" s="20">
        <v>5241.4</v>
      </c>
      <c r="AZ17" s="19">
        <v>3362.6</v>
      </c>
      <c r="BA17" s="14">
        <f t="shared" si="1"/>
        <v>64.15461517915061</v>
      </c>
      <c r="BB17" s="43">
        <v>15524.8</v>
      </c>
      <c r="BC17" s="21">
        <v>10426.6</v>
      </c>
      <c r="BD17" s="14">
        <f t="shared" si="18"/>
        <v>67.16092960939916</v>
      </c>
      <c r="BE17" s="20">
        <v>57402.1</v>
      </c>
      <c r="BF17" s="21">
        <v>42112.9</v>
      </c>
      <c r="BG17" s="14">
        <f t="shared" si="19"/>
        <v>73.36473752702429</v>
      </c>
      <c r="BH17" s="20">
        <v>6138</v>
      </c>
      <c r="BI17" s="19">
        <v>5066</v>
      </c>
      <c r="BJ17" s="14">
        <f t="shared" si="20"/>
        <v>82.53502769631802</v>
      </c>
      <c r="BK17" s="33">
        <v>-3731.7</v>
      </c>
      <c r="BL17" s="33">
        <f t="shared" si="21"/>
        <v>-2154.5999999999985</v>
      </c>
      <c r="BM17" s="14">
        <f t="shared" si="22"/>
        <v>57.737760270118144</v>
      </c>
      <c r="BN17" s="22">
        <f t="shared" si="23"/>
        <v>-8897.5</v>
      </c>
      <c r="BO17" s="22">
        <f t="shared" si="2"/>
        <v>-2154.5999999999985</v>
      </c>
      <c r="BP17" s="14">
        <f t="shared" si="24"/>
        <v>24.215790952514734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10083.7</v>
      </c>
      <c r="D18" s="30">
        <f t="shared" si="4"/>
        <v>7298.5</v>
      </c>
      <c r="E18" s="14">
        <f t="shared" si="5"/>
        <v>72.37918621141048</v>
      </c>
      <c r="F18" s="42">
        <v>1060.5</v>
      </c>
      <c r="G18" s="16">
        <v>808.5</v>
      </c>
      <c r="H18" s="14">
        <f t="shared" si="6"/>
        <v>76.23762376237624</v>
      </c>
      <c r="I18" s="15">
        <v>40</v>
      </c>
      <c r="J18" s="16">
        <v>26.7</v>
      </c>
      <c r="K18" s="14">
        <f t="shared" si="0"/>
        <v>66.75</v>
      </c>
      <c r="L18" s="15">
        <v>3</v>
      </c>
      <c r="M18" s="16">
        <v>2.6</v>
      </c>
      <c r="N18" s="14">
        <f t="shared" si="7"/>
        <v>86.66666666666667</v>
      </c>
      <c r="O18" s="15">
        <v>86</v>
      </c>
      <c r="P18" s="16">
        <v>120.3</v>
      </c>
      <c r="Q18" s="14">
        <f t="shared" si="8"/>
        <v>139.88372093023256</v>
      </c>
      <c r="R18" s="15">
        <v>305</v>
      </c>
      <c r="S18" s="16">
        <v>146</v>
      </c>
      <c r="T18" s="14">
        <f t="shared" si="25"/>
        <v>47.868852459016395</v>
      </c>
      <c r="U18" s="15">
        <v>0</v>
      </c>
      <c r="V18" s="17">
        <v>0</v>
      </c>
      <c r="W18" s="14" t="e">
        <f t="shared" si="9"/>
        <v>#DIV/0!</v>
      </c>
      <c r="X18" s="15">
        <v>67</v>
      </c>
      <c r="Y18" s="31">
        <v>66.1</v>
      </c>
      <c r="Z18" s="14">
        <f t="shared" si="10"/>
        <v>98.65671641791045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9023.2</v>
      </c>
      <c r="AK18" s="31">
        <v>6490</v>
      </c>
      <c r="AL18" s="14">
        <f t="shared" si="14"/>
        <v>71.92570263321217</v>
      </c>
      <c r="AM18" s="15">
        <v>1542.7</v>
      </c>
      <c r="AN18" s="31">
        <v>1285.5</v>
      </c>
      <c r="AO18" s="14">
        <f t="shared" si="15"/>
        <v>83.32793154858365</v>
      </c>
      <c r="AP18" s="15">
        <v>3074.5</v>
      </c>
      <c r="AQ18" s="16">
        <v>2218.5</v>
      </c>
      <c r="AR18" s="14">
        <f t="shared" si="26"/>
        <v>72.15807448365588</v>
      </c>
      <c r="AS18" s="25">
        <v>10743.7</v>
      </c>
      <c r="AT18" s="32">
        <v>7849.4</v>
      </c>
      <c r="AU18" s="14">
        <f t="shared" si="16"/>
        <v>73.0604912646481</v>
      </c>
      <c r="AV18" s="45">
        <v>1946.1</v>
      </c>
      <c r="AW18" s="19">
        <v>1425.1</v>
      </c>
      <c r="AX18" s="14">
        <f t="shared" si="17"/>
        <v>73.22850829864858</v>
      </c>
      <c r="AY18" s="20">
        <v>1224.9</v>
      </c>
      <c r="AZ18" s="19">
        <v>898.4</v>
      </c>
      <c r="BA18" s="14">
        <f t="shared" si="1"/>
        <v>73.34476283778267</v>
      </c>
      <c r="BB18" s="43">
        <v>2814.6</v>
      </c>
      <c r="BC18" s="21">
        <v>1943.1</v>
      </c>
      <c r="BD18" s="14">
        <f t="shared" si="18"/>
        <v>69.03645278192283</v>
      </c>
      <c r="BE18" s="20">
        <v>3327.3</v>
      </c>
      <c r="BF18" s="21">
        <v>2290.4</v>
      </c>
      <c r="BG18" s="14">
        <f t="shared" si="19"/>
        <v>68.83659423556637</v>
      </c>
      <c r="BH18" s="20">
        <v>2543.3</v>
      </c>
      <c r="BI18" s="32">
        <v>2096.1</v>
      </c>
      <c r="BJ18" s="14">
        <f t="shared" si="20"/>
        <v>82.41654543309872</v>
      </c>
      <c r="BK18" s="33">
        <v>0</v>
      </c>
      <c r="BL18" s="33">
        <f t="shared" si="21"/>
        <v>-550.8999999999996</v>
      </c>
      <c r="BM18" s="14" t="e">
        <f t="shared" si="22"/>
        <v>#DIV/0!</v>
      </c>
      <c r="BN18" s="22">
        <f t="shared" si="23"/>
        <v>-660</v>
      </c>
      <c r="BO18" s="22">
        <f t="shared" si="2"/>
        <v>-550.8999999999996</v>
      </c>
      <c r="BP18" s="14">
        <f t="shared" si="24"/>
        <v>83.46969696969691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7498</v>
      </c>
      <c r="D19" s="30">
        <f t="shared" si="4"/>
        <v>3157</v>
      </c>
      <c r="E19" s="14">
        <f t="shared" si="5"/>
        <v>42.104561216324356</v>
      </c>
      <c r="F19" s="42">
        <v>1538.3</v>
      </c>
      <c r="G19" s="16">
        <v>890.6</v>
      </c>
      <c r="H19" s="14">
        <f t="shared" si="6"/>
        <v>57.895078983293246</v>
      </c>
      <c r="I19" s="15">
        <v>63</v>
      </c>
      <c r="J19" s="31">
        <v>56.4</v>
      </c>
      <c r="K19" s="14">
        <f t="shared" si="0"/>
        <v>89.52380952380952</v>
      </c>
      <c r="L19" s="15">
        <v>46</v>
      </c>
      <c r="M19" s="16">
        <v>32.4</v>
      </c>
      <c r="N19" s="14">
        <f t="shared" si="7"/>
        <v>70.43478260869564</v>
      </c>
      <c r="O19" s="15">
        <v>173</v>
      </c>
      <c r="P19" s="16">
        <v>13.8</v>
      </c>
      <c r="Q19" s="14">
        <f t="shared" si="8"/>
        <v>7.976878612716763</v>
      </c>
      <c r="R19" s="15">
        <v>327</v>
      </c>
      <c r="S19" s="16">
        <v>154.7</v>
      </c>
      <c r="T19" s="14">
        <f t="shared" si="25"/>
        <v>47.30886850152905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71.4</v>
      </c>
      <c r="Z19" s="14">
        <f t="shared" si="10"/>
        <v>34</v>
      </c>
      <c r="AA19" s="15">
        <v>70</v>
      </c>
      <c r="AB19" s="16">
        <v>29.3</v>
      </c>
      <c r="AC19" s="14">
        <f t="shared" si="11"/>
        <v>41.85714285714286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5959.7</v>
      </c>
      <c r="AK19" s="16">
        <v>2266.4</v>
      </c>
      <c r="AL19" s="14">
        <f t="shared" si="14"/>
        <v>38.02875983690455</v>
      </c>
      <c r="AM19" s="15">
        <v>2121.6</v>
      </c>
      <c r="AN19" s="31">
        <v>1768</v>
      </c>
      <c r="AO19" s="14">
        <f t="shared" si="15"/>
        <v>83.33333333333334</v>
      </c>
      <c r="AP19" s="15">
        <v>485.6</v>
      </c>
      <c r="AQ19" s="16">
        <v>151.4</v>
      </c>
      <c r="AR19" s="14">
        <f t="shared" si="26"/>
        <v>31.177924217462934</v>
      </c>
      <c r="AS19" s="25">
        <v>7977.9</v>
      </c>
      <c r="AT19" s="19">
        <v>2885.6</v>
      </c>
      <c r="AU19" s="14">
        <f t="shared" si="16"/>
        <v>36.16991940234899</v>
      </c>
      <c r="AV19" s="45">
        <v>1857.5</v>
      </c>
      <c r="AW19" s="19">
        <v>1297.1</v>
      </c>
      <c r="AX19" s="14">
        <f t="shared" si="17"/>
        <v>69.83041722745625</v>
      </c>
      <c r="AY19" s="20">
        <v>1275.9</v>
      </c>
      <c r="AZ19" s="32">
        <v>913.5</v>
      </c>
      <c r="BA19" s="14">
        <f t="shared" si="1"/>
        <v>71.59652010345637</v>
      </c>
      <c r="BB19" s="43">
        <v>1551.7</v>
      </c>
      <c r="BC19" s="21">
        <v>153.8</v>
      </c>
      <c r="BD19" s="14">
        <f t="shared" si="18"/>
        <v>9.911709737707032</v>
      </c>
      <c r="BE19" s="20">
        <v>1413.7</v>
      </c>
      <c r="BF19" s="21">
        <v>481.8</v>
      </c>
      <c r="BG19" s="14">
        <f t="shared" si="19"/>
        <v>34.08078092947584</v>
      </c>
      <c r="BH19" s="20">
        <v>3034.7</v>
      </c>
      <c r="BI19" s="19">
        <v>853.4</v>
      </c>
      <c r="BJ19" s="14">
        <f t="shared" si="20"/>
        <v>28.121395854614956</v>
      </c>
      <c r="BK19" s="33">
        <v>0</v>
      </c>
      <c r="BL19" s="33">
        <f t="shared" si="21"/>
        <v>271.4000000000001</v>
      </c>
      <c r="BM19" s="14" t="e">
        <f t="shared" si="22"/>
        <v>#DIV/0!</v>
      </c>
      <c r="BN19" s="22">
        <f t="shared" si="23"/>
        <v>-479.89999999999964</v>
      </c>
      <c r="BO19" s="22">
        <f t="shared" si="2"/>
        <v>271.4000000000001</v>
      </c>
      <c r="BP19" s="14">
        <f t="shared" si="24"/>
        <v>-56.55344863513238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12507.8</v>
      </c>
      <c r="D20" s="30">
        <f t="shared" si="4"/>
        <v>8561.300000000001</v>
      </c>
      <c r="E20" s="14">
        <f t="shared" si="5"/>
        <v>68.44768864228723</v>
      </c>
      <c r="F20" s="42">
        <v>2877.7</v>
      </c>
      <c r="G20" s="16">
        <v>1689.2</v>
      </c>
      <c r="H20" s="14">
        <f t="shared" si="6"/>
        <v>58.699655975258025</v>
      </c>
      <c r="I20" s="15">
        <v>370</v>
      </c>
      <c r="J20" s="31">
        <v>287.4</v>
      </c>
      <c r="K20" s="14">
        <f t="shared" si="0"/>
        <v>77.67567567567568</v>
      </c>
      <c r="L20" s="15">
        <v>15</v>
      </c>
      <c r="M20" s="16">
        <v>10.6</v>
      </c>
      <c r="N20" s="14">
        <f t="shared" si="7"/>
        <v>70.66666666666667</v>
      </c>
      <c r="O20" s="15">
        <v>445</v>
      </c>
      <c r="P20" s="16">
        <v>92</v>
      </c>
      <c r="Q20" s="14">
        <f t="shared" si="8"/>
        <v>20.674157303370784</v>
      </c>
      <c r="R20" s="15">
        <v>747</v>
      </c>
      <c r="S20" s="16">
        <v>307.7</v>
      </c>
      <c r="T20" s="14">
        <f t="shared" si="25"/>
        <v>41.19143239625167</v>
      </c>
      <c r="U20" s="15">
        <v>0</v>
      </c>
      <c r="V20" s="17">
        <v>0</v>
      </c>
      <c r="W20" s="14" t="e">
        <f t="shared" si="9"/>
        <v>#DIV/0!</v>
      </c>
      <c r="X20" s="15">
        <v>290</v>
      </c>
      <c r="Y20" s="17">
        <v>229.3</v>
      </c>
      <c r="Z20" s="14">
        <f t="shared" si="10"/>
        <v>79.06896551724138</v>
      </c>
      <c r="AA20" s="15">
        <v>305</v>
      </c>
      <c r="AB20" s="16">
        <v>195.5</v>
      </c>
      <c r="AC20" s="14">
        <f t="shared" si="11"/>
        <v>64.09836065573771</v>
      </c>
      <c r="AD20" s="14">
        <v>0</v>
      </c>
      <c r="AE20" s="14">
        <v>0</v>
      </c>
      <c r="AF20" s="14" t="e">
        <f t="shared" si="12"/>
        <v>#DIV/0!</v>
      </c>
      <c r="AG20" s="14">
        <v>1</v>
      </c>
      <c r="AH20" s="14">
        <v>0.2</v>
      </c>
      <c r="AI20" s="14">
        <v>0.2</v>
      </c>
      <c r="AJ20" s="42">
        <v>9630.1</v>
      </c>
      <c r="AK20" s="16">
        <v>6872.1</v>
      </c>
      <c r="AL20" s="14">
        <f t="shared" si="14"/>
        <v>71.36062969231888</v>
      </c>
      <c r="AM20" s="15">
        <v>3345</v>
      </c>
      <c r="AN20" s="31">
        <v>2787.5</v>
      </c>
      <c r="AO20" s="14">
        <f t="shared" si="15"/>
        <v>83.33333333333334</v>
      </c>
      <c r="AP20" s="15">
        <v>0</v>
      </c>
      <c r="AQ20" s="16">
        <v>0</v>
      </c>
      <c r="AR20" s="14" t="e">
        <f t="shared" si="26"/>
        <v>#DIV/0!</v>
      </c>
      <c r="AS20" s="25">
        <v>14439.8</v>
      </c>
      <c r="AT20" s="19">
        <v>9843</v>
      </c>
      <c r="AU20" s="14">
        <f t="shared" si="16"/>
        <v>68.16576406875441</v>
      </c>
      <c r="AV20" s="45">
        <v>2540.1</v>
      </c>
      <c r="AW20" s="19">
        <v>1924.9</v>
      </c>
      <c r="AX20" s="14">
        <f t="shared" si="17"/>
        <v>75.78048108342192</v>
      </c>
      <c r="AY20" s="46">
        <v>1517.2</v>
      </c>
      <c r="AZ20" s="19">
        <v>1085.4</v>
      </c>
      <c r="BA20" s="14">
        <f t="shared" si="1"/>
        <v>71.53967835486422</v>
      </c>
      <c r="BB20" s="48">
        <v>3241.8</v>
      </c>
      <c r="BC20" s="21">
        <v>2350</v>
      </c>
      <c r="BD20" s="14">
        <f t="shared" si="18"/>
        <v>72.49059164661608</v>
      </c>
      <c r="BE20" s="20">
        <v>5180.8</v>
      </c>
      <c r="BF20" s="21">
        <v>3523.3</v>
      </c>
      <c r="BG20" s="14">
        <f t="shared" si="19"/>
        <v>68.0068715256331</v>
      </c>
      <c r="BH20" s="20">
        <v>2818.7</v>
      </c>
      <c r="BI20" s="19">
        <v>1598.1</v>
      </c>
      <c r="BJ20" s="14">
        <f t="shared" si="20"/>
        <v>56.69634938092029</v>
      </c>
      <c r="BK20" s="33">
        <v>863.3</v>
      </c>
      <c r="BL20" s="33">
        <f t="shared" si="21"/>
        <v>-1281.699999999999</v>
      </c>
      <c r="BM20" s="14">
        <f t="shared" si="22"/>
        <v>-148.46519170624336</v>
      </c>
      <c r="BN20" s="22">
        <f t="shared" si="23"/>
        <v>-1932</v>
      </c>
      <c r="BO20" s="22">
        <f t="shared" si="2"/>
        <v>-1281.699999999999</v>
      </c>
      <c r="BP20" s="14">
        <f t="shared" si="24"/>
        <v>66.34057971014488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9479.6</v>
      </c>
      <c r="D21" s="40">
        <f t="shared" si="4"/>
        <v>4081.1000000000004</v>
      </c>
      <c r="E21" s="14">
        <f t="shared" si="5"/>
        <v>43.0513945736107</v>
      </c>
      <c r="F21" s="42">
        <v>899.2</v>
      </c>
      <c r="G21" s="16">
        <v>537.3</v>
      </c>
      <c r="H21" s="14">
        <f t="shared" si="6"/>
        <v>59.75311387900355</v>
      </c>
      <c r="I21" s="15">
        <v>31</v>
      </c>
      <c r="J21" s="16">
        <v>24.3</v>
      </c>
      <c r="K21" s="14">
        <f t="shared" si="0"/>
        <v>78.38709677419355</v>
      </c>
      <c r="L21" s="15">
        <v>16</v>
      </c>
      <c r="M21" s="16">
        <v>16</v>
      </c>
      <c r="N21" s="14">
        <f t="shared" si="7"/>
        <v>100</v>
      </c>
      <c r="O21" s="15">
        <v>41</v>
      </c>
      <c r="P21" s="16">
        <v>18.9</v>
      </c>
      <c r="Q21" s="14">
        <f t="shared" si="8"/>
        <v>46.09756097560975</v>
      </c>
      <c r="R21" s="15">
        <v>180.7</v>
      </c>
      <c r="S21" s="16">
        <v>86.9</v>
      </c>
      <c r="T21" s="14">
        <f t="shared" si="25"/>
        <v>48.09075816270062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87.7</v>
      </c>
      <c r="Z21" s="14">
        <f t="shared" si="10"/>
        <v>34.8015873015873</v>
      </c>
      <c r="AA21" s="15">
        <v>6</v>
      </c>
      <c r="AB21" s="31">
        <v>6</v>
      </c>
      <c r="AC21" s="14">
        <f t="shared" si="11"/>
        <v>100</v>
      </c>
      <c r="AD21" s="14">
        <v>0</v>
      </c>
      <c r="AE21" s="14">
        <v>0</v>
      </c>
      <c r="AF21" s="14" t="e">
        <f t="shared" si="12"/>
        <v>#DIV/0!</v>
      </c>
      <c r="AG21" s="14">
        <v>1</v>
      </c>
      <c r="AH21" s="30">
        <v>1</v>
      </c>
      <c r="AI21" s="14">
        <f t="shared" si="13"/>
        <v>100</v>
      </c>
      <c r="AJ21" s="50">
        <v>8580.4</v>
      </c>
      <c r="AK21" s="16">
        <v>3543.8</v>
      </c>
      <c r="AL21" s="14">
        <f t="shared" si="14"/>
        <v>41.30110484359704</v>
      </c>
      <c r="AM21" s="15">
        <v>794.7</v>
      </c>
      <c r="AN21" s="31">
        <v>662.2</v>
      </c>
      <c r="AO21" s="14">
        <f t="shared" si="15"/>
        <v>83.32704165093746</v>
      </c>
      <c r="AP21" s="15">
        <v>2328.2</v>
      </c>
      <c r="AQ21" s="16">
        <v>1460.1</v>
      </c>
      <c r="AR21" s="14">
        <f t="shared" si="26"/>
        <v>62.71368439137531</v>
      </c>
      <c r="AS21" s="25">
        <v>9717.2</v>
      </c>
      <c r="AT21" s="19">
        <v>3998.3</v>
      </c>
      <c r="AU21" s="14">
        <f t="shared" si="16"/>
        <v>41.14662660025522</v>
      </c>
      <c r="AV21" s="45">
        <v>1597.5</v>
      </c>
      <c r="AW21" s="19">
        <v>1100.2</v>
      </c>
      <c r="AX21" s="14">
        <f t="shared" si="17"/>
        <v>68.87010954616589</v>
      </c>
      <c r="AY21" s="46">
        <v>1054.6</v>
      </c>
      <c r="AZ21" s="19">
        <v>811.9</v>
      </c>
      <c r="BA21" s="14">
        <f t="shared" si="1"/>
        <v>76.98653517921488</v>
      </c>
      <c r="BB21" s="43">
        <v>914.1</v>
      </c>
      <c r="BC21" s="21">
        <v>120.9</v>
      </c>
      <c r="BD21" s="14">
        <f t="shared" si="18"/>
        <v>13.226124056448965</v>
      </c>
      <c r="BE21" s="20">
        <v>2365.7</v>
      </c>
      <c r="BF21" s="21">
        <v>1624.9</v>
      </c>
      <c r="BG21" s="14">
        <f t="shared" si="19"/>
        <v>68.68580124276113</v>
      </c>
      <c r="BH21" s="20">
        <v>4695.5</v>
      </c>
      <c r="BI21" s="19">
        <v>1057.1</v>
      </c>
      <c r="BJ21" s="14">
        <f t="shared" si="20"/>
        <v>22.5130444042168</v>
      </c>
      <c r="BK21" s="33">
        <f>C21-AS21</f>
        <v>-237.60000000000036</v>
      </c>
      <c r="BL21" s="33">
        <f t="shared" si="21"/>
        <v>82.80000000000018</v>
      </c>
      <c r="BM21" s="14">
        <f t="shared" si="22"/>
        <v>-34.84848484848487</v>
      </c>
      <c r="BN21" s="22">
        <f t="shared" si="23"/>
        <v>-237.60000000000036</v>
      </c>
      <c r="BO21" s="22">
        <f t="shared" si="2"/>
        <v>82.80000000000018</v>
      </c>
      <c r="BP21" s="14">
        <f t="shared" si="24"/>
        <v>-34.84848484848487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8163.5</v>
      </c>
      <c r="D22" s="34">
        <f t="shared" si="4"/>
        <v>5395.9</v>
      </c>
      <c r="E22" s="14">
        <f t="shared" si="5"/>
        <v>66.09787468610277</v>
      </c>
      <c r="F22" s="42">
        <v>1260.9</v>
      </c>
      <c r="G22" s="16">
        <v>800.2</v>
      </c>
      <c r="H22" s="14">
        <f t="shared" si="6"/>
        <v>63.462606075025775</v>
      </c>
      <c r="I22" s="15">
        <v>34.5</v>
      </c>
      <c r="J22" s="16">
        <v>27.6</v>
      </c>
      <c r="K22" s="14">
        <f t="shared" si="0"/>
        <v>80</v>
      </c>
      <c r="L22" s="15">
        <v>18</v>
      </c>
      <c r="M22" s="31">
        <v>15</v>
      </c>
      <c r="N22" s="14">
        <f t="shared" si="7"/>
        <v>83.33333333333334</v>
      </c>
      <c r="O22" s="15">
        <v>92</v>
      </c>
      <c r="P22" s="16">
        <v>27.1</v>
      </c>
      <c r="Q22" s="14">
        <f t="shared" si="8"/>
        <v>29.456521739130437</v>
      </c>
      <c r="R22" s="15">
        <v>370</v>
      </c>
      <c r="S22" s="16">
        <v>198.1</v>
      </c>
      <c r="T22" s="14">
        <f t="shared" si="25"/>
        <v>53.54054054054054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81.8</v>
      </c>
      <c r="Z22" s="14">
        <f t="shared" si="10"/>
        <v>74.36363636363636</v>
      </c>
      <c r="AA22" s="15">
        <v>100</v>
      </c>
      <c r="AB22" s="16">
        <v>20.2</v>
      </c>
      <c r="AC22" s="14">
        <f t="shared" si="11"/>
        <v>20.2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6902.6</v>
      </c>
      <c r="AK22" s="16">
        <v>4595.7</v>
      </c>
      <c r="AL22" s="14">
        <f t="shared" si="14"/>
        <v>66.57925998898965</v>
      </c>
      <c r="AM22" s="15">
        <v>1937.3</v>
      </c>
      <c r="AN22" s="31">
        <v>1614.4</v>
      </c>
      <c r="AO22" s="14">
        <f t="shared" si="15"/>
        <v>83.33247302947402</v>
      </c>
      <c r="AP22" s="15">
        <v>982.7</v>
      </c>
      <c r="AQ22" s="16">
        <v>818.9</v>
      </c>
      <c r="AR22" s="14">
        <f>AQ22/AP22*100</f>
        <v>83.33163732573522</v>
      </c>
      <c r="AS22" s="25">
        <v>8637.5</v>
      </c>
      <c r="AT22" s="19">
        <v>5280.4</v>
      </c>
      <c r="AU22" s="14">
        <f t="shared" si="16"/>
        <v>61.133429811866854</v>
      </c>
      <c r="AV22" s="45">
        <v>1826.7</v>
      </c>
      <c r="AW22" s="32">
        <v>1407.9</v>
      </c>
      <c r="AX22" s="14">
        <f t="shared" si="17"/>
        <v>77.07341106914107</v>
      </c>
      <c r="AY22" s="46">
        <v>1270.4</v>
      </c>
      <c r="AZ22" s="32">
        <v>971.7</v>
      </c>
      <c r="BA22" s="14">
        <f t="shared" si="1"/>
        <v>76.48772040302266</v>
      </c>
      <c r="BB22" s="43">
        <v>2445</v>
      </c>
      <c r="BC22" s="21">
        <v>347.5</v>
      </c>
      <c r="BD22" s="14">
        <f t="shared" si="18"/>
        <v>14.212678936605316</v>
      </c>
      <c r="BE22" s="20">
        <v>2640.2</v>
      </c>
      <c r="BF22" s="21">
        <v>2170.5</v>
      </c>
      <c r="BG22" s="14">
        <f t="shared" si="19"/>
        <v>82.2096810847663</v>
      </c>
      <c r="BH22" s="20">
        <v>1601.7</v>
      </c>
      <c r="BI22" s="32">
        <v>1259.3</v>
      </c>
      <c r="BJ22" s="14">
        <f t="shared" si="20"/>
        <v>78.62271336704751</v>
      </c>
      <c r="BK22" s="33">
        <v>0</v>
      </c>
      <c r="BL22" s="33">
        <f t="shared" si="21"/>
        <v>115.5</v>
      </c>
      <c r="BM22" s="14" t="e">
        <f t="shared" si="22"/>
        <v>#DIV/0!</v>
      </c>
      <c r="BN22" s="22">
        <f t="shared" si="23"/>
        <v>-474</v>
      </c>
      <c r="BO22" s="22">
        <f t="shared" si="2"/>
        <v>115.5</v>
      </c>
      <c r="BP22" s="14">
        <f t="shared" si="24"/>
        <v>-24.367088607594937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6209.4</v>
      </c>
      <c r="D23" s="34">
        <f t="shared" si="4"/>
        <v>4655.2</v>
      </c>
      <c r="E23" s="14">
        <f t="shared" si="5"/>
        <v>74.97020646117177</v>
      </c>
      <c r="F23" s="42">
        <v>1145.4</v>
      </c>
      <c r="G23" s="16">
        <v>734.9</v>
      </c>
      <c r="H23" s="14">
        <f t="shared" si="6"/>
        <v>64.16099179326</v>
      </c>
      <c r="I23" s="15">
        <v>35</v>
      </c>
      <c r="J23" s="16">
        <v>29.6</v>
      </c>
      <c r="K23" s="14">
        <f t="shared" si="0"/>
        <v>84.57142857142857</v>
      </c>
      <c r="L23" s="15">
        <v>91</v>
      </c>
      <c r="M23" s="16">
        <v>90.1</v>
      </c>
      <c r="N23" s="14">
        <f t="shared" si="7"/>
        <v>99.01098901098901</v>
      </c>
      <c r="O23" s="15">
        <v>50</v>
      </c>
      <c r="P23" s="16">
        <v>10.3</v>
      </c>
      <c r="Q23" s="14">
        <f t="shared" si="8"/>
        <v>20.6</v>
      </c>
      <c r="R23" s="15">
        <v>267</v>
      </c>
      <c r="S23" s="16">
        <v>111.1</v>
      </c>
      <c r="T23" s="14">
        <f t="shared" si="25"/>
        <v>41.61048689138577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133.6</v>
      </c>
      <c r="Z23" s="14">
        <f t="shared" si="10"/>
        <v>51.38461538461539</v>
      </c>
      <c r="AA23" s="15">
        <v>14</v>
      </c>
      <c r="AB23" s="16">
        <v>9</v>
      </c>
      <c r="AC23" s="14">
        <f t="shared" si="11"/>
        <v>64.28571428571429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5064</v>
      </c>
      <c r="AK23" s="16">
        <v>3920.3</v>
      </c>
      <c r="AL23" s="14">
        <f t="shared" si="14"/>
        <v>77.4150868878357</v>
      </c>
      <c r="AM23" s="15">
        <v>985.7</v>
      </c>
      <c r="AN23" s="16">
        <v>821.4</v>
      </c>
      <c r="AO23" s="14">
        <f t="shared" si="15"/>
        <v>83.33164248757228</v>
      </c>
      <c r="AP23" s="15">
        <v>1213.4</v>
      </c>
      <c r="AQ23" s="16">
        <v>1011.2</v>
      </c>
      <c r="AR23" s="14">
        <f>AQ23/AP23*100</f>
        <v>83.33608043514093</v>
      </c>
      <c r="AS23" s="25">
        <v>6815.4</v>
      </c>
      <c r="AT23" s="32">
        <v>4834.7</v>
      </c>
      <c r="AU23" s="14">
        <f t="shared" si="16"/>
        <v>70.93787598673592</v>
      </c>
      <c r="AV23" s="45">
        <v>1569</v>
      </c>
      <c r="AW23" s="19">
        <v>1119.7</v>
      </c>
      <c r="AX23" s="14">
        <f t="shared" si="17"/>
        <v>71.36392606755896</v>
      </c>
      <c r="AY23" s="46">
        <v>1021.2</v>
      </c>
      <c r="AZ23" s="19">
        <v>717.7</v>
      </c>
      <c r="BA23" s="14">
        <f t="shared" si="1"/>
        <v>70.28006267136702</v>
      </c>
      <c r="BB23" s="25">
        <v>883.4</v>
      </c>
      <c r="BC23" s="21">
        <v>497.4</v>
      </c>
      <c r="BD23" s="14">
        <f t="shared" si="18"/>
        <v>56.30518451437627</v>
      </c>
      <c r="BE23" s="20">
        <v>2813.7</v>
      </c>
      <c r="BF23" s="21">
        <v>2000.1</v>
      </c>
      <c r="BG23" s="14">
        <f t="shared" si="19"/>
        <v>71.0843373493976</v>
      </c>
      <c r="BH23" s="20">
        <v>1430</v>
      </c>
      <c r="BI23" s="19">
        <v>1118.4</v>
      </c>
      <c r="BJ23" s="14">
        <f t="shared" si="20"/>
        <v>78.20979020979021</v>
      </c>
      <c r="BK23" s="33">
        <v>0</v>
      </c>
      <c r="BL23" s="33">
        <f t="shared" si="21"/>
        <v>-179.5</v>
      </c>
      <c r="BM23" s="14" t="e">
        <f t="shared" si="22"/>
        <v>#DIV/0!</v>
      </c>
      <c r="BN23" s="22">
        <f t="shared" si="23"/>
        <v>-606</v>
      </c>
      <c r="BO23" s="22">
        <f t="shared" si="2"/>
        <v>-179.5</v>
      </c>
      <c r="BP23" s="14">
        <f t="shared" si="24"/>
        <v>29.620462046204622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10282.1</v>
      </c>
      <c r="D24" s="34">
        <f t="shared" si="4"/>
        <v>5859.099999999999</v>
      </c>
      <c r="E24" s="14">
        <f t="shared" si="5"/>
        <v>56.98349558942238</v>
      </c>
      <c r="F24" s="42">
        <v>819.5</v>
      </c>
      <c r="G24" s="31">
        <v>591.4</v>
      </c>
      <c r="H24" s="14">
        <f t="shared" si="6"/>
        <v>72.16595485051862</v>
      </c>
      <c r="I24" s="15">
        <v>99.8</v>
      </c>
      <c r="J24" s="16">
        <v>78.6</v>
      </c>
      <c r="K24" s="14">
        <f t="shared" si="0"/>
        <v>78.75751503006012</v>
      </c>
      <c r="L24" s="15">
        <v>55.8</v>
      </c>
      <c r="M24" s="16">
        <v>55.8</v>
      </c>
      <c r="N24" s="14">
        <f t="shared" si="7"/>
        <v>100</v>
      </c>
      <c r="O24" s="15">
        <v>119</v>
      </c>
      <c r="P24" s="16">
        <v>87.3</v>
      </c>
      <c r="Q24" s="14">
        <f t="shared" si="8"/>
        <v>73.36134453781511</v>
      </c>
      <c r="R24" s="15">
        <v>237</v>
      </c>
      <c r="S24" s="16">
        <v>122.2</v>
      </c>
      <c r="T24" s="14">
        <f t="shared" si="25"/>
        <v>51.561181434599156</v>
      </c>
      <c r="U24" s="15">
        <v>0</v>
      </c>
      <c r="V24" s="17">
        <v>0</v>
      </c>
      <c r="W24" s="14" t="e">
        <f t="shared" si="9"/>
        <v>#DIV/0!</v>
      </c>
      <c r="X24" s="15">
        <v>55</v>
      </c>
      <c r="Y24" s="17">
        <v>54.3</v>
      </c>
      <c r="Z24" s="14">
        <f t="shared" si="10"/>
        <v>98.72727272727272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17</v>
      </c>
      <c r="AH24" s="14">
        <v>11.2</v>
      </c>
      <c r="AI24" s="14">
        <f t="shared" si="13"/>
        <v>65.88235294117646</v>
      </c>
      <c r="AJ24" s="42">
        <v>9462.6</v>
      </c>
      <c r="AK24" s="16">
        <v>5267.7</v>
      </c>
      <c r="AL24" s="14">
        <f t="shared" si="14"/>
        <v>55.66863229979076</v>
      </c>
      <c r="AM24" s="15">
        <v>1129.4</v>
      </c>
      <c r="AN24" s="16">
        <v>941.1</v>
      </c>
      <c r="AO24" s="14">
        <f t="shared" si="15"/>
        <v>83.32743049406764</v>
      </c>
      <c r="AP24" s="42">
        <v>2255</v>
      </c>
      <c r="AQ24" s="16">
        <v>1354.5</v>
      </c>
      <c r="AR24" s="14">
        <f t="shared" si="26"/>
        <v>60.066518847006655</v>
      </c>
      <c r="AS24" s="25">
        <v>10662.1</v>
      </c>
      <c r="AT24" s="19">
        <v>5767.7</v>
      </c>
      <c r="AU24" s="14">
        <f t="shared" si="16"/>
        <v>54.09534707046454</v>
      </c>
      <c r="AV24" s="24">
        <v>1511.7</v>
      </c>
      <c r="AW24" s="19">
        <v>1053.9</v>
      </c>
      <c r="AX24" s="14">
        <f t="shared" si="17"/>
        <v>69.71621353443143</v>
      </c>
      <c r="AY24" s="20">
        <v>977.4</v>
      </c>
      <c r="AZ24" s="32">
        <v>644.9</v>
      </c>
      <c r="BA24" s="14">
        <f t="shared" si="1"/>
        <v>65.98117454471046</v>
      </c>
      <c r="BB24" s="25">
        <v>2219</v>
      </c>
      <c r="BC24" s="21">
        <v>1860.1</v>
      </c>
      <c r="BD24" s="14">
        <f t="shared" si="18"/>
        <v>83.82604776926543</v>
      </c>
      <c r="BE24" s="20">
        <v>3435.3</v>
      </c>
      <c r="BF24" s="21">
        <v>1783.3</v>
      </c>
      <c r="BG24" s="14">
        <f t="shared" si="19"/>
        <v>51.91104124821704</v>
      </c>
      <c r="BH24" s="20">
        <v>3381.1</v>
      </c>
      <c r="BI24" s="19">
        <v>985.4</v>
      </c>
      <c r="BJ24" s="14">
        <f t="shared" si="20"/>
        <v>29.144361302534676</v>
      </c>
      <c r="BK24" s="33">
        <v>0</v>
      </c>
      <c r="BL24" s="33">
        <f t="shared" si="21"/>
        <v>91.39999999999964</v>
      </c>
      <c r="BM24" s="14" t="e">
        <f t="shared" si="22"/>
        <v>#DIV/0!</v>
      </c>
      <c r="BN24" s="22">
        <f t="shared" si="23"/>
        <v>-380</v>
      </c>
      <c r="BO24" s="22">
        <f t="shared" si="2"/>
        <v>91.39999999999964</v>
      </c>
      <c r="BP24" s="14">
        <f t="shared" si="24"/>
        <v>-24.052631578947274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4729.8</v>
      </c>
      <c r="D25" s="34">
        <f t="shared" si="4"/>
        <v>3806.5</v>
      </c>
      <c r="E25" s="14">
        <f t="shared" si="5"/>
        <v>80.47909002494819</v>
      </c>
      <c r="F25" s="42">
        <v>955.1</v>
      </c>
      <c r="G25" s="16">
        <v>763</v>
      </c>
      <c r="H25" s="14">
        <f t="shared" si="6"/>
        <v>79.8869228353052</v>
      </c>
      <c r="I25" s="15">
        <v>105</v>
      </c>
      <c r="J25" s="16">
        <v>80.1</v>
      </c>
      <c r="K25" s="14">
        <f t="shared" si="0"/>
        <v>76.28571428571428</v>
      </c>
      <c r="L25" s="15">
        <v>373</v>
      </c>
      <c r="M25" s="16">
        <v>375.8</v>
      </c>
      <c r="N25" s="14">
        <f t="shared" si="7"/>
        <v>100.75067024128688</v>
      </c>
      <c r="O25" s="15">
        <v>40</v>
      </c>
      <c r="P25" s="16">
        <v>12.6</v>
      </c>
      <c r="Q25" s="14">
        <f t="shared" si="8"/>
        <v>31.5</v>
      </c>
      <c r="R25" s="15">
        <v>188</v>
      </c>
      <c r="S25" s="31">
        <v>85.4</v>
      </c>
      <c r="T25" s="14">
        <f t="shared" si="25"/>
        <v>45.42553191489362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33.1</v>
      </c>
      <c r="Z25" s="14">
        <f t="shared" si="10"/>
        <v>100.30303030303031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3774.7</v>
      </c>
      <c r="AK25" s="16">
        <v>3043.5</v>
      </c>
      <c r="AL25" s="14">
        <f t="shared" si="14"/>
        <v>80.62892415291282</v>
      </c>
      <c r="AM25" s="15">
        <v>611.4</v>
      </c>
      <c r="AN25" s="16">
        <v>509.5</v>
      </c>
      <c r="AO25" s="14">
        <f>AN25/AM25*100</f>
        <v>83.33333333333334</v>
      </c>
      <c r="AP25" s="15">
        <v>1249.6</v>
      </c>
      <c r="AQ25" s="16">
        <v>1041.3</v>
      </c>
      <c r="AR25" s="14">
        <f t="shared" si="26"/>
        <v>83.33066581306018</v>
      </c>
      <c r="AS25" s="25">
        <v>4832.7</v>
      </c>
      <c r="AT25" s="32">
        <v>3545.3</v>
      </c>
      <c r="AU25" s="14">
        <v>0</v>
      </c>
      <c r="AV25" s="24">
        <v>1375.1</v>
      </c>
      <c r="AW25" s="19">
        <v>1030.2</v>
      </c>
      <c r="AX25" s="14">
        <f t="shared" si="17"/>
        <v>74.91818776816233</v>
      </c>
      <c r="AY25" s="20">
        <v>887.1</v>
      </c>
      <c r="AZ25" s="19">
        <v>673.1</v>
      </c>
      <c r="BA25" s="14">
        <f t="shared" si="1"/>
        <v>75.8764513583587</v>
      </c>
      <c r="BB25" s="25">
        <v>521.5</v>
      </c>
      <c r="BC25" s="21">
        <v>237.7</v>
      </c>
      <c r="BD25" s="14">
        <f t="shared" si="18"/>
        <v>45.58005752636625</v>
      </c>
      <c r="BE25" s="20">
        <v>1932.7</v>
      </c>
      <c r="BF25" s="21">
        <v>1547.6</v>
      </c>
      <c r="BG25" s="14">
        <f t="shared" si="19"/>
        <v>80.07450716614063</v>
      </c>
      <c r="BH25" s="46">
        <v>891.1</v>
      </c>
      <c r="BI25" s="19">
        <v>636.9</v>
      </c>
      <c r="BJ25" s="14">
        <f t="shared" si="20"/>
        <v>71.47345976882504</v>
      </c>
      <c r="BK25" s="33">
        <v>0</v>
      </c>
      <c r="BL25" s="33">
        <f t="shared" si="21"/>
        <v>261.1999999999998</v>
      </c>
      <c r="BM25" s="14" t="e">
        <f t="shared" si="22"/>
        <v>#DIV/0!</v>
      </c>
      <c r="BN25" s="22">
        <f t="shared" si="23"/>
        <v>-102.89999999999964</v>
      </c>
      <c r="BO25" s="22">
        <f t="shared" si="2"/>
        <v>261.1999999999998</v>
      </c>
      <c r="BP25" s="14">
        <f t="shared" si="24"/>
        <v>-253.83867832847494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7128.9</v>
      </c>
      <c r="D26" s="34">
        <f t="shared" si="4"/>
        <v>4325.5</v>
      </c>
      <c r="E26" s="14">
        <f t="shared" si="5"/>
        <v>60.675560044326616</v>
      </c>
      <c r="F26" s="15">
        <v>1081.9</v>
      </c>
      <c r="G26" s="16">
        <v>717.2</v>
      </c>
      <c r="H26" s="14">
        <f t="shared" si="6"/>
        <v>66.2907847305666</v>
      </c>
      <c r="I26" s="15">
        <v>35</v>
      </c>
      <c r="J26" s="38">
        <v>26.8</v>
      </c>
      <c r="K26" s="14">
        <f t="shared" si="0"/>
        <v>76.57142857142857</v>
      </c>
      <c r="L26" s="15">
        <v>11</v>
      </c>
      <c r="M26" s="16">
        <v>102.8</v>
      </c>
      <c r="N26" s="14">
        <f t="shared" si="7"/>
        <v>934.5454545454546</v>
      </c>
      <c r="O26" s="15">
        <v>127</v>
      </c>
      <c r="P26" s="16">
        <v>28.4</v>
      </c>
      <c r="Q26" s="14">
        <f t="shared" si="8"/>
        <v>22.362204724409448</v>
      </c>
      <c r="R26" s="15">
        <v>335</v>
      </c>
      <c r="S26" s="16">
        <v>156.3</v>
      </c>
      <c r="T26" s="14">
        <f t="shared" si="25"/>
        <v>46.656716417910445</v>
      </c>
      <c r="U26" s="15">
        <v>0</v>
      </c>
      <c r="V26" s="17">
        <v>0</v>
      </c>
      <c r="W26" s="14" t="e">
        <f t="shared" si="9"/>
        <v>#DIV/0!</v>
      </c>
      <c r="X26" s="15">
        <v>147</v>
      </c>
      <c r="Y26" s="17">
        <v>51.1</v>
      </c>
      <c r="Z26" s="14">
        <f t="shared" si="10"/>
        <v>34.76190476190476</v>
      </c>
      <c r="AA26" s="15">
        <v>10</v>
      </c>
      <c r="AB26" s="16">
        <v>10.1</v>
      </c>
      <c r="AC26" s="14">
        <f t="shared" si="11"/>
        <v>101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6047</v>
      </c>
      <c r="AK26" s="16">
        <v>3608.3</v>
      </c>
      <c r="AL26" s="14">
        <f t="shared" si="14"/>
        <v>59.670911195634204</v>
      </c>
      <c r="AM26" s="15">
        <v>1477.3</v>
      </c>
      <c r="AN26" s="16">
        <v>1231.1</v>
      </c>
      <c r="AO26" s="14">
        <f t="shared" si="15"/>
        <v>83.33446151763351</v>
      </c>
      <c r="AP26" s="15">
        <v>1584.1</v>
      </c>
      <c r="AQ26" s="16">
        <v>865.5</v>
      </c>
      <c r="AR26" s="14">
        <f t="shared" si="26"/>
        <v>54.636702228394675</v>
      </c>
      <c r="AS26" s="25">
        <v>7278.9</v>
      </c>
      <c r="AT26" s="19">
        <v>4262.7</v>
      </c>
      <c r="AU26" s="14">
        <f t="shared" si="16"/>
        <v>58.562420145901164</v>
      </c>
      <c r="AV26" s="24">
        <v>1459</v>
      </c>
      <c r="AW26" s="19">
        <v>1016.9</v>
      </c>
      <c r="AX26" s="14">
        <f t="shared" si="17"/>
        <v>69.69842357779301</v>
      </c>
      <c r="AY26" s="20">
        <v>1110.6</v>
      </c>
      <c r="AZ26" s="19">
        <v>753.6</v>
      </c>
      <c r="BA26" s="14">
        <f t="shared" si="1"/>
        <v>67.85521339816316</v>
      </c>
      <c r="BB26" s="25">
        <v>1087.8</v>
      </c>
      <c r="BC26" s="21">
        <v>501.5</v>
      </c>
      <c r="BD26" s="14">
        <f t="shared" si="18"/>
        <v>46.10222467365325</v>
      </c>
      <c r="BE26" s="20">
        <v>2963</v>
      </c>
      <c r="BF26" s="21">
        <v>1626.8</v>
      </c>
      <c r="BG26" s="14">
        <f t="shared" si="19"/>
        <v>54.90381370232872</v>
      </c>
      <c r="BH26" s="20">
        <v>1656.8</v>
      </c>
      <c r="BI26" s="32">
        <v>1033.3</v>
      </c>
      <c r="BJ26" s="14">
        <f t="shared" si="20"/>
        <v>62.367213906325446</v>
      </c>
      <c r="BK26" s="33">
        <v>0</v>
      </c>
      <c r="BL26" s="33">
        <f t="shared" si="21"/>
        <v>62.80000000000018</v>
      </c>
      <c r="BM26" s="14" t="e">
        <f t="shared" si="22"/>
        <v>#DIV/0!</v>
      </c>
      <c r="BN26" s="22">
        <f t="shared" si="23"/>
        <v>-150</v>
      </c>
      <c r="BO26" s="22">
        <f t="shared" si="2"/>
        <v>62.80000000000018</v>
      </c>
      <c r="BP26" s="14">
        <f t="shared" si="24"/>
        <v>-41.86666666666679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5895.6</v>
      </c>
      <c r="D27" s="30">
        <f t="shared" si="4"/>
        <v>4078.8999999999996</v>
      </c>
      <c r="E27" s="14">
        <f t="shared" si="5"/>
        <v>69.18549426691091</v>
      </c>
      <c r="F27" s="15">
        <v>756.6</v>
      </c>
      <c r="G27" s="31">
        <v>603.2</v>
      </c>
      <c r="H27" s="14">
        <f t="shared" si="6"/>
        <v>79.72508591065292</v>
      </c>
      <c r="I27" s="15">
        <v>24</v>
      </c>
      <c r="J27" s="31">
        <v>21.2</v>
      </c>
      <c r="K27" s="14">
        <f t="shared" si="0"/>
        <v>88.33333333333333</v>
      </c>
      <c r="L27" s="15">
        <v>0</v>
      </c>
      <c r="M27" s="16">
        <v>0</v>
      </c>
      <c r="N27" s="14" t="e">
        <f t="shared" si="7"/>
        <v>#DIV/0!</v>
      </c>
      <c r="O27" s="15">
        <v>37</v>
      </c>
      <c r="P27" s="16">
        <v>17.5</v>
      </c>
      <c r="Q27" s="14">
        <f t="shared" si="8"/>
        <v>47.2972972972973</v>
      </c>
      <c r="R27" s="15">
        <v>157</v>
      </c>
      <c r="S27" s="16">
        <v>93.2</v>
      </c>
      <c r="T27" s="14">
        <f t="shared" si="25"/>
        <v>59.36305732484076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91.9</v>
      </c>
      <c r="Z27" s="14">
        <f t="shared" si="10"/>
        <v>86.69811320754718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5139</v>
      </c>
      <c r="AK27" s="16">
        <v>3475.7</v>
      </c>
      <c r="AL27" s="14">
        <f t="shared" si="14"/>
        <v>67.63378089122398</v>
      </c>
      <c r="AM27" s="15">
        <v>1480.1</v>
      </c>
      <c r="AN27" s="16">
        <v>1233.4</v>
      </c>
      <c r="AO27" s="14">
        <f t="shared" si="15"/>
        <v>83.33220728329168</v>
      </c>
      <c r="AP27" s="15">
        <v>1382.3</v>
      </c>
      <c r="AQ27" s="16">
        <v>835</v>
      </c>
      <c r="AR27" s="14">
        <f t="shared" si="26"/>
        <v>60.40656876220791</v>
      </c>
      <c r="AS27" s="25">
        <v>5954.4</v>
      </c>
      <c r="AT27" s="19">
        <v>4020.6</v>
      </c>
      <c r="AU27" s="14">
        <f t="shared" si="16"/>
        <v>67.52317613865377</v>
      </c>
      <c r="AV27" s="24">
        <v>1580.3</v>
      </c>
      <c r="AW27" s="32">
        <v>1160.9</v>
      </c>
      <c r="AX27" s="14">
        <f t="shared" si="17"/>
        <v>73.4607353034234</v>
      </c>
      <c r="AY27" s="20">
        <v>1160.2</v>
      </c>
      <c r="AZ27" s="32">
        <v>831.4</v>
      </c>
      <c r="BA27" s="14">
        <f t="shared" si="1"/>
        <v>71.66005861058437</v>
      </c>
      <c r="BB27" s="25">
        <v>1143.6</v>
      </c>
      <c r="BC27" s="21">
        <v>531.2</v>
      </c>
      <c r="BD27" s="14">
        <f t="shared" si="18"/>
        <v>46.44980762504373</v>
      </c>
      <c r="BE27" s="20">
        <v>1858</v>
      </c>
      <c r="BF27" s="21">
        <v>1503.8</v>
      </c>
      <c r="BG27" s="14">
        <f t="shared" si="19"/>
        <v>80.93649085037676</v>
      </c>
      <c r="BH27" s="20">
        <v>1260.1</v>
      </c>
      <c r="BI27" s="32">
        <v>742.1</v>
      </c>
      <c r="BJ27" s="14">
        <f t="shared" si="20"/>
        <v>58.89215141655425</v>
      </c>
      <c r="BK27" s="33">
        <v>0</v>
      </c>
      <c r="BL27" s="33">
        <f t="shared" si="21"/>
        <v>58.29999999999973</v>
      </c>
      <c r="BM27" s="14" t="e">
        <f t="shared" si="22"/>
        <v>#DIV/0!</v>
      </c>
      <c r="BN27" s="22">
        <f t="shared" si="23"/>
        <v>-58.79999999999927</v>
      </c>
      <c r="BO27" s="22">
        <f t="shared" si="2"/>
        <v>58.29999999999973</v>
      </c>
      <c r="BP27" s="14">
        <f t="shared" si="24"/>
        <v>-99.14965986394634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17942.8</v>
      </c>
      <c r="D28" s="14">
        <f t="shared" si="4"/>
        <v>8696.4</v>
      </c>
      <c r="E28" s="14">
        <f t="shared" si="5"/>
        <v>48.46735180685289</v>
      </c>
      <c r="F28" s="15">
        <v>1682.6</v>
      </c>
      <c r="G28" s="16">
        <v>1360</v>
      </c>
      <c r="H28" s="14">
        <f t="shared" si="6"/>
        <v>80.82729109711163</v>
      </c>
      <c r="I28" s="15">
        <v>128</v>
      </c>
      <c r="J28" s="16">
        <v>108.2</v>
      </c>
      <c r="K28" s="14">
        <f t="shared" si="0"/>
        <v>84.53125</v>
      </c>
      <c r="L28" s="15">
        <v>60</v>
      </c>
      <c r="M28" s="31">
        <v>49</v>
      </c>
      <c r="N28" s="14">
        <f t="shared" si="7"/>
        <v>81.66666666666667</v>
      </c>
      <c r="O28" s="15">
        <v>150</v>
      </c>
      <c r="P28" s="16">
        <v>37.9</v>
      </c>
      <c r="Q28" s="14">
        <f t="shared" si="8"/>
        <v>25.266666666666666</v>
      </c>
      <c r="R28" s="15">
        <v>304.1</v>
      </c>
      <c r="S28" s="16">
        <v>153.5</v>
      </c>
      <c r="T28" s="14">
        <f t="shared" si="25"/>
        <v>50.47681683656692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308.6</v>
      </c>
      <c r="Z28" s="14">
        <f t="shared" si="10"/>
        <v>123.44000000000001</v>
      </c>
      <c r="AA28" s="15">
        <v>277.6</v>
      </c>
      <c r="AB28" s="16">
        <v>281.7</v>
      </c>
      <c r="AC28" s="14">
        <f t="shared" si="11"/>
        <v>101.47694524495677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16260.2</v>
      </c>
      <c r="AK28" s="16">
        <v>7336.4</v>
      </c>
      <c r="AL28" s="14">
        <f t="shared" si="14"/>
        <v>45.118756226860675</v>
      </c>
      <c r="AM28" s="15">
        <v>1354.2</v>
      </c>
      <c r="AN28" s="16">
        <v>1128.4</v>
      </c>
      <c r="AO28" s="14">
        <f t="shared" si="15"/>
        <v>83.32594889971939</v>
      </c>
      <c r="AP28" s="15">
        <v>3841.1</v>
      </c>
      <c r="AQ28" s="16">
        <v>2710.4</v>
      </c>
      <c r="AR28" s="14">
        <f t="shared" si="26"/>
        <v>70.56311993960064</v>
      </c>
      <c r="AS28" s="25">
        <v>18533.7</v>
      </c>
      <c r="AT28" s="19">
        <v>8551.3</v>
      </c>
      <c r="AU28" s="14">
        <f>AT28/AS28*100</f>
        <v>46.139195087866966</v>
      </c>
      <c r="AV28" s="24">
        <v>1798.1</v>
      </c>
      <c r="AW28" s="19">
        <v>1201.6</v>
      </c>
      <c r="AX28" s="14">
        <f t="shared" si="17"/>
        <v>66.82609421055558</v>
      </c>
      <c r="AY28" s="20">
        <v>1374.7</v>
      </c>
      <c r="AZ28" s="19">
        <v>930.5</v>
      </c>
      <c r="BA28" s="14">
        <f t="shared" si="1"/>
        <v>67.68749545355351</v>
      </c>
      <c r="BB28" s="25">
        <v>1175.7</v>
      </c>
      <c r="BC28" s="21">
        <v>80.3</v>
      </c>
      <c r="BD28" s="14">
        <f t="shared" si="18"/>
        <v>6.829973632729438</v>
      </c>
      <c r="BE28" s="20">
        <v>773.6</v>
      </c>
      <c r="BF28" s="21">
        <v>264.3</v>
      </c>
      <c r="BG28" s="14">
        <f t="shared" si="19"/>
        <v>34.164943123061015</v>
      </c>
      <c r="BH28" s="20">
        <v>14670.4</v>
      </c>
      <c r="BI28" s="19">
        <v>6919.8</v>
      </c>
      <c r="BJ28" s="14">
        <f t="shared" si="20"/>
        <v>47.168448031410186</v>
      </c>
      <c r="BK28" s="33">
        <v>0</v>
      </c>
      <c r="BL28" s="33">
        <f t="shared" si="21"/>
        <v>145.10000000000036</v>
      </c>
      <c r="BM28" s="14" t="e">
        <f t="shared" si="22"/>
        <v>#DIV/0!</v>
      </c>
      <c r="BN28" s="22">
        <f t="shared" si="23"/>
        <v>-590.9000000000015</v>
      </c>
      <c r="BO28" s="22">
        <f t="shared" si="2"/>
        <v>145.10000000000036</v>
      </c>
      <c r="BP28" s="14">
        <f t="shared" si="24"/>
        <v>-24.555762396344562</v>
      </c>
      <c r="BQ28" s="6"/>
      <c r="BR28" s="23"/>
    </row>
    <row r="29" spans="1:70" ht="14.25" customHeight="1">
      <c r="A29" s="67" t="s">
        <v>17</v>
      </c>
      <c r="B29" s="68"/>
      <c r="C29" s="41">
        <f>SUM(C10:C28)</f>
        <v>264952.8</v>
      </c>
      <c r="D29" s="41">
        <f>SUM(D10:D28)</f>
        <v>171624.3</v>
      </c>
      <c r="E29" s="35">
        <f>D29/C29*100</f>
        <v>64.77542415101858</v>
      </c>
      <c r="F29" s="41">
        <f>SUM(F10:F28)</f>
        <v>58472.1</v>
      </c>
      <c r="G29" s="41">
        <f>SUM(G10:G28)</f>
        <v>40183.7</v>
      </c>
      <c r="H29" s="35">
        <f>G29/F29*100</f>
        <v>68.72286098840301</v>
      </c>
      <c r="I29" s="41">
        <f>SUM(I10:I28)</f>
        <v>22967.3</v>
      </c>
      <c r="J29" s="41">
        <f>SUM(J10:J28)</f>
        <v>18135.799999999996</v>
      </c>
      <c r="K29" s="30">
        <f t="shared" si="0"/>
        <v>78.96356994509584</v>
      </c>
      <c r="L29" s="41">
        <f>SUM(L10:L28)</f>
        <v>812.6</v>
      </c>
      <c r="M29" s="41">
        <f>SUM(M10:M28)</f>
        <v>812.0999999999999</v>
      </c>
      <c r="N29" s="35">
        <f>M29/L29*100</f>
        <v>99.93846911149396</v>
      </c>
      <c r="O29" s="41">
        <f>SUM(O10:O28)</f>
        <v>6270</v>
      </c>
      <c r="P29" s="41">
        <f>SUM(P10:P28)</f>
        <v>2177.2</v>
      </c>
      <c r="Q29" s="35">
        <f>P29/O29*100</f>
        <v>34.72408293460924</v>
      </c>
      <c r="R29" s="41">
        <f>SUM(R10:R28)</f>
        <v>12768.000000000002</v>
      </c>
      <c r="S29" s="41">
        <f>SUM(S10:S28)</f>
        <v>7406.9</v>
      </c>
      <c r="T29" s="35">
        <f>S29/R29*100</f>
        <v>58.01143483709272</v>
      </c>
      <c r="U29" s="41">
        <f>SUM(U10:U28)</f>
        <v>1310</v>
      </c>
      <c r="V29" s="41">
        <f>SUM(V10:V28)</f>
        <v>382.2</v>
      </c>
      <c r="W29" s="35">
        <f>V29/U29*100</f>
        <v>29.17557251908397</v>
      </c>
      <c r="X29" s="41">
        <f>SUM(X10:X28)</f>
        <v>2929</v>
      </c>
      <c r="Y29" s="41">
        <f>SUM(Y10:Y28)</f>
        <v>2235.0999999999995</v>
      </c>
      <c r="Z29" s="35">
        <f>Y29/X29*100</f>
        <v>76.30932058723113</v>
      </c>
      <c r="AA29" s="41">
        <f>SUM(AA10:AA28)</f>
        <v>913</v>
      </c>
      <c r="AB29" s="41">
        <f>SUM(AB10:AB28)</f>
        <v>683.4</v>
      </c>
      <c r="AC29" s="35">
        <f>AB29/AA29*100</f>
        <v>74.85213581599123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550</v>
      </c>
      <c r="AH29" s="41">
        <f>SUM(AH10:AH28)</f>
        <v>595.3000000000001</v>
      </c>
      <c r="AI29" s="30">
        <f t="shared" si="13"/>
        <v>108.23636363636365</v>
      </c>
      <c r="AJ29" s="41">
        <f>SUM(AJ10:AJ28)</f>
        <v>206480.70000000004</v>
      </c>
      <c r="AK29" s="41">
        <f>SUM(AK10:AK28)</f>
        <v>131440.6</v>
      </c>
      <c r="AL29" s="35">
        <f>AK29/AJ29*100</f>
        <v>63.657571869913255</v>
      </c>
      <c r="AM29" s="41">
        <f>SUM(AM10:AM28)</f>
        <v>28070.300000000007</v>
      </c>
      <c r="AN29" s="41">
        <f>SUM(AN10:AN28)</f>
        <v>23391.600000000002</v>
      </c>
      <c r="AO29" s="35">
        <f>AN29/AM29*100</f>
        <v>83.33220521333935</v>
      </c>
      <c r="AP29" s="41">
        <f>SUM(AP10:AP28)</f>
        <v>26236.899999999998</v>
      </c>
      <c r="AQ29" s="41">
        <f>SUM(AQ10:AQ28)</f>
        <v>17982.2</v>
      </c>
      <c r="AR29" s="35">
        <f>AQ29/AP29*100</f>
        <v>68.53782268484464</v>
      </c>
      <c r="AS29" s="41">
        <f>SUM(AS10:AS28)</f>
        <v>282467.9</v>
      </c>
      <c r="AT29" s="41">
        <f>SUM(AT10:AT28)</f>
        <v>174900.7</v>
      </c>
      <c r="AU29" s="35">
        <f>(AT29/AS29)*100</f>
        <v>61.91878794015179</v>
      </c>
      <c r="AV29" s="41">
        <f>SUM(AV10:AV28)</f>
        <v>37627.3</v>
      </c>
      <c r="AW29" s="41">
        <f>SUM(AW10:AW28)</f>
        <v>26195.500000000007</v>
      </c>
      <c r="AX29" s="35">
        <f>AW29/AV29*100</f>
        <v>69.61833562333733</v>
      </c>
      <c r="AY29" s="41">
        <f>SUM(AY10:AY28)</f>
        <v>26173.5</v>
      </c>
      <c r="AZ29" s="41">
        <f>SUM(AZ10:AZ28)</f>
        <v>18518.2</v>
      </c>
      <c r="BA29" s="35">
        <f t="shared" si="1"/>
        <v>70.75171452041187</v>
      </c>
      <c r="BB29" s="41">
        <f>SUM(BB10:BB28)</f>
        <v>50622.5</v>
      </c>
      <c r="BC29" s="41">
        <f>SUM(BC10:BC28)</f>
        <v>29909.3</v>
      </c>
      <c r="BD29" s="35">
        <f>BC29/BB29*100</f>
        <v>59.083016445256554</v>
      </c>
      <c r="BE29" s="41">
        <f>SUM(BE10:BE28)</f>
        <v>102231.2</v>
      </c>
      <c r="BF29" s="41">
        <f>SUM(BF10:BF28)</f>
        <v>71481.40000000002</v>
      </c>
      <c r="BG29" s="35">
        <f>BF29/BE29*100</f>
        <v>69.92131560619461</v>
      </c>
      <c r="BH29" s="41">
        <f>SUM(BH10:BH28)</f>
        <v>87564.50000000001</v>
      </c>
      <c r="BI29" s="41">
        <f>SUM(BI10:BI28)</f>
        <v>44962.70000000001</v>
      </c>
      <c r="BJ29" s="35">
        <f>BI29/BH29*100</f>
        <v>51.34809197791343</v>
      </c>
      <c r="BK29" s="41">
        <f>SUM(BK10:BK28)</f>
        <v>-3089.8999999999996</v>
      </c>
      <c r="BL29" s="41">
        <f>SUM(BL10:BL28)</f>
        <v>-3276.399999999994</v>
      </c>
      <c r="BM29" s="35">
        <f>BL29/BK29*100</f>
        <v>106.03579403864185</v>
      </c>
      <c r="BN29" s="27">
        <f>SUM(BN10:BN28)</f>
        <v>-17515.100000000002</v>
      </c>
      <c r="BO29" s="27">
        <f>SUM(BO10:BO28)</f>
        <v>-3276.399999999994</v>
      </c>
      <c r="BP29" s="27">
        <f>BO29/BN29*100</f>
        <v>18.70614498347137</v>
      </c>
      <c r="BQ29" s="6"/>
      <c r="BR29" s="23"/>
    </row>
    <row r="30" spans="3:68" ht="15.75" hidden="1">
      <c r="C30" s="28">
        <f aca="true" t="shared" si="27" ref="C30:AC30">C29-C20</f>
        <v>252445</v>
      </c>
      <c r="D30" s="28">
        <f t="shared" si="27"/>
        <v>163063</v>
      </c>
      <c r="E30" s="28">
        <f t="shared" si="27"/>
        <v>-3.672264491268649</v>
      </c>
      <c r="F30" s="28">
        <f t="shared" si="27"/>
        <v>55594.4</v>
      </c>
      <c r="G30" s="28">
        <f t="shared" si="27"/>
        <v>38494.5</v>
      </c>
      <c r="H30" s="28">
        <f t="shared" si="27"/>
        <v>10.023205013144988</v>
      </c>
      <c r="I30" s="28">
        <f t="shared" si="27"/>
        <v>22597.3</v>
      </c>
      <c r="J30" s="28">
        <f t="shared" si="27"/>
        <v>17848.399999999994</v>
      </c>
      <c r="K30" s="28">
        <f t="shared" si="27"/>
        <v>1.287894269420164</v>
      </c>
      <c r="L30" s="28">
        <f t="shared" si="27"/>
        <v>797.6</v>
      </c>
      <c r="M30" s="28">
        <f t="shared" si="27"/>
        <v>801.4999999999999</v>
      </c>
      <c r="N30" s="28">
        <f t="shared" si="27"/>
        <v>29.271802444827287</v>
      </c>
      <c r="O30" s="28">
        <f t="shared" si="27"/>
        <v>5825</v>
      </c>
      <c r="P30" s="28">
        <f t="shared" si="27"/>
        <v>2085.2</v>
      </c>
      <c r="Q30" s="28">
        <f t="shared" si="27"/>
        <v>14.049925631238459</v>
      </c>
      <c r="R30" s="28">
        <f t="shared" si="27"/>
        <v>12021.000000000002</v>
      </c>
      <c r="S30" s="28">
        <f t="shared" si="27"/>
        <v>7099.2</v>
      </c>
      <c r="T30" s="28">
        <f t="shared" si="27"/>
        <v>16.82000244084105</v>
      </c>
      <c r="U30" s="28">
        <f t="shared" si="27"/>
        <v>1310</v>
      </c>
      <c r="V30" s="28">
        <f t="shared" si="27"/>
        <v>382.2</v>
      </c>
      <c r="W30" s="28" t="e">
        <f t="shared" si="27"/>
        <v>#DIV/0!</v>
      </c>
      <c r="X30" s="28">
        <f t="shared" si="27"/>
        <v>2639</v>
      </c>
      <c r="Y30" s="28">
        <f t="shared" si="27"/>
        <v>2005.7999999999995</v>
      </c>
      <c r="Z30" s="28">
        <f t="shared" si="27"/>
        <v>-2.7596449300102535</v>
      </c>
      <c r="AA30" s="28">
        <f t="shared" si="27"/>
        <v>608</v>
      </c>
      <c r="AB30" s="28">
        <f t="shared" si="27"/>
        <v>487.9</v>
      </c>
      <c r="AC30" s="28">
        <f t="shared" si="27"/>
        <v>10.753775160253525</v>
      </c>
      <c r="AD30" s="28"/>
      <c r="AE30" s="28"/>
      <c r="AF30" s="14" t="e">
        <f t="shared" si="12"/>
        <v>#DIV/0!</v>
      </c>
      <c r="AG30" s="28">
        <f aca="true" t="shared" si="28" ref="AG30:BP30">AG29-AG20</f>
        <v>549</v>
      </c>
      <c r="AH30" s="28">
        <f t="shared" si="28"/>
        <v>595.1</v>
      </c>
      <c r="AI30" s="14">
        <f t="shared" si="13"/>
        <v>108.39708561020036</v>
      </c>
      <c r="AJ30" s="28">
        <f t="shared" si="28"/>
        <v>196850.60000000003</v>
      </c>
      <c r="AK30" s="28">
        <f t="shared" si="28"/>
        <v>124568.5</v>
      </c>
      <c r="AL30" s="28">
        <f t="shared" si="28"/>
        <v>-7.703057822405626</v>
      </c>
      <c r="AM30" s="28">
        <f t="shared" si="28"/>
        <v>24725.300000000007</v>
      </c>
      <c r="AN30" s="28">
        <f t="shared" si="28"/>
        <v>20604.100000000002</v>
      </c>
      <c r="AO30" s="28">
        <f t="shared" si="28"/>
        <v>-0.001128119993992982</v>
      </c>
      <c r="AP30" s="28">
        <f t="shared" si="28"/>
        <v>26236.899999999998</v>
      </c>
      <c r="AQ30" s="28">
        <f t="shared" si="28"/>
        <v>17982.2</v>
      </c>
      <c r="AR30" s="28" t="e">
        <f t="shared" si="28"/>
        <v>#DIV/0!</v>
      </c>
      <c r="AS30" s="28">
        <f t="shared" si="28"/>
        <v>268028.10000000003</v>
      </c>
      <c r="AT30" s="28">
        <f t="shared" si="28"/>
        <v>165057.7</v>
      </c>
      <c r="AU30" s="28">
        <f t="shared" si="28"/>
        <v>-6.2469761286026255</v>
      </c>
      <c r="AV30" s="28">
        <f t="shared" si="28"/>
        <v>35087.200000000004</v>
      </c>
      <c r="AW30" s="28">
        <f t="shared" si="28"/>
        <v>24270.600000000006</v>
      </c>
      <c r="AX30" s="28">
        <f t="shared" si="28"/>
        <v>-6.162145460084588</v>
      </c>
      <c r="AY30" s="28">
        <f t="shared" si="28"/>
        <v>24656.3</v>
      </c>
      <c r="AZ30" s="28">
        <f t="shared" si="28"/>
        <v>17432.8</v>
      </c>
      <c r="BA30" s="28">
        <f t="shared" si="28"/>
        <v>-0.7879638344523556</v>
      </c>
      <c r="BB30" s="28">
        <f t="shared" si="28"/>
        <v>47380.7</v>
      </c>
      <c r="BC30" s="28">
        <f t="shared" si="28"/>
        <v>27559.3</v>
      </c>
      <c r="BD30" s="28">
        <f t="shared" si="28"/>
        <v>-13.407575201359528</v>
      </c>
      <c r="BE30" s="28">
        <f t="shared" si="28"/>
        <v>97050.4</v>
      </c>
      <c r="BF30" s="28">
        <f t="shared" si="28"/>
        <v>67958.10000000002</v>
      </c>
      <c r="BG30" s="28">
        <f t="shared" si="28"/>
        <v>1.914444080561509</v>
      </c>
      <c r="BH30" s="28">
        <f t="shared" si="28"/>
        <v>84745.80000000002</v>
      </c>
      <c r="BI30" s="28">
        <f t="shared" si="28"/>
        <v>43364.60000000001</v>
      </c>
      <c r="BJ30" s="28">
        <f t="shared" si="28"/>
        <v>-5.348257403006862</v>
      </c>
      <c r="BK30" s="28">
        <f>BK29-BK20</f>
        <v>-3953.2</v>
      </c>
      <c r="BL30" s="28">
        <f>BL29-BL20</f>
        <v>-1994.6999999999953</v>
      </c>
      <c r="BM30" s="28">
        <f>BM29-BM20</f>
        <v>254.5009857448852</v>
      </c>
      <c r="BN30" s="28">
        <f t="shared" si="28"/>
        <v>-15583.100000000002</v>
      </c>
      <c r="BO30" s="28">
        <f t="shared" si="28"/>
        <v>-1994.6999999999953</v>
      </c>
      <c r="BP30" s="28">
        <f t="shared" si="28"/>
        <v>-47.63443472667351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2020-11-10T11:45:59Z</cp:lastPrinted>
  <dcterms:created xsi:type="dcterms:W3CDTF">2013-04-03T10:22:22Z</dcterms:created>
  <dcterms:modified xsi:type="dcterms:W3CDTF">2020-11-10T11:50:03Z</dcterms:modified>
  <cp:category/>
  <cp:version/>
  <cp:contentType/>
  <cp:contentStatus/>
</cp:coreProperties>
</file>