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<sst xmlns="http://schemas.openxmlformats.org/spreadsheetml/2006/main" count="118" uniqueCount="52">
  <si>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</si>
  <si>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</si>
  <si>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</si>
  <si>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</si>
  <si>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</si>
  <si>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</si>
  <si>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</si>
  <si>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</si>
  <si>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</si>
  <si>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</si>
  <si>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</si>
  <si>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</si>
  <si>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</si>
  <si>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</si>
  <si>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</si>
  <si>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</si>
  <si>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</si>
  <si>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</si>
  <si>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</si>
  <si>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</si>
  <si>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</si>
  <si>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</si>
  <si>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</si>
  <si>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</si>
  <si>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</si>
  <si>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</si>
  <si>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</si>
  <si>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</si>
  <si>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</si>
  <si>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</si>
  <si>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</si>
  <si>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</si>
  <si>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</si>
  <si>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</si>
  <si>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</si>
  <si>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</si>
  <si>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</si>
  <si>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</si>
  <si>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</si>
  <si>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</si>
  <si>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</si>
  <si>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</si>
  <si>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</si>
  <si>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</si>
  <si>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</si>
  <si>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</si>
  <si>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</si>
  <si>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</si>
  <si>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</si>
  <si>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</si>
  <si>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</si>
  <si>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сентября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</si>
</sst>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S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S29" sqref="AS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8665.9</v>
      </c>
      <c r="D10" s="34">
        <f>G10+AK10</f>
        <v>3069.1000000000004</v>
      </c>
      <c r="E10" s="14">
        <f>D10/C10*100</f>
        <v>35.41582524607947</v>
      </c>
      <c r="F10" s="42">
        <v>1409.6</v>
      </c>
      <c r="G10" s="16">
        <v>662.2</v>
      </c>
      <c r="H10" s="14">
        <f>G10/F10*100</f>
        <v>46.97786606129399</v>
      </c>
      <c r="I10" s="15">
        <v>205</v>
      </c>
      <c r="J10" s="16">
        <v>132.2</v>
      </c>
      <c r="K10" s="14">
        <f aca="true" t="shared" si="0" ref="K10:K29">J10/I10*100</f>
        <v>64.48780487804878</v>
      </c>
      <c r="L10" s="15">
        <v>1.6</v>
      </c>
      <c r="M10" s="16">
        <v>3.7</v>
      </c>
      <c r="N10" s="14">
        <f>M10/L10*100</f>
        <v>231.25</v>
      </c>
      <c r="O10" s="15">
        <v>75</v>
      </c>
      <c r="P10" s="49">
        <v>5.5</v>
      </c>
      <c r="Q10" s="14">
        <f>P10/O10*100</f>
        <v>7.333333333333333</v>
      </c>
      <c r="R10" s="15">
        <v>420</v>
      </c>
      <c r="S10" s="16">
        <v>68.9</v>
      </c>
      <c r="T10" s="14">
        <f>S10/R10*100</f>
        <v>16.404761904761905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113.9</v>
      </c>
      <c r="Z10" s="14">
        <f>Y10/X10*100</f>
        <v>94.91666666666667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7256.3</v>
      </c>
      <c r="AK10" s="16">
        <v>2406.9</v>
      </c>
      <c r="AL10" s="14">
        <f>AK10/AJ10*100</f>
        <v>33.169797279605305</v>
      </c>
      <c r="AM10" s="42">
        <v>2382.4</v>
      </c>
      <c r="AN10" s="31">
        <v>1588.2</v>
      </c>
      <c r="AO10" s="14">
        <f>AN10/AM10*100</f>
        <v>66.66386836803223</v>
      </c>
      <c r="AP10" s="15">
        <v>1015.5</v>
      </c>
      <c r="AQ10" s="16">
        <v>477.1</v>
      </c>
      <c r="AR10" s="14">
        <f>AQ10/AP10*100</f>
        <v>46.98178237321517</v>
      </c>
      <c r="AS10" s="18">
        <v>9294.1</v>
      </c>
      <c r="AT10" s="19">
        <v>2784.4</v>
      </c>
      <c r="AU10" s="14">
        <f>AT10/AS10*100</f>
        <v>29.958791060995686</v>
      </c>
      <c r="AV10" s="44">
        <v>1771.2</v>
      </c>
      <c r="AW10" s="19">
        <v>1119.5</v>
      </c>
      <c r="AX10" s="14">
        <f>AW10/AV10*100</f>
        <v>63.20573622402891</v>
      </c>
      <c r="AY10" s="20">
        <v>1217.4</v>
      </c>
      <c r="AZ10" s="19">
        <v>693.4</v>
      </c>
      <c r="BA10" s="14">
        <f aca="true" t="shared" si="1" ref="BA10:BA29">AZ10/AY10*100</f>
        <v>56.95745030392639</v>
      </c>
      <c r="BB10" s="25">
        <v>2814.5</v>
      </c>
      <c r="BC10" s="21">
        <v>305.2</v>
      </c>
      <c r="BD10" s="14">
        <f>BC10/BB10*100</f>
        <v>10.843844377331676</v>
      </c>
      <c r="BE10" s="20">
        <v>2376.8</v>
      </c>
      <c r="BF10" s="21">
        <v>67.1</v>
      </c>
      <c r="BG10" s="14">
        <f>BF10/BE10*100</f>
        <v>2.8231235274318407</v>
      </c>
      <c r="BH10" s="20">
        <v>2213.9</v>
      </c>
      <c r="BI10" s="32">
        <v>1211.3</v>
      </c>
      <c r="BJ10" s="14">
        <f>BI10/BH10*100</f>
        <v>54.713401689326524</v>
      </c>
      <c r="BK10" s="33">
        <v>0</v>
      </c>
      <c r="BL10" s="33">
        <f>D10-AT10</f>
        <v>284.7000000000003</v>
      </c>
      <c r="BM10" s="14" t="e">
        <f>BL10/BK10*100</f>
        <v>#DIV/0!</v>
      </c>
      <c r="BN10" s="22">
        <f>C10-AS10</f>
        <v>-628.2000000000007</v>
      </c>
      <c r="BO10" s="22">
        <f aca="true" t="shared" si="2" ref="BO10:BO28">D10-AT10</f>
        <v>284.7000000000003</v>
      </c>
      <c r="BP10" s="14">
        <f>BO10/BN10*100</f>
        <v>-45.31996179560648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8">F11+AJ11</f>
        <v>8248.8</v>
      </c>
      <c r="D11" s="14">
        <f aca="true" t="shared" si="4" ref="D11:D28">G11+AK11</f>
        <v>2934.6</v>
      </c>
      <c r="E11" s="14">
        <f aca="true" t="shared" si="5" ref="E11:E28">D11/C11*100</f>
        <v>35.5760837940064</v>
      </c>
      <c r="F11" s="42">
        <v>964</v>
      </c>
      <c r="G11" s="16">
        <v>389</v>
      </c>
      <c r="H11" s="14">
        <f aca="true" t="shared" si="6" ref="H11:H28">G11/F11*100</f>
        <v>40.35269709543569</v>
      </c>
      <c r="I11" s="15">
        <v>32</v>
      </c>
      <c r="J11" s="31">
        <v>21.8</v>
      </c>
      <c r="K11" s="14">
        <f t="shared" si="0"/>
        <v>68.125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85</v>
      </c>
      <c r="P11" s="16">
        <v>0.9</v>
      </c>
      <c r="Q11" s="14">
        <f aca="true" t="shared" si="8" ref="Q11:Q28">P11/O11*100</f>
        <v>1.0588235294117647</v>
      </c>
      <c r="R11" s="15">
        <v>220</v>
      </c>
      <c r="S11" s="31">
        <v>6.4</v>
      </c>
      <c r="T11" s="14">
        <f>S11/R11*100</f>
        <v>2.909090909090909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55</v>
      </c>
      <c r="Y11" s="17">
        <v>17.8</v>
      </c>
      <c r="Z11" s="14">
        <f aca="true" t="shared" si="10" ref="Z11:Z28">Y11/X11*100</f>
        <v>32.36363636363637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7284.8</v>
      </c>
      <c r="AK11" s="31">
        <v>2545.6</v>
      </c>
      <c r="AL11" s="14">
        <f aca="true" t="shared" si="14" ref="AL11:AL28">AK11/AJ11*100</f>
        <v>34.94399297166703</v>
      </c>
      <c r="AM11" s="42">
        <v>2088.8</v>
      </c>
      <c r="AN11" s="31">
        <v>1392.5</v>
      </c>
      <c r="AO11" s="14">
        <f aca="true" t="shared" si="15" ref="AO11:AO28">AN11/AM11*100</f>
        <v>66.66507085407889</v>
      </c>
      <c r="AP11" s="15">
        <v>400.3</v>
      </c>
      <c r="AQ11" s="31">
        <v>233.5</v>
      </c>
      <c r="AR11" s="14">
        <f>AQ11/AP11*100</f>
        <v>58.331251561329</v>
      </c>
      <c r="AS11" s="18">
        <v>8698.9</v>
      </c>
      <c r="AT11" s="19">
        <v>2606.1</v>
      </c>
      <c r="AU11" s="14">
        <f aca="true" t="shared" si="16" ref="AU11:AU27">AT11/AS11*100</f>
        <v>29.958960328317374</v>
      </c>
      <c r="AV11" s="45">
        <v>1524.4</v>
      </c>
      <c r="AW11" s="19">
        <v>920.3</v>
      </c>
      <c r="AX11" s="14">
        <f aca="true" t="shared" si="17" ref="AX11:AX28">AW11/AV11*100</f>
        <v>60.3712936237208</v>
      </c>
      <c r="AY11" s="20">
        <v>1173</v>
      </c>
      <c r="AZ11" s="19">
        <v>674</v>
      </c>
      <c r="BA11" s="14">
        <f t="shared" si="1"/>
        <v>57.45950554134698</v>
      </c>
      <c r="BB11" s="43">
        <v>2471.6</v>
      </c>
      <c r="BC11" s="21">
        <v>344.7</v>
      </c>
      <c r="BD11" s="14">
        <f aca="true" t="shared" si="18" ref="BD11:BD28">BC11/BB11*100</f>
        <v>13.94643146140152</v>
      </c>
      <c r="BE11" s="20">
        <v>3026.4</v>
      </c>
      <c r="BF11" s="21">
        <v>511.2</v>
      </c>
      <c r="BG11" s="14">
        <f aca="true" t="shared" si="19" ref="BG11:BG28">BF11/BE11*100</f>
        <v>16.891356066613795</v>
      </c>
      <c r="BH11" s="20">
        <v>1564.2</v>
      </c>
      <c r="BI11" s="19">
        <v>750.3</v>
      </c>
      <c r="BJ11" s="14">
        <f aca="true" t="shared" si="20" ref="BJ11:BJ28">BI11/BH11*100</f>
        <v>47.96701189106252</v>
      </c>
      <c r="BK11" s="33">
        <v>0</v>
      </c>
      <c r="BL11" s="33">
        <f aca="true" t="shared" si="21" ref="BL11:BL28">D11-AT11</f>
        <v>328.5</v>
      </c>
      <c r="BM11" s="14" t="e">
        <f aca="true" t="shared" si="22" ref="BM11:BM28">BL11/BK11*100</f>
        <v>#DIV/0!</v>
      </c>
      <c r="BN11" s="22">
        <f aca="true" t="shared" si="23" ref="BN11:BN28">C11-AS11</f>
        <v>-450.10000000000036</v>
      </c>
      <c r="BO11" s="22">
        <f t="shared" si="2"/>
        <v>328.5</v>
      </c>
      <c r="BP11" s="14">
        <f aca="true" t="shared" si="24" ref="BP11:BP28">BO11/BN11*100</f>
        <v>-72.98378138191507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7562.2</v>
      </c>
      <c r="D12" s="14">
        <f t="shared" si="4"/>
        <v>2808.2999999999997</v>
      </c>
      <c r="E12" s="14">
        <f t="shared" si="5"/>
        <v>37.13601861892042</v>
      </c>
      <c r="F12" s="42">
        <v>1513</v>
      </c>
      <c r="G12" s="16">
        <v>577.1</v>
      </c>
      <c r="H12" s="14">
        <f t="shared" si="6"/>
        <v>38.14276272306676</v>
      </c>
      <c r="I12" s="15">
        <v>56</v>
      </c>
      <c r="J12" s="16">
        <v>25.9</v>
      </c>
      <c r="K12" s="14">
        <f t="shared" si="0"/>
        <v>46.25</v>
      </c>
      <c r="L12" s="15">
        <v>1</v>
      </c>
      <c r="M12" s="16">
        <v>0</v>
      </c>
      <c r="N12" s="14">
        <f t="shared" si="7"/>
        <v>0</v>
      </c>
      <c r="O12" s="15">
        <v>210</v>
      </c>
      <c r="P12" s="16">
        <v>37.7</v>
      </c>
      <c r="Q12" s="14">
        <f t="shared" si="8"/>
        <v>17.952380952380953</v>
      </c>
      <c r="R12" s="26">
        <v>440</v>
      </c>
      <c r="S12" s="16">
        <v>25.3</v>
      </c>
      <c r="T12" s="14">
        <f aca="true" t="shared" si="25" ref="T12:T28">S12/R12*100</f>
        <v>5.75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162</v>
      </c>
      <c r="Z12" s="14">
        <f t="shared" si="10"/>
        <v>73.63636363636363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6049.2</v>
      </c>
      <c r="AK12" s="16">
        <v>2231.2</v>
      </c>
      <c r="AL12" s="14">
        <f t="shared" si="14"/>
        <v>36.8842160946902</v>
      </c>
      <c r="AM12" s="15">
        <v>2085</v>
      </c>
      <c r="AN12" s="31">
        <v>1390</v>
      </c>
      <c r="AO12" s="14">
        <f t="shared" si="15"/>
        <v>66.66666666666666</v>
      </c>
      <c r="AP12" s="42">
        <v>91</v>
      </c>
      <c r="AQ12" s="16">
        <v>7.6</v>
      </c>
      <c r="AR12" s="14">
        <f aca="true" t="shared" si="26" ref="AR12:AR28">AQ12/AP12*100</f>
        <v>8.35164835164835</v>
      </c>
      <c r="AS12" s="43">
        <v>7844.8</v>
      </c>
      <c r="AT12" s="19">
        <v>2704.4</v>
      </c>
      <c r="AU12" s="14">
        <f t="shared" si="16"/>
        <v>34.473791556190086</v>
      </c>
      <c r="AV12" s="45">
        <v>1589.1</v>
      </c>
      <c r="AW12" s="19">
        <v>801.8</v>
      </c>
      <c r="AX12" s="14">
        <f t="shared" si="17"/>
        <v>50.45623308791139</v>
      </c>
      <c r="AY12" s="20">
        <v>1232.8</v>
      </c>
      <c r="AZ12" s="19">
        <v>603</v>
      </c>
      <c r="BA12" s="14">
        <f t="shared" si="1"/>
        <v>48.91304347826087</v>
      </c>
      <c r="BB12" s="47">
        <v>2017.3</v>
      </c>
      <c r="BC12" s="21">
        <v>1065.5</v>
      </c>
      <c r="BD12" s="14">
        <f t="shared" si="18"/>
        <v>52.818123234025684</v>
      </c>
      <c r="BE12" s="20">
        <v>3081</v>
      </c>
      <c r="BF12" s="21">
        <v>228.5</v>
      </c>
      <c r="BG12" s="14">
        <f t="shared" si="19"/>
        <v>7.416423239208049</v>
      </c>
      <c r="BH12" s="20">
        <v>1038.2</v>
      </c>
      <c r="BI12" s="19">
        <v>525.7</v>
      </c>
      <c r="BJ12" s="14">
        <f t="shared" si="20"/>
        <v>50.635715661722216</v>
      </c>
      <c r="BK12" s="33">
        <v>166</v>
      </c>
      <c r="BL12" s="33">
        <f t="shared" si="21"/>
        <v>103.89999999999964</v>
      </c>
      <c r="BM12" s="14">
        <f t="shared" si="22"/>
        <v>62.59036144578292</v>
      </c>
      <c r="BN12" s="22">
        <f t="shared" si="23"/>
        <v>-282.60000000000036</v>
      </c>
      <c r="BO12" s="22">
        <f t="shared" si="2"/>
        <v>103.89999999999964</v>
      </c>
      <c r="BP12" s="14">
        <f t="shared" si="24"/>
        <v>-36.765746638357925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8291.1</v>
      </c>
      <c r="D13" s="14">
        <f t="shared" si="4"/>
        <v>1804</v>
      </c>
      <c r="E13" s="14">
        <f t="shared" si="5"/>
        <v>21.75827091700739</v>
      </c>
      <c r="F13" s="42">
        <v>1454</v>
      </c>
      <c r="G13" s="16">
        <v>567.1</v>
      </c>
      <c r="H13" s="14">
        <f t="shared" si="6"/>
        <v>39.00275103163687</v>
      </c>
      <c r="I13" s="15">
        <v>166</v>
      </c>
      <c r="J13" s="16">
        <v>89.5</v>
      </c>
      <c r="K13" s="14">
        <f t="shared" si="0"/>
        <v>53.915662650602414</v>
      </c>
      <c r="L13" s="15">
        <v>55</v>
      </c>
      <c r="M13" s="16">
        <v>3.5</v>
      </c>
      <c r="N13" s="14">
        <f t="shared" si="7"/>
        <v>6.363636363636363</v>
      </c>
      <c r="O13" s="15">
        <v>85</v>
      </c>
      <c r="P13" s="31">
        <v>0.8</v>
      </c>
      <c r="Q13" s="14">
        <f t="shared" si="8"/>
        <v>0.9411764705882354</v>
      </c>
      <c r="R13" s="15">
        <v>350</v>
      </c>
      <c r="S13" s="16">
        <v>49.8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206</v>
      </c>
      <c r="Y13" s="17">
        <v>75.9</v>
      </c>
      <c r="Z13" s="14">
        <f t="shared" si="10"/>
        <v>36.844660194174764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6837.1</v>
      </c>
      <c r="AK13" s="31">
        <v>1236.9</v>
      </c>
      <c r="AL13" s="14">
        <f t="shared" si="14"/>
        <v>18.091003495634116</v>
      </c>
      <c r="AM13" s="15">
        <v>494.9</v>
      </c>
      <c r="AN13" s="31">
        <v>330</v>
      </c>
      <c r="AO13" s="14">
        <f t="shared" si="15"/>
        <v>66.68013740149526</v>
      </c>
      <c r="AP13" s="15">
        <v>1319.7</v>
      </c>
      <c r="AQ13" s="16">
        <v>530.9</v>
      </c>
      <c r="AR13" s="14">
        <f t="shared" si="26"/>
        <v>40.2288398878533</v>
      </c>
      <c r="AS13" s="25">
        <v>8414.1</v>
      </c>
      <c r="AT13" s="19">
        <v>1836.5</v>
      </c>
      <c r="AU13" s="14">
        <f t="shared" si="16"/>
        <v>21.826457969360952</v>
      </c>
      <c r="AV13" s="45">
        <v>1294.8</v>
      </c>
      <c r="AW13" s="19">
        <v>718.8</v>
      </c>
      <c r="AX13" s="14">
        <f t="shared" si="17"/>
        <v>55.51436515291937</v>
      </c>
      <c r="AY13" s="20">
        <v>898.6</v>
      </c>
      <c r="AZ13" s="19">
        <v>525.8</v>
      </c>
      <c r="BA13" s="14">
        <f t="shared" si="1"/>
        <v>58.51324282216781</v>
      </c>
      <c r="BB13" s="43">
        <v>1377.5</v>
      </c>
      <c r="BC13" s="32">
        <v>197.2</v>
      </c>
      <c r="BD13" s="14">
        <f t="shared" si="18"/>
        <v>14.315789473684209</v>
      </c>
      <c r="BE13" s="20">
        <v>2749.9</v>
      </c>
      <c r="BF13" s="32">
        <v>398.7</v>
      </c>
      <c r="BG13" s="14">
        <f t="shared" si="19"/>
        <v>14.498709043965235</v>
      </c>
      <c r="BH13" s="20">
        <v>2877.3</v>
      </c>
      <c r="BI13" s="19">
        <v>443.1</v>
      </c>
      <c r="BJ13" s="14">
        <f t="shared" si="20"/>
        <v>15.399854029819624</v>
      </c>
      <c r="BK13" s="33">
        <v>0.1</v>
      </c>
      <c r="BL13" s="33">
        <f t="shared" si="21"/>
        <v>-32.5</v>
      </c>
      <c r="BM13" s="14">
        <f>BL13/BK13*100</f>
        <v>-32500</v>
      </c>
      <c r="BN13" s="22">
        <f t="shared" si="23"/>
        <v>-123</v>
      </c>
      <c r="BO13" s="22">
        <f t="shared" si="2"/>
        <v>-32.5</v>
      </c>
      <c r="BP13" s="14">
        <f>BO13/BN13*100</f>
        <v>26.422764227642276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9762.1</v>
      </c>
      <c r="D14" s="30">
        <f t="shared" si="4"/>
        <v>3131.6000000000004</v>
      </c>
      <c r="E14" s="14">
        <f t="shared" si="5"/>
        <v>32.07916329478289</v>
      </c>
      <c r="F14" s="42">
        <v>1138</v>
      </c>
      <c r="G14" s="16">
        <v>437.8</v>
      </c>
      <c r="H14" s="14">
        <f t="shared" si="6"/>
        <v>38.471001757469246</v>
      </c>
      <c r="I14" s="15">
        <v>73</v>
      </c>
      <c r="J14" s="16">
        <v>36.9</v>
      </c>
      <c r="K14" s="14">
        <f t="shared" si="0"/>
        <v>50.54794520547945</v>
      </c>
      <c r="L14" s="15">
        <v>90</v>
      </c>
      <c r="M14" s="16">
        <v>3</v>
      </c>
      <c r="N14" s="14">
        <f t="shared" si="7"/>
        <v>3.3333333333333335</v>
      </c>
      <c r="O14" s="15">
        <v>100</v>
      </c>
      <c r="P14" s="31">
        <v>31.3</v>
      </c>
      <c r="Q14" s="14">
        <f t="shared" si="8"/>
        <v>31.3</v>
      </c>
      <c r="R14" s="15">
        <v>250</v>
      </c>
      <c r="S14" s="16">
        <v>19.2</v>
      </c>
      <c r="T14" s="14">
        <f t="shared" si="25"/>
        <v>7.68</v>
      </c>
      <c r="U14" s="15">
        <v>0</v>
      </c>
      <c r="V14" s="17">
        <v>0</v>
      </c>
      <c r="W14" s="14" t="e">
        <f t="shared" si="9"/>
        <v>#DIV/0!</v>
      </c>
      <c r="X14" s="15">
        <v>300</v>
      </c>
      <c r="Y14" s="17">
        <v>167.2</v>
      </c>
      <c r="Z14" s="14">
        <f t="shared" si="10"/>
        <v>55.733333333333334</v>
      </c>
      <c r="AA14" s="15">
        <v>20</v>
      </c>
      <c r="AB14" s="16">
        <v>6</v>
      </c>
      <c r="AC14" s="14">
        <f t="shared" si="11"/>
        <v>30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8624.1</v>
      </c>
      <c r="AK14" s="16">
        <v>2693.8</v>
      </c>
      <c r="AL14" s="14">
        <f t="shared" si="14"/>
        <v>31.235723147922684</v>
      </c>
      <c r="AM14" s="15">
        <v>746.5</v>
      </c>
      <c r="AN14" s="31">
        <v>497.6</v>
      </c>
      <c r="AO14" s="14">
        <f t="shared" si="15"/>
        <v>66.65773610180844</v>
      </c>
      <c r="AP14" s="50">
        <v>2198.7</v>
      </c>
      <c r="AQ14" s="49">
        <v>649.1</v>
      </c>
      <c r="AR14" s="14">
        <f t="shared" si="26"/>
        <v>29.521990266975944</v>
      </c>
      <c r="AS14" s="25">
        <v>10755.3</v>
      </c>
      <c r="AT14" s="32">
        <v>4165.6</v>
      </c>
      <c r="AU14" s="14">
        <f t="shared" si="16"/>
        <v>38.730672319693554</v>
      </c>
      <c r="AV14" s="45">
        <v>1276.3</v>
      </c>
      <c r="AW14" s="19">
        <v>749.2</v>
      </c>
      <c r="AX14" s="14">
        <f t="shared" si="17"/>
        <v>58.70093238266866</v>
      </c>
      <c r="AY14" s="20">
        <v>876.1</v>
      </c>
      <c r="AZ14" s="32">
        <v>482.3</v>
      </c>
      <c r="BA14" s="14">
        <f t="shared" si="1"/>
        <v>55.0507932884374</v>
      </c>
      <c r="BB14" s="43">
        <v>5511.8</v>
      </c>
      <c r="BC14" s="21">
        <v>2475.8</v>
      </c>
      <c r="BD14" s="14">
        <f t="shared" si="18"/>
        <v>44.91817555063682</v>
      </c>
      <c r="BE14" s="20">
        <v>2210.6</v>
      </c>
      <c r="BF14" s="21">
        <v>359.4</v>
      </c>
      <c r="BG14" s="14">
        <f t="shared" si="19"/>
        <v>16.258029494254952</v>
      </c>
      <c r="BH14" s="20">
        <v>1633.6</v>
      </c>
      <c r="BI14" s="32">
        <v>498.3</v>
      </c>
      <c r="BJ14" s="14">
        <f t="shared" si="20"/>
        <v>30.503183153770813</v>
      </c>
      <c r="BK14" s="33">
        <v>0</v>
      </c>
      <c r="BL14" s="33">
        <f t="shared" si="21"/>
        <v>-1034</v>
      </c>
      <c r="BM14" s="14" t="e">
        <f t="shared" si="22"/>
        <v>#DIV/0!</v>
      </c>
      <c r="BN14" s="22">
        <f t="shared" si="23"/>
        <v>-993.1999999999989</v>
      </c>
      <c r="BO14" s="22">
        <f t="shared" si="2"/>
        <v>-1034</v>
      </c>
      <c r="BP14" s="14">
        <f t="shared" si="24"/>
        <v>104.107933950866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34379.1</v>
      </c>
      <c r="D15" s="30">
        <f t="shared" si="4"/>
        <v>3436.6</v>
      </c>
      <c r="E15" s="14">
        <f t="shared" si="5"/>
        <v>9.996189545392404</v>
      </c>
      <c r="F15" s="42">
        <v>1238</v>
      </c>
      <c r="G15" s="16">
        <v>468</v>
      </c>
      <c r="H15" s="14">
        <f t="shared" si="6"/>
        <v>37.802907915993536</v>
      </c>
      <c r="I15" s="15">
        <v>25</v>
      </c>
      <c r="J15" s="16">
        <v>18.2</v>
      </c>
      <c r="K15" s="14">
        <f t="shared" si="0"/>
        <v>72.8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3.9</v>
      </c>
      <c r="Q15" s="14">
        <f t="shared" si="8"/>
        <v>2.3076923076923075</v>
      </c>
      <c r="R15" s="15">
        <v>363</v>
      </c>
      <c r="S15" s="16">
        <v>53.4</v>
      </c>
      <c r="T15" s="14">
        <f t="shared" si="25"/>
        <v>14.710743801652892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101.8</v>
      </c>
      <c r="Z15" s="14">
        <f t="shared" si="10"/>
        <v>59.882352941176464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33141.1</v>
      </c>
      <c r="AK15" s="16">
        <v>2968.6</v>
      </c>
      <c r="AL15" s="14">
        <f t="shared" si="14"/>
        <v>8.957457658315505</v>
      </c>
      <c r="AM15" s="15">
        <v>1826.2</v>
      </c>
      <c r="AN15" s="31">
        <v>1217.5</v>
      </c>
      <c r="AO15" s="14">
        <f t="shared" si="15"/>
        <v>66.6684919504983</v>
      </c>
      <c r="AP15" s="15">
        <v>0</v>
      </c>
      <c r="AQ15" s="16">
        <v>0</v>
      </c>
      <c r="AR15" s="14" t="e">
        <f t="shared" si="26"/>
        <v>#DIV/0!</v>
      </c>
      <c r="AS15" s="25">
        <v>34992.1</v>
      </c>
      <c r="AT15" s="19">
        <v>3355.1</v>
      </c>
      <c r="AU15" s="14">
        <f t="shared" si="16"/>
        <v>9.588164185630472</v>
      </c>
      <c r="AV15" s="45">
        <v>1312.7</v>
      </c>
      <c r="AW15" s="19">
        <v>721.3</v>
      </c>
      <c r="AX15" s="14">
        <f t="shared" si="17"/>
        <v>54.947817475432316</v>
      </c>
      <c r="AY15" s="20">
        <v>1167.7</v>
      </c>
      <c r="AZ15" s="19">
        <v>654.3</v>
      </c>
      <c r="BA15" s="14">
        <f t="shared" si="1"/>
        <v>56.03322771259741</v>
      </c>
      <c r="BB15" s="43">
        <v>2071.5</v>
      </c>
      <c r="BC15" s="21">
        <v>368.9</v>
      </c>
      <c r="BD15" s="14">
        <f t="shared" si="18"/>
        <v>17.808351436157373</v>
      </c>
      <c r="BE15" s="20">
        <v>844.9</v>
      </c>
      <c r="BF15" s="21">
        <v>70.5</v>
      </c>
      <c r="BG15" s="14">
        <f t="shared" si="19"/>
        <v>8.344182743519942</v>
      </c>
      <c r="BH15" s="20">
        <v>30644.4</v>
      </c>
      <c r="BI15" s="19">
        <v>2115.7</v>
      </c>
      <c r="BJ15" s="14">
        <f t="shared" si="20"/>
        <v>6.904034668650715</v>
      </c>
      <c r="BK15" s="33">
        <v>0</v>
      </c>
      <c r="BL15" s="33">
        <f t="shared" si="21"/>
        <v>81.5</v>
      </c>
      <c r="BM15" s="14" t="e">
        <f t="shared" si="22"/>
        <v>#DIV/0!</v>
      </c>
      <c r="BN15" s="22">
        <f t="shared" si="23"/>
        <v>-613</v>
      </c>
      <c r="BO15" s="22">
        <f t="shared" si="2"/>
        <v>81.5</v>
      </c>
      <c r="BP15" s="14">
        <f t="shared" si="24"/>
        <v>-13.295269168026099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5554.4</v>
      </c>
      <c r="D16" s="30">
        <f t="shared" si="4"/>
        <v>2080.3</v>
      </c>
      <c r="E16" s="14">
        <f t="shared" si="5"/>
        <v>37.45319026357483</v>
      </c>
      <c r="F16" s="42">
        <v>1013.2</v>
      </c>
      <c r="G16" s="16">
        <v>371.8</v>
      </c>
      <c r="H16" s="14">
        <f t="shared" si="6"/>
        <v>36.69561784445322</v>
      </c>
      <c r="I16" s="15">
        <v>22</v>
      </c>
      <c r="J16" s="16">
        <v>13.2</v>
      </c>
      <c r="K16" s="14">
        <f t="shared" si="0"/>
        <v>60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-30.9</v>
      </c>
      <c r="Q16" s="34">
        <f t="shared" si="8"/>
        <v>-25.32786885245902</v>
      </c>
      <c r="R16" s="15">
        <v>327.2</v>
      </c>
      <c r="S16" s="31">
        <v>13.9</v>
      </c>
      <c r="T16" s="14">
        <f t="shared" si="25"/>
        <v>4.248166259168705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86.8</v>
      </c>
      <c r="Z16" s="14">
        <f t="shared" si="10"/>
        <v>72.33333333333333</v>
      </c>
      <c r="AA16" s="15">
        <v>8</v>
      </c>
      <c r="AB16" s="16">
        <v>45.5</v>
      </c>
      <c r="AC16" s="14">
        <f t="shared" si="11"/>
        <v>568.75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4541.2</v>
      </c>
      <c r="AK16" s="31">
        <v>1708.5</v>
      </c>
      <c r="AL16" s="14">
        <f t="shared" si="14"/>
        <v>37.622214392671545</v>
      </c>
      <c r="AM16" s="15">
        <v>1667.1</v>
      </c>
      <c r="AN16" s="31">
        <v>1111.4</v>
      </c>
      <c r="AO16" s="14">
        <f>AN16/AM16*100</f>
        <v>66.66666666666667</v>
      </c>
      <c r="AP16" s="15">
        <v>783.7</v>
      </c>
      <c r="AQ16" s="16">
        <v>433.7</v>
      </c>
      <c r="AR16" s="14">
        <f t="shared" si="26"/>
        <v>55.34005359193569</v>
      </c>
      <c r="AS16" s="25">
        <v>5720.5</v>
      </c>
      <c r="AT16" s="19">
        <v>1733.8</v>
      </c>
      <c r="AU16" s="14">
        <f t="shared" si="16"/>
        <v>30.308539463333624</v>
      </c>
      <c r="AV16" s="45">
        <v>1498.3</v>
      </c>
      <c r="AW16" s="19">
        <v>834.1</v>
      </c>
      <c r="AX16" s="14">
        <f t="shared" si="17"/>
        <v>55.66975906026831</v>
      </c>
      <c r="AY16" s="20">
        <v>1128.7</v>
      </c>
      <c r="AZ16" s="19">
        <v>633.6</v>
      </c>
      <c r="BA16" s="14">
        <f t="shared" si="1"/>
        <v>56.1353769823691</v>
      </c>
      <c r="BB16" s="43">
        <v>978.8</v>
      </c>
      <c r="BC16" s="21">
        <v>115.4</v>
      </c>
      <c r="BD16" s="14">
        <f t="shared" si="18"/>
        <v>11.789946873722927</v>
      </c>
      <c r="BE16" s="46">
        <v>1694.4</v>
      </c>
      <c r="BF16" s="21">
        <v>108.7</v>
      </c>
      <c r="BG16" s="14">
        <f t="shared" si="19"/>
        <v>6.415250236071765</v>
      </c>
      <c r="BH16" s="20">
        <v>1434.7</v>
      </c>
      <c r="BI16" s="19">
        <v>596</v>
      </c>
      <c r="BJ16" s="14">
        <f t="shared" si="20"/>
        <v>41.54178573917892</v>
      </c>
      <c r="BK16" s="33">
        <f>C16-AS16</f>
        <v>-166.10000000000036</v>
      </c>
      <c r="BL16" s="33">
        <f t="shared" si="21"/>
        <v>346.5000000000002</v>
      </c>
      <c r="BM16" s="14">
        <f t="shared" si="22"/>
        <v>-208.60927152317848</v>
      </c>
      <c r="BN16" s="22">
        <f t="shared" si="23"/>
        <v>-166.10000000000036</v>
      </c>
      <c r="BO16" s="22">
        <f t="shared" si="2"/>
        <v>346.5000000000002</v>
      </c>
      <c r="BP16" s="14">
        <f t="shared" si="24"/>
        <v>-208.60927152317848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79453.79999999999</v>
      </c>
      <c r="D17" s="30">
        <f t="shared" si="4"/>
        <v>21510.6</v>
      </c>
      <c r="E17" s="14">
        <f t="shared" si="5"/>
        <v>27.073091532437722</v>
      </c>
      <c r="F17" s="42">
        <v>36831.2</v>
      </c>
      <c r="G17" s="16">
        <v>17175.5</v>
      </c>
      <c r="H17" s="14">
        <f t="shared" si="6"/>
        <v>46.633017658941334</v>
      </c>
      <c r="I17" s="15">
        <v>21300</v>
      </c>
      <c r="J17" s="16">
        <v>12351.6</v>
      </c>
      <c r="K17" s="14">
        <f t="shared" si="0"/>
        <v>57.988732394366195</v>
      </c>
      <c r="L17" s="15">
        <v>29</v>
      </c>
      <c r="M17" s="16">
        <v>14.6</v>
      </c>
      <c r="N17" s="14">
        <f t="shared" si="7"/>
        <v>50.3448275862069</v>
      </c>
      <c r="O17" s="15">
        <v>4090</v>
      </c>
      <c r="P17" s="16">
        <v>115.2</v>
      </c>
      <c r="Q17" s="14">
        <f t="shared" si="8"/>
        <v>2.8166259168704157</v>
      </c>
      <c r="R17" s="15">
        <v>7000</v>
      </c>
      <c r="S17" s="17">
        <v>3059.3</v>
      </c>
      <c r="T17" s="14">
        <f t="shared" si="25"/>
        <v>43.70428571428572</v>
      </c>
      <c r="U17" s="15">
        <v>1510</v>
      </c>
      <c r="V17" s="17">
        <v>268.1</v>
      </c>
      <c r="W17" s="14">
        <f t="shared" si="9"/>
        <v>17.75496688741722</v>
      </c>
      <c r="X17" s="15">
        <v>60</v>
      </c>
      <c r="Y17" s="17">
        <v>29.8</v>
      </c>
      <c r="Z17" s="14">
        <f t="shared" si="10"/>
        <v>49.66666666666667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500</v>
      </c>
      <c r="AH17" s="14">
        <v>507.4</v>
      </c>
      <c r="AI17" s="14">
        <f t="shared" si="13"/>
        <v>101.47999999999999</v>
      </c>
      <c r="AJ17" s="42">
        <v>42622.6</v>
      </c>
      <c r="AK17" s="16">
        <v>4335.1</v>
      </c>
      <c r="AL17" s="14">
        <f t="shared" si="14"/>
        <v>10.170895252753235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87680.3</v>
      </c>
      <c r="AT17" s="19">
        <v>25145</v>
      </c>
      <c r="AU17" s="14">
        <f t="shared" si="16"/>
        <v>28.67804968732999</v>
      </c>
      <c r="AV17" s="45">
        <v>7485.6</v>
      </c>
      <c r="AW17" s="19">
        <v>3135</v>
      </c>
      <c r="AX17" s="14">
        <f t="shared" si="17"/>
        <v>41.88041038794485</v>
      </c>
      <c r="AY17" s="20">
        <v>5241.4</v>
      </c>
      <c r="AZ17" s="19">
        <v>2508.8</v>
      </c>
      <c r="BA17" s="14">
        <f t="shared" si="1"/>
        <v>47.86507421681231</v>
      </c>
      <c r="BB17" s="43">
        <v>15524.8</v>
      </c>
      <c r="BC17" s="21">
        <v>8212.8</v>
      </c>
      <c r="BD17" s="14">
        <f t="shared" si="18"/>
        <v>52.90116458827166</v>
      </c>
      <c r="BE17" s="20">
        <v>56778.1</v>
      </c>
      <c r="BF17" s="21">
        <v>9983.7</v>
      </c>
      <c r="BG17" s="14">
        <f t="shared" si="19"/>
        <v>17.583716256796194</v>
      </c>
      <c r="BH17" s="20">
        <v>6138</v>
      </c>
      <c r="BI17" s="19">
        <v>3566</v>
      </c>
      <c r="BJ17" s="14">
        <f t="shared" si="20"/>
        <v>58.0971000325839</v>
      </c>
      <c r="BK17" s="33">
        <v>-3731.7</v>
      </c>
      <c r="BL17" s="33">
        <f t="shared" si="21"/>
        <v>-3634.4000000000015</v>
      </c>
      <c r="BM17" s="14">
        <f t="shared" si="22"/>
        <v>97.39260926655416</v>
      </c>
      <c r="BN17" s="22">
        <f t="shared" si="23"/>
        <v>-8226.500000000015</v>
      </c>
      <c r="BO17" s="22">
        <f t="shared" si="2"/>
        <v>-3634.4000000000015</v>
      </c>
      <c r="BP17" s="14">
        <f t="shared" si="24"/>
        <v>44.1791770497781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9752.7</v>
      </c>
      <c r="D18" s="30">
        <f t="shared" si="4"/>
        <v>4244.099999999999</v>
      </c>
      <c r="E18" s="14">
        <f t="shared" si="5"/>
        <v>43.5171798578855</v>
      </c>
      <c r="F18" s="42">
        <v>1142</v>
      </c>
      <c r="G18" s="16">
        <v>543.9</v>
      </c>
      <c r="H18" s="14">
        <f t="shared" si="6"/>
        <v>47.62697022767075</v>
      </c>
      <c r="I18" s="15">
        <v>42</v>
      </c>
      <c r="J18" s="16">
        <v>23.2</v>
      </c>
      <c r="K18" s="14">
        <f t="shared" si="0"/>
        <v>55.23809523809524</v>
      </c>
      <c r="L18" s="15">
        <v>40</v>
      </c>
      <c r="M18" s="16">
        <v>0.6</v>
      </c>
      <c r="N18" s="14">
        <f t="shared" si="7"/>
        <v>1.5</v>
      </c>
      <c r="O18" s="15">
        <v>86</v>
      </c>
      <c r="P18" s="16">
        <v>80</v>
      </c>
      <c r="Q18" s="14">
        <f t="shared" si="8"/>
        <v>93.02325581395348</v>
      </c>
      <c r="R18" s="15">
        <v>305</v>
      </c>
      <c r="S18" s="16">
        <v>29.7</v>
      </c>
      <c r="T18" s="14">
        <f t="shared" si="25"/>
        <v>9.737704918032787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66.1</v>
      </c>
      <c r="Z18" s="14">
        <f t="shared" si="10"/>
        <v>98.65671641791045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8610.7</v>
      </c>
      <c r="AK18" s="31">
        <v>3700.2</v>
      </c>
      <c r="AL18" s="14">
        <f t="shared" si="14"/>
        <v>42.97211608812292</v>
      </c>
      <c r="AM18" s="15">
        <v>1542.7</v>
      </c>
      <c r="AN18" s="31">
        <v>1028.4</v>
      </c>
      <c r="AO18" s="14">
        <f t="shared" si="15"/>
        <v>66.66234523886693</v>
      </c>
      <c r="AP18" s="15">
        <v>2662.3</v>
      </c>
      <c r="AQ18" s="16">
        <v>1410.5</v>
      </c>
      <c r="AR18" s="14">
        <f t="shared" si="26"/>
        <v>52.98050557788378</v>
      </c>
      <c r="AS18" s="25">
        <v>10569.3</v>
      </c>
      <c r="AT18" s="32">
        <v>3118.4</v>
      </c>
      <c r="AU18" s="14">
        <f t="shared" si="16"/>
        <v>29.504319112902465</v>
      </c>
      <c r="AV18" s="45">
        <v>1885.4</v>
      </c>
      <c r="AW18" s="19">
        <v>1096.5</v>
      </c>
      <c r="AX18" s="14">
        <f t="shared" si="17"/>
        <v>58.15742017608995</v>
      </c>
      <c r="AY18" s="20">
        <v>1224.9</v>
      </c>
      <c r="AZ18" s="19">
        <v>702.1</v>
      </c>
      <c r="BA18" s="14">
        <f t="shared" si="1"/>
        <v>57.31896481345415</v>
      </c>
      <c r="BB18" s="43">
        <v>2814.6</v>
      </c>
      <c r="BC18" s="21">
        <v>864.9</v>
      </c>
      <c r="BD18" s="14">
        <f t="shared" si="18"/>
        <v>30.72905563845662</v>
      </c>
      <c r="BE18" s="20">
        <v>3213.6</v>
      </c>
      <c r="BF18" s="21">
        <v>183.3</v>
      </c>
      <c r="BG18" s="14">
        <f t="shared" si="19"/>
        <v>5.703883495145631</v>
      </c>
      <c r="BH18" s="20">
        <v>2543.4</v>
      </c>
      <c r="BI18" s="32">
        <v>894.3</v>
      </c>
      <c r="BJ18" s="14">
        <f t="shared" si="20"/>
        <v>35.16159471573484</v>
      </c>
      <c r="BK18" s="33">
        <v>0</v>
      </c>
      <c r="BL18" s="33">
        <f t="shared" si="21"/>
        <v>1125.6999999999994</v>
      </c>
      <c r="BM18" s="14" t="e">
        <f t="shared" si="22"/>
        <v>#DIV/0!</v>
      </c>
      <c r="BN18" s="22">
        <f t="shared" si="23"/>
        <v>-816.5999999999985</v>
      </c>
      <c r="BO18" s="22">
        <f t="shared" si="2"/>
        <v>1125.6999999999994</v>
      </c>
      <c r="BP18" s="14">
        <f t="shared" si="24"/>
        <v>-137.85206955669867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7198.3</v>
      </c>
      <c r="D19" s="30">
        <f t="shared" si="4"/>
        <v>2218.3</v>
      </c>
      <c r="E19" s="14">
        <f t="shared" si="5"/>
        <v>30.816998457969248</v>
      </c>
      <c r="F19" s="42">
        <v>1627.5</v>
      </c>
      <c r="G19" s="16">
        <v>568.8</v>
      </c>
      <c r="H19" s="14">
        <f t="shared" si="6"/>
        <v>34.94930875576037</v>
      </c>
      <c r="I19" s="15">
        <v>63</v>
      </c>
      <c r="J19" s="31">
        <v>40.7</v>
      </c>
      <c r="K19" s="14">
        <f t="shared" si="0"/>
        <v>64.60317460317461</v>
      </c>
      <c r="L19" s="15">
        <v>46</v>
      </c>
      <c r="M19" s="16">
        <v>32.4</v>
      </c>
      <c r="N19" s="14">
        <f t="shared" si="7"/>
        <v>70.43478260869564</v>
      </c>
      <c r="O19" s="15">
        <v>180</v>
      </c>
      <c r="P19" s="16">
        <v>-15.2</v>
      </c>
      <c r="Q19" s="14">
        <f t="shared" si="8"/>
        <v>-8.444444444444445</v>
      </c>
      <c r="R19" s="15">
        <v>327</v>
      </c>
      <c r="S19" s="16">
        <v>17</v>
      </c>
      <c r="T19" s="14">
        <f t="shared" si="25"/>
        <v>5.198776758409786</v>
      </c>
      <c r="U19" s="15">
        <v>0</v>
      </c>
      <c r="V19" s="17">
        <v>0</v>
      </c>
      <c r="W19" s="14" t="e">
        <f t="shared" si="9"/>
        <v>#DIV/0!</v>
      </c>
      <c r="X19" s="15">
        <v>290</v>
      </c>
      <c r="Y19" s="17">
        <v>62.8</v>
      </c>
      <c r="Z19" s="14">
        <f t="shared" si="10"/>
        <v>21.655172413793103</v>
      </c>
      <c r="AA19" s="15">
        <v>50</v>
      </c>
      <c r="AB19" s="16">
        <v>20.3</v>
      </c>
      <c r="AC19" s="14">
        <f t="shared" si="11"/>
        <v>40.6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5570.8</v>
      </c>
      <c r="AK19" s="16">
        <v>1649.5</v>
      </c>
      <c r="AL19" s="14">
        <f t="shared" si="14"/>
        <v>29.609750843684928</v>
      </c>
      <c r="AM19" s="15">
        <v>2121.6</v>
      </c>
      <c r="AN19" s="31">
        <v>1414.4</v>
      </c>
      <c r="AO19" s="14">
        <f t="shared" si="15"/>
        <v>66.66666666666667</v>
      </c>
      <c r="AP19" s="15">
        <v>181.7</v>
      </c>
      <c r="AQ19" s="16">
        <v>106</v>
      </c>
      <c r="AR19" s="14">
        <f t="shared" si="26"/>
        <v>58.33791964777105</v>
      </c>
      <c r="AS19" s="25">
        <v>7474.9</v>
      </c>
      <c r="AT19" s="19">
        <v>2106.4</v>
      </c>
      <c r="AU19" s="14">
        <f t="shared" si="16"/>
        <v>28.179641199213368</v>
      </c>
      <c r="AV19" s="45">
        <v>1738.5</v>
      </c>
      <c r="AW19" s="19">
        <v>913.7</v>
      </c>
      <c r="AX19" s="14">
        <f t="shared" si="17"/>
        <v>52.55680184066725</v>
      </c>
      <c r="AY19" s="20">
        <v>1235.6</v>
      </c>
      <c r="AZ19" s="32">
        <v>641.4</v>
      </c>
      <c r="BA19" s="14">
        <f t="shared" si="1"/>
        <v>51.91000323729362</v>
      </c>
      <c r="BB19" s="43">
        <v>1551.7</v>
      </c>
      <c r="BC19" s="21">
        <v>102.3</v>
      </c>
      <c r="BD19" s="14">
        <f t="shared" si="18"/>
        <v>6.592769220854547</v>
      </c>
      <c r="BE19" s="20">
        <v>1114.7</v>
      </c>
      <c r="BF19" s="21">
        <v>364.5</v>
      </c>
      <c r="BG19" s="14">
        <f t="shared" si="19"/>
        <v>32.69938099937203</v>
      </c>
      <c r="BH19" s="20">
        <v>2949.7</v>
      </c>
      <c r="BI19" s="19">
        <v>644.3</v>
      </c>
      <c r="BJ19" s="14">
        <f t="shared" si="20"/>
        <v>21.842899277892666</v>
      </c>
      <c r="BK19" s="33">
        <v>0</v>
      </c>
      <c r="BL19" s="33">
        <f t="shared" si="21"/>
        <v>111.90000000000009</v>
      </c>
      <c r="BM19" s="14" t="e">
        <f t="shared" si="22"/>
        <v>#DIV/0!</v>
      </c>
      <c r="BN19" s="22">
        <f t="shared" si="23"/>
        <v>-276.59999999999945</v>
      </c>
      <c r="BO19" s="22">
        <f t="shared" si="2"/>
        <v>111.90000000000009</v>
      </c>
      <c r="BP19" s="14">
        <f t="shared" si="24"/>
        <v>-40.45553145336237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12790.6</v>
      </c>
      <c r="D20" s="30">
        <f t="shared" si="4"/>
        <v>4647.2</v>
      </c>
      <c r="E20" s="14">
        <f t="shared" si="5"/>
        <v>36.332931996935244</v>
      </c>
      <c r="F20" s="42">
        <v>3160.5</v>
      </c>
      <c r="G20" s="16">
        <v>1157.6</v>
      </c>
      <c r="H20" s="14">
        <f t="shared" si="6"/>
        <v>36.62711596266413</v>
      </c>
      <c r="I20" s="15">
        <v>400</v>
      </c>
      <c r="J20" s="31">
        <v>215.8</v>
      </c>
      <c r="K20" s="14">
        <f t="shared" si="0"/>
        <v>53.949999999999996</v>
      </c>
      <c r="L20" s="15">
        <v>48</v>
      </c>
      <c r="M20" s="16">
        <v>10.6</v>
      </c>
      <c r="N20" s="14">
        <f t="shared" si="7"/>
        <v>22.083333333333332</v>
      </c>
      <c r="O20" s="15">
        <v>485</v>
      </c>
      <c r="P20" s="16">
        <v>17.3</v>
      </c>
      <c r="Q20" s="14">
        <f t="shared" si="8"/>
        <v>3.5670103092783503</v>
      </c>
      <c r="R20" s="15">
        <v>797</v>
      </c>
      <c r="S20" s="16">
        <v>144.5</v>
      </c>
      <c r="T20" s="14">
        <f t="shared" si="25"/>
        <v>18.130489335006274</v>
      </c>
      <c r="U20" s="15">
        <v>0</v>
      </c>
      <c r="V20" s="17">
        <v>0</v>
      </c>
      <c r="W20" s="14" t="e">
        <f t="shared" si="9"/>
        <v>#DIV/0!</v>
      </c>
      <c r="X20" s="15">
        <v>340</v>
      </c>
      <c r="Y20" s="17">
        <v>191</v>
      </c>
      <c r="Z20" s="14">
        <f t="shared" si="10"/>
        <v>56.1764705882353</v>
      </c>
      <c r="AA20" s="15">
        <v>305</v>
      </c>
      <c r="AB20" s="16">
        <v>142.1</v>
      </c>
      <c r="AC20" s="14">
        <f t="shared" si="11"/>
        <v>46.59016393442623</v>
      </c>
      <c r="AD20" s="14">
        <v>0</v>
      </c>
      <c r="AE20" s="14">
        <v>0</v>
      </c>
      <c r="AF20" s="14" t="e">
        <f t="shared" si="12"/>
        <v>#DIV/0!</v>
      </c>
      <c r="AG20" s="14">
        <v>16</v>
      </c>
      <c r="AH20" s="14">
        <v>0.2</v>
      </c>
      <c r="AI20" s="14">
        <v>0.2</v>
      </c>
      <c r="AJ20" s="42">
        <v>9630.1</v>
      </c>
      <c r="AK20" s="16">
        <v>3489.6</v>
      </c>
      <c r="AL20" s="14">
        <f t="shared" si="14"/>
        <v>36.236383838174056</v>
      </c>
      <c r="AM20" s="15">
        <v>3345</v>
      </c>
      <c r="AN20" s="31">
        <v>2230</v>
      </c>
      <c r="AO20" s="14">
        <f t="shared" si="15"/>
        <v>66.66666666666666</v>
      </c>
      <c r="AP20" s="15">
        <v>0</v>
      </c>
      <c r="AQ20" s="16">
        <v>0</v>
      </c>
      <c r="AR20" s="14" t="e">
        <f t="shared" si="26"/>
        <v>#DIV/0!</v>
      </c>
      <c r="AS20" s="25">
        <v>13736.4</v>
      </c>
      <c r="AT20" s="19">
        <v>4761.7</v>
      </c>
      <c r="AU20" s="14">
        <f t="shared" si="16"/>
        <v>34.66483212486532</v>
      </c>
      <c r="AV20" s="45">
        <v>2332.1</v>
      </c>
      <c r="AW20" s="19">
        <v>1372</v>
      </c>
      <c r="AX20" s="14">
        <f t="shared" si="17"/>
        <v>58.83109643668797</v>
      </c>
      <c r="AY20" s="46">
        <v>1506.7</v>
      </c>
      <c r="AZ20" s="19">
        <v>777.9</v>
      </c>
      <c r="BA20" s="14">
        <f t="shared" si="1"/>
        <v>51.62938873033782</v>
      </c>
      <c r="BB20" s="48">
        <v>3286.5</v>
      </c>
      <c r="BC20" s="21">
        <v>1671.8</v>
      </c>
      <c r="BD20" s="14">
        <f t="shared" si="18"/>
        <v>50.86870530959988</v>
      </c>
      <c r="BE20" s="20">
        <v>4834.8</v>
      </c>
      <c r="BF20" s="21">
        <v>277</v>
      </c>
      <c r="BG20" s="14">
        <f t="shared" si="19"/>
        <v>5.729295937784396</v>
      </c>
      <c r="BH20" s="20">
        <v>2752.7</v>
      </c>
      <c r="BI20" s="19">
        <v>1063.3</v>
      </c>
      <c r="BJ20" s="14">
        <f t="shared" si="20"/>
        <v>38.62752933483489</v>
      </c>
      <c r="BK20" s="33">
        <v>863.3</v>
      </c>
      <c r="BL20" s="33">
        <f t="shared" si="21"/>
        <v>-114.5</v>
      </c>
      <c r="BM20" s="14">
        <f t="shared" si="22"/>
        <v>-13.263060349820458</v>
      </c>
      <c r="BN20" s="22">
        <f t="shared" si="23"/>
        <v>-945.7999999999993</v>
      </c>
      <c r="BO20" s="22">
        <f t="shared" si="2"/>
        <v>-114.5</v>
      </c>
      <c r="BP20" s="14">
        <f t="shared" si="24"/>
        <v>12.106153520828936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8928.6</v>
      </c>
      <c r="D21" s="40">
        <f t="shared" si="4"/>
        <v>2105.7</v>
      </c>
      <c r="E21" s="14">
        <f t="shared" si="5"/>
        <v>23.583764531953495</v>
      </c>
      <c r="F21" s="42">
        <v>924.3</v>
      </c>
      <c r="G21" s="16">
        <v>371.6</v>
      </c>
      <c r="H21" s="14">
        <f t="shared" si="6"/>
        <v>40.20339716542249</v>
      </c>
      <c r="I21" s="15">
        <v>38</v>
      </c>
      <c r="J21" s="16">
        <v>17.9</v>
      </c>
      <c r="K21" s="14">
        <f t="shared" si="0"/>
        <v>47.10526315789473</v>
      </c>
      <c r="L21" s="15">
        <v>8</v>
      </c>
      <c r="M21" s="16">
        <v>15.9</v>
      </c>
      <c r="N21" s="14">
        <f t="shared" si="7"/>
        <v>198.75</v>
      </c>
      <c r="O21" s="15">
        <v>41</v>
      </c>
      <c r="P21" s="16">
        <v>2.7</v>
      </c>
      <c r="Q21" s="14">
        <f t="shared" si="8"/>
        <v>6.585365853658537</v>
      </c>
      <c r="R21" s="15">
        <v>185.7</v>
      </c>
      <c r="S21" s="16">
        <v>13.2</v>
      </c>
      <c r="T21" s="14">
        <f t="shared" si="25"/>
        <v>7.1082390953150245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87.7</v>
      </c>
      <c r="Z21" s="14">
        <f t="shared" si="10"/>
        <v>34.8015873015873</v>
      </c>
      <c r="AA21" s="15">
        <v>6</v>
      </c>
      <c r="AB21" s="31">
        <v>4.8</v>
      </c>
      <c r="AC21" s="14">
        <f t="shared" si="11"/>
        <v>80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1</v>
      </c>
      <c r="AI21" s="14" t="e">
        <f t="shared" si="13"/>
        <v>#DIV/0!</v>
      </c>
      <c r="AJ21" s="50">
        <v>8004.3</v>
      </c>
      <c r="AK21" s="16">
        <v>1734.1</v>
      </c>
      <c r="AL21" s="14">
        <f t="shared" si="14"/>
        <v>21.664605274664865</v>
      </c>
      <c r="AM21" s="15">
        <v>794.7</v>
      </c>
      <c r="AN21" s="31">
        <v>529.8</v>
      </c>
      <c r="AO21" s="14">
        <f t="shared" si="15"/>
        <v>66.66666666666666</v>
      </c>
      <c r="AP21" s="15">
        <v>1752.1</v>
      </c>
      <c r="AQ21" s="16">
        <v>1022.1</v>
      </c>
      <c r="AR21" s="14">
        <f t="shared" si="26"/>
        <v>58.3357114319959</v>
      </c>
      <c r="AS21" s="25">
        <v>9333</v>
      </c>
      <c r="AT21" s="19">
        <v>2273.6</v>
      </c>
      <c r="AU21" s="14">
        <f t="shared" si="16"/>
        <v>24.360870031072537</v>
      </c>
      <c r="AV21" s="45">
        <v>1350.3</v>
      </c>
      <c r="AW21" s="19">
        <v>883.9</v>
      </c>
      <c r="AX21" s="14">
        <f t="shared" si="17"/>
        <v>65.45952751240465</v>
      </c>
      <c r="AY21" s="46">
        <v>878.7</v>
      </c>
      <c r="AZ21" s="19">
        <v>666.7</v>
      </c>
      <c r="BA21" s="14">
        <f t="shared" si="1"/>
        <v>75.87344941390691</v>
      </c>
      <c r="BB21" s="43">
        <v>914.1</v>
      </c>
      <c r="BC21" s="21">
        <v>120.9</v>
      </c>
      <c r="BD21" s="14">
        <f t="shared" si="18"/>
        <v>13.226124056448965</v>
      </c>
      <c r="BE21" s="20">
        <v>2228.8</v>
      </c>
      <c r="BF21" s="21">
        <v>307.8</v>
      </c>
      <c r="BG21" s="14">
        <f t="shared" si="19"/>
        <v>13.810122038765254</v>
      </c>
      <c r="BH21" s="20">
        <v>4695.5</v>
      </c>
      <c r="BI21" s="19">
        <v>886.7</v>
      </c>
      <c r="BJ21" s="14">
        <f t="shared" si="20"/>
        <v>18.88403790863593</v>
      </c>
      <c r="BK21" s="33">
        <f>C21-AS21</f>
        <v>-404.39999999999964</v>
      </c>
      <c r="BL21" s="33">
        <f t="shared" si="21"/>
        <v>-167.9000000000001</v>
      </c>
      <c r="BM21" s="14">
        <f t="shared" si="22"/>
        <v>41.51829871414447</v>
      </c>
      <c r="BN21" s="22">
        <f t="shared" si="23"/>
        <v>-404.39999999999964</v>
      </c>
      <c r="BO21" s="22">
        <f t="shared" si="2"/>
        <v>-167.9000000000001</v>
      </c>
      <c r="BP21" s="14">
        <f t="shared" si="24"/>
        <v>41.51829871414447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8257.800000000001</v>
      </c>
      <c r="D22" s="34">
        <f t="shared" si="4"/>
        <v>2661.5</v>
      </c>
      <c r="E22" s="14">
        <f t="shared" si="5"/>
        <v>32.23013393397757</v>
      </c>
      <c r="F22" s="42">
        <v>1355.2</v>
      </c>
      <c r="G22" s="16">
        <v>496.1</v>
      </c>
      <c r="H22" s="14">
        <f t="shared" si="6"/>
        <v>36.60714285714286</v>
      </c>
      <c r="I22" s="15">
        <v>36</v>
      </c>
      <c r="J22" s="16">
        <v>22.5</v>
      </c>
      <c r="K22" s="14">
        <f t="shared" si="0"/>
        <v>62.5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1.7</v>
      </c>
      <c r="Q22" s="14">
        <f t="shared" si="8"/>
        <v>1.8478260869565217</v>
      </c>
      <c r="R22" s="15">
        <v>390</v>
      </c>
      <c r="S22" s="16">
        <v>25</v>
      </c>
      <c r="T22" s="14">
        <f t="shared" si="25"/>
        <v>6.41025641025641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81.8</v>
      </c>
      <c r="Z22" s="14">
        <f t="shared" si="10"/>
        <v>74.36363636363636</v>
      </c>
      <c r="AA22" s="15">
        <v>120</v>
      </c>
      <c r="AB22" s="16">
        <v>18.8</v>
      </c>
      <c r="AC22" s="14">
        <f t="shared" si="11"/>
        <v>15.666666666666668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6902.6</v>
      </c>
      <c r="AK22" s="16">
        <v>2165.4</v>
      </c>
      <c r="AL22" s="14">
        <f t="shared" si="14"/>
        <v>31.37078781908266</v>
      </c>
      <c r="AM22" s="15">
        <v>1937.3</v>
      </c>
      <c r="AN22" s="31">
        <v>1291.6</v>
      </c>
      <c r="AO22" s="14">
        <f t="shared" si="15"/>
        <v>66.67010788210396</v>
      </c>
      <c r="AP22" s="15">
        <v>982.7</v>
      </c>
      <c r="AQ22" s="16">
        <v>463.9</v>
      </c>
      <c r="AR22" s="14">
        <f>AQ22/AP22*100</f>
        <v>47.206675485906175</v>
      </c>
      <c r="AS22" s="25">
        <v>8616.6</v>
      </c>
      <c r="AT22" s="19">
        <v>2485.5</v>
      </c>
      <c r="AU22" s="14">
        <f t="shared" si="16"/>
        <v>28.84548429775085</v>
      </c>
      <c r="AV22" s="45">
        <v>1805.9</v>
      </c>
      <c r="AW22" s="32">
        <v>1100.1</v>
      </c>
      <c r="AX22" s="14">
        <f t="shared" si="17"/>
        <v>60.91699429647266</v>
      </c>
      <c r="AY22" s="46">
        <v>1270.4</v>
      </c>
      <c r="AZ22" s="32">
        <v>782.8</v>
      </c>
      <c r="BA22" s="14">
        <f t="shared" si="1"/>
        <v>61.61838790931989</v>
      </c>
      <c r="BB22" s="43">
        <v>2431.3</v>
      </c>
      <c r="BC22" s="21">
        <v>284.5</v>
      </c>
      <c r="BD22" s="14">
        <f t="shared" si="18"/>
        <v>11.70155883683626</v>
      </c>
      <c r="BE22" s="20">
        <v>2753.9</v>
      </c>
      <c r="BF22" s="21">
        <v>117.3</v>
      </c>
      <c r="BG22" s="14">
        <f t="shared" si="19"/>
        <v>4.259413922074149</v>
      </c>
      <c r="BH22" s="20">
        <v>1501.7</v>
      </c>
      <c r="BI22" s="32">
        <v>907</v>
      </c>
      <c r="BJ22" s="14">
        <f t="shared" si="20"/>
        <v>60.39821535592994</v>
      </c>
      <c r="BK22" s="33">
        <v>0</v>
      </c>
      <c r="BL22" s="33">
        <f t="shared" si="21"/>
        <v>176</v>
      </c>
      <c r="BM22" s="14" t="e">
        <f t="shared" si="22"/>
        <v>#DIV/0!</v>
      </c>
      <c r="BN22" s="22">
        <f t="shared" si="23"/>
        <v>-358.7999999999993</v>
      </c>
      <c r="BO22" s="22">
        <f t="shared" si="2"/>
        <v>176</v>
      </c>
      <c r="BP22" s="14">
        <f t="shared" si="24"/>
        <v>-49.05239687848393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6126.3</v>
      </c>
      <c r="D23" s="34">
        <f t="shared" si="4"/>
        <v>2171.6</v>
      </c>
      <c r="E23" s="14">
        <f t="shared" si="5"/>
        <v>35.44717039648727</v>
      </c>
      <c r="F23" s="42">
        <v>1062.3</v>
      </c>
      <c r="G23" s="16">
        <v>509.3</v>
      </c>
      <c r="H23" s="14">
        <f t="shared" si="6"/>
        <v>47.943142238539025</v>
      </c>
      <c r="I23" s="15">
        <v>35</v>
      </c>
      <c r="J23" s="16">
        <v>22.6</v>
      </c>
      <c r="K23" s="14">
        <f t="shared" si="0"/>
        <v>64.57142857142858</v>
      </c>
      <c r="L23" s="15">
        <v>31</v>
      </c>
      <c r="M23" s="16">
        <v>90.1</v>
      </c>
      <c r="N23" s="14">
        <f t="shared" si="7"/>
        <v>290.64516129032256</v>
      </c>
      <c r="O23" s="15">
        <v>50</v>
      </c>
      <c r="P23" s="16">
        <v>1</v>
      </c>
      <c r="Q23" s="14">
        <f t="shared" si="8"/>
        <v>2</v>
      </c>
      <c r="R23" s="15">
        <v>267</v>
      </c>
      <c r="S23" s="16">
        <v>8.8</v>
      </c>
      <c r="T23" s="14">
        <f t="shared" si="25"/>
        <v>3.295880149812734</v>
      </c>
      <c r="U23" s="15">
        <v>0</v>
      </c>
      <c r="V23" s="17">
        <v>0</v>
      </c>
      <c r="W23" s="14" t="e">
        <f t="shared" si="9"/>
        <v>#DIV/0!</v>
      </c>
      <c r="X23" s="15">
        <v>280</v>
      </c>
      <c r="Y23" s="17">
        <v>95.4</v>
      </c>
      <c r="Z23" s="14">
        <f t="shared" si="10"/>
        <v>34.07142857142858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5064</v>
      </c>
      <c r="AK23" s="16">
        <v>1662.3</v>
      </c>
      <c r="AL23" s="14">
        <f t="shared" si="14"/>
        <v>32.82582938388626</v>
      </c>
      <c r="AM23" s="15">
        <v>985.7</v>
      </c>
      <c r="AN23" s="16">
        <v>657.1</v>
      </c>
      <c r="AO23" s="14">
        <f t="shared" si="15"/>
        <v>66.66328497514456</v>
      </c>
      <c r="AP23" s="15">
        <v>1213.4</v>
      </c>
      <c r="AQ23" s="16">
        <v>707.8</v>
      </c>
      <c r="AR23" s="14">
        <f>AQ23/AP23*100</f>
        <v>58.331959782429536</v>
      </c>
      <c r="AS23" s="25">
        <v>6715.7</v>
      </c>
      <c r="AT23" s="32">
        <v>2037.5</v>
      </c>
      <c r="AU23" s="14">
        <f t="shared" si="16"/>
        <v>30.339354050955226</v>
      </c>
      <c r="AV23" s="45">
        <v>1518.9</v>
      </c>
      <c r="AW23" s="19">
        <v>792.9</v>
      </c>
      <c r="AX23" s="14">
        <f t="shared" si="17"/>
        <v>52.20225162946869</v>
      </c>
      <c r="AY23" s="46">
        <v>971</v>
      </c>
      <c r="AZ23" s="19">
        <v>500.8</v>
      </c>
      <c r="BA23" s="14">
        <f t="shared" si="1"/>
        <v>51.575695159629255</v>
      </c>
      <c r="BB23" s="25">
        <v>885.9</v>
      </c>
      <c r="BC23" s="21">
        <v>156.8</v>
      </c>
      <c r="BD23" s="14">
        <f t="shared" si="18"/>
        <v>17.6995146179027</v>
      </c>
      <c r="BE23" s="20">
        <v>2772.7</v>
      </c>
      <c r="BF23" s="21">
        <v>188</v>
      </c>
      <c r="BG23" s="14">
        <f t="shared" si="19"/>
        <v>6.78039456125798</v>
      </c>
      <c r="BH23" s="20">
        <v>1418.6</v>
      </c>
      <c r="BI23" s="19">
        <v>816.4</v>
      </c>
      <c r="BJ23" s="14">
        <f t="shared" si="20"/>
        <v>57.54969688425208</v>
      </c>
      <c r="BK23" s="33">
        <v>0</v>
      </c>
      <c r="BL23" s="33">
        <f t="shared" si="21"/>
        <v>134.0999999999999</v>
      </c>
      <c r="BM23" s="14" t="e">
        <f t="shared" si="22"/>
        <v>#DIV/0!</v>
      </c>
      <c r="BN23" s="22">
        <f t="shared" si="23"/>
        <v>-589.3999999999996</v>
      </c>
      <c r="BO23" s="22">
        <f t="shared" si="2"/>
        <v>134.0999999999999</v>
      </c>
      <c r="BP23" s="14">
        <f t="shared" si="24"/>
        <v>-22.751951136749234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9973.3</v>
      </c>
      <c r="D24" s="34">
        <f t="shared" si="4"/>
        <v>2216.1</v>
      </c>
      <c r="E24" s="14">
        <f t="shared" si="5"/>
        <v>22.220328276498254</v>
      </c>
      <c r="F24" s="42">
        <v>817.3</v>
      </c>
      <c r="G24" s="31">
        <v>347.9</v>
      </c>
      <c r="H24" s="14">
        <f t="shared" si="6"/>
        <v>42.56698886577756</v>
      </c>
      <c r="I24" s="15">
        <v>99.8</v>
      </c>
      <c r="J24" s="16">
        <v>57.9</v>
      </c>
      <c r="K24" s="14">
        <f t="shared" si="0"/>
        <v>58.016032064128254</v>
      </c>
      <c r="L24" s="15">
        <v>49</v>
      </c>
      <c r="M24" s="16">
        <v>55.8</v>
      </c>
      <c r="N24" s="14">
        <f t="shared" si="7"/>
        <v>113.87755102040815</v>
      </c>
      <c r="O24" s="15">
        <v>119</v>
      </c>
      <c r="P24" s="16">
        <v>8.3</v>
      </c>
      <c r="Q24" s="14">
        <f t="shared" si="8"/>
        <v>6.974789915966387</v>
      </c>
      <c r="R24" s="15">
        <v>237</v>
      </c>
      <c r="S24" s="16">
        <v>21.2</v>
      </c>
      <c r="T24" s="14">
        <f t="shared" si="25"/>
        <v>8.945147679324894</v>
      </c>
      <c r="U24" s="15">
        <v>0</v>
      </c>
      <c r="V24" s="17">
        <v>0</v>
      </c>
      <c r="W24" s="14" t="e">
        <f t="shared" si="9"/>
        <v>#DIV/0!</v>
      </c>
      <c r="X24" s="15">
        <v>52</v>
      </c>
      <c r="Y24" s="17">
        <v>54.3</v>
      </c>
      <c r="Z24" s="14">
        <f t="shared" si="10"/>
        <v>104.4230769230769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10.6</v>
      </c>
      <c r="AI24" s="14">
        <f t="shared" si="13"/>
        <v>53</v>
      </c>
      <c r="AJ24" s="42">
        <v>9156</v>
      </c>
      <c r="AK24" s="16">
        <v>1868.2</v>
      </c>
      <c r="AL24" s="14">
        <f t="shared" si="14"/>
        <v>20.404106596767146</v>
      </c>
      <c r="AM24" s="15">
        <v>1129.4</v>
      </c>
      <c r="AN24" s="16">
        <v>752.9</v>
      </c>
      <c r="AO24" s="14">
        <f t="shared" si="15"/>
        <v>66.66371524703382</v>
      </c>
      <c r="AP24" s="42">
        <v>1625.4</v>
      </c>
      <c r="AQ24" s="16">
        <v>702.6</v>
      </c>
      <c r="AR24" s="14">
        <f t="shared" si="26"/>
        <v>43.22628276116648</v>
      </c>
      <c r="AS24" s="25">
        <v>10962.7</v>
      </c>
      <c r="AT24" s="19">
        <v>2493.8</v>
      </c>
      <c r="AU24" s="14">
        <f t="shared" si="16"/>
        <v>22.748045645689473</v>
      </c>
      <c r="AV24" s="24">
        <v>1433.9</v>
      </c>
      <c r="AW24" s="19">
        <v>796.5</v>
      </c>
      <c r="AX24" s="14">
        <f t="shared" si="17"/>
        <v>55.54780668107957</v>
      </c>
      <c r="AY24" s="20">
        <v>977.4</v>
      </c>
      <c r="AZ24" s="32">
        <v>482.8</v>
      </c>
      <c r="BA24" s="14">
        <f t="shared" si="1"/>
        <v>49.39635768365051</v>
      </c>
      <c r="BB24" s="25">
        <v>2550.1</v>
      </c>
      <c r="BC24" s="21">
        <v>405.6</v>
      </c>
      <c r="BD24" s="14">
        <f t="shared" si="18"/>
        <v>15.905258617309126</v>
      </c>
      <c r="BE24" s="20">
        <v>3471.8</v>
      </c>
      <c r="BF24" s="21">
        <v>405.5</v>
      </c>
      <c r="BG24" s="14">
        <f t="shared" si="19"/>
        <v>11.679820266144363</v>
      </c>
      <c r="BH24" s="20">
        <v>3390.1</v>
      </c>
      <c r="BI24" s="19">
        <v>814.6</v>
      </c>
      <c r="BJ24" s="14">
        <f t="shared" si="20"/>
        <v>24.02878971121796</v>
      </c>
      <c r="BK24" s="33">
        <v>0</v>
      </c>
      <c r="BL24" s="33">
        <f t="shared" si="21"/>
        <v>-277.7000000000003</v>
      </c>
      <c r="BM24" s="14" t="e">
        <f t="shared" si="22"/>
        <v>#DIV/0!</v>
      </c>
      <c r="BN24" s="22">
        <f t="shared" si="23"/>
        <v>-989.4000000000015</v>
      </c>
      <c r="BO24" s="22">
        <f t="shared" si="2"/>
        <v>-277.7000000000003</v>
      </c>
      <c r="BP24" s="14">
        <f t="shared" si="24"/>
        <v>28.06751566606022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4619.099999999999</v>
      </c>
      <c r="D25" s="34">
        <f t="shared" si="4"/>
        <v>1744.9</v>
      </c>
      <c r="E25" s="14">
        <f t="shared" si="5"/>
        <v>37.77575718213505</v>
      </c>
      <c r="F25" s="42">
        <v>844.4</v>
      </c>
      <c r="G25" s="16">
        <v>602.9</v>
      </c>
      <c r="H25" s="14">
        <f t="shared" si="6"/>
        <v>71.39981051634297</v>
      </c>
      <c r="I25" s="15">
        <v>110</v>
      </c>
      <c r="J25" s="16">
        <v>61</v>
      </c>
      <c r="K25" s="14">
        <f t="shared" si="0"/>
        <v>55.45454545454545</v>
      </c>
      <c r="L25" s="15">
        <v>235</v>
      </c>
      <c r="M25" s="16">
        <v>372.2</v>
      </c>
      <c r="N25" s="14">
        <f t="shared" si="7"/>
        <v>158.38297872340425</v>
      </c>
      <c r="O25" s="15">
        <v>43</v>
      </c>
      <c r="P25" s="16">
        <v>2.4</v>
      </c>
      <c r="Q25" s="14">
        <f t="shared" si="8"/>
        <v>5.5813953488372094</v>
      </c>
      <c r="R25" s="15">
        <v>188</v>
      </c>
      <c r="S25" s="31">
        <v>6.9</v>
      </c>
      <c r="T25" s="14">
        <f t="shared" si="25"/>
        <v>3.670212765957447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24.9</v>
      </c>
      <c r="Z25" s="14">
        <f t="shared" si="10"/>
        <v>75.45454545454545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3774.7</v>
      </c>
      <c r="AK25" s="16">
        <v>1142</v>
      </c>
      <c r="AL25" s="14">
        <f t="shared" si="14"/>
        <v>30.254059925292076</v>
      </c>
      <c r="AM25" s="15">
        <v>611.4</v>
      </c>
      <c r="AN25" s="16">
        <v>407.6</v>
      </c>
      <c r="AO25" s="14">
        <f>AN25/AM25*100</f>
        <v>66.66666666666667</v>
      </c>
      <c r="AP25" s="15">
        <v>1249.6</v>
      </c>
      <c r="AQ25" s="16">
        <v>627.2</v>
      </c>
      <c r="AR25" s="14">
        <f t="shared" si="26"/>
        <v>50.1920614596671</v>
      </c>
      <c r="AS25" s="25">
        <v>4765.3</v>
      </c>
      <c r="AT25" s="32">
        <v>1515.2</v>
      </c>
      <c r="AU25" s="14">
        <v>0</v>
      </c>
      <c r="AV25" s="24">
        <v>1315.7</v>
      </c>
      <c r="AW25" s="19">
        <v>753.2</v>
      </c>
      <c r="AX25" s="14">
        <f t="shared" si="17"/>
        <v>57.24709280231056</v>
      </c>
      <c r="AY25" s="20">
        <v>868.6</v>
      </c>
      <c r="AZ25" s="19">
        <v>478.9</v>
      </c>
      <c r="BA25" s="14">
        <f t="shared" si="1"/>
        <v>55.13469951646327</v>
      </c>
      <c r="BB25" s="25">
        <v>521.4</v>
      </c>
      <c r="BC25" s="21">
        <v>47.6</v>
      </c>
      <c r="BD25" s="14">
        <f t="shared" si="18"/>
        <v>9.12926735711546</v>
      </c>
      <c r="BE25" s="20">
        <v>1944.7</v>
      </c>
      <c r="BF25" s="21">
        <v>152.6</v>
      </c>
      <c r="BG25" s="14">
        <f t="shared" si="19"/>
        <v>7.846968684115802</v>
      </c>
      <c r="BH25" s="46">
        <v>871.1</v>
      </c>
      <c r="BI25" s="19">
        <v>482.1</v>
      </c>
      <c r="BJ25" s="14">
        <f t="shared" si="20"/>
        <v>55.343818160945936</v>
      </c>
      <c r="BK25" s="33">
        <v>0</v>
      </c>
      <c r="BL25" s="33">
        <f t="shared" si="21"/>
        <v>229.70000000000005</v>
      </c>
      <c r="BM25" s="14" t="e">
        <f t="shared" si="22"/>
        <v>#DIV/0!</v>
      </c>
      <c r="BN25" s="22">
        <f t="shared" si="23"/>
        <v>-146.20000000000073</v>
      </c>
      <c r="BO25" s="22">
        <f t="shared" si="2"/>
        <v>229.70000000000005</v>
      </c>
      <c r="BP25" s="14">
        <f t="shared" si="24"/>
        <v>-157.1135430916545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6794.5</v>
      </c>
      <c r="D26" s="34">
        <f t="shared" si="4"/>
        <v>2168.1</v>
      </c>
      <c r="E26" s="14">
        <f t="shared" si="5"/>
        <v>31.909632791228198</v>
      </c>
      <c r="F26" s="15">
        <v>1293</v>
      </c>
      <c r="G26" s="16">
        <v>381.3</v>
      </c>
      <c r="H26" s="14">
        <f t="shared" si="6"/>
        <v>29.48955916473318</v>
      </c>
      <c r="I26" s="15">
        <v>38</v>
      </c>
      <c r="J26" s="38">
        <v>20.4</v>
      </c>
      <c r="K26" s="14">
        <f t="shared" si="0"/>
        <v>53.68421052631579</v>
      </c>
      <c r="L26" s="15">
        <v>181</v>
      </c>
      <c r="M26" s="16">
        <v>9.5</v>
      </c>
      <c r="N26" s="14">
        <f t="shared" si="7"/>
        <v>5.248618784530387</v>
      </c>
      <c r="O26" s="15">
        <v>132</v>
      </c>
      <c r="P26" s="16">
        <v>2.8</v>
      </c>
      <c r="Q26" s="14">
        <f t="shared" si="8"/>
        <v>2.121212121212121</v>
      </c>
      <c r="R26" s="15">
        <v>335</v>
      </c>
      <c r="S26" s="16">
        <v>25.8</v>
      </c>
      <c r="T26" s="14">
        <f t="shared" si="25"/>
        <v>7.701492537313433</v>
      </c>
      <c r="U26" s="15">
        <v>0</v>
      </c>
      <c r="V26" s="17">
        <v>0</v>
      </c>
      <c r="W26" s="14" t="e">
        <f t="shared" si="9"/>
        <v>#DIV/0!</v>
      </c>
      <c r="X26" s="15">
        <v>167</v>
      </c>
      <c r="Y26" s="17">
        <v>51.1</v>
      </c>
      <c r="Z26" s="14">
        <f t="shared" si="10"/>
        <v>30.598802395209585</v>
      </c>
      <c r="AA26" s="15">
        <v>10</v>
      </c>
      <c r="AB26" s="16">
        <v>8.1</v>
      </c>
      <c r="AC26" s="14">
        <f t="shared" si="11"/>
        <v>81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5501.5</v>
      </c>
      <c r="AK26" s="16">
        <v>1786.8</v>
      </c>
      <c r="AL26" s="14">
        <f t="shared" si="14"/>
        <v>32.478414977733344</v>
      </c>
      <c r="AM26" s="15">
        <v>1477.3</v>
      </c>
      <c r="AN26" s="16">
        <v>984.9</v>
      </c>
      <c r="AO26" s="14">
        <f t="shared" si="15"/>
        <v>66.66892303526704</v>
      </c>
      <c r="AP26" s="15">
        <v>1038.6</v>
      </c>
      <c r="AQ26" s="16">
        <v>527.5</v>
      </c>
      <c r="AR26" s="14">
        <f t="shared" si="26"/>
        <v>50.78952435971501</v>
      </c>
      <c r="AS26" s="25">
        <v>7123.7</v>
      </c>
      <c r="AT26" s="19">
        <v>2160.2</v>
      </c>
      <c r="AU26" s="14">
        <f t="shared" si="16"/>
        <v>30.32412931482235</v>
      </c>
      <c r="AV26" s="24">
        <v>1451.5</v>
      </c>
      <c r="AW26" s="19">
        <v>834</v>
      </c>
      <c r="AX26" s="14">
        <f t="shared" si="17"/>
        <v>57.45780227351016</v>
      </c>
      <c r="AY26" s="20">
        <v>1108.3</v>
      </c>
      <c r="AZ26" s="19">
        <v>657.4</v>
      </c>
      <c r="BA26" s="14">
        <f t="shared" si="1"/>
        <v>59.31606965623026</v>
      </c>
      <c r="BB26" s="25">
        <v>1099.2</v>
      </c>
      <c r="BC26" s="21">
        <v>133</v>
      </c>
      <c r="BD26" s="14">
        <f t="shared" si="18"/>
        <v>12.099708879184861</v>
      </c>
      <c r="BE26" s="20">
        <v>2803.2</v>
      </c>
      <c r="BF26" s="21">
        <v>206.5</v>
      </c>
      <c r="BG26" s="14">
        <f t="shared" si="19"/>
        <v>7.366581050228311</v>
      </c>
      <c r="BH26" s="20">
        <v>1656.4</v>
      </c>
      <c r="BI26" s="32">
        <v>907.4</v>
      </c>
      <c r="BJ26" s="14">
        <f t="shared" si="20"/>
        <v>54.7814537551316</v>
      </c>
      <c r="BK26" s="33">
        <v>0</v>
      </c>
      <c r="BL26" s="33">
        <f t="shared" si="21"/>
        <v>7.900000000000091</v>
      </c>
      <c r="BM26" s="14" t="e">
        <f t="shared" si="22"/>
        <v>#DIV/0!</v>
      </c>
      <c r="BN26" s="22">
        <f t="shared" si="23"/>
        <v>-329.1999999999998</v>
      </c>
      <c r="BO26" s="22">
        <f t="shared" si="2"/>
        <v>7.900000000000091</v>
      </c>
      <c r="BP26" s="14">
        <f t="shared" si="24"/>
        <v>-2.399756986634294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5541.9</v>
      </c>
      <c r="D27" s="30">
        <f t="shared" si="4"/>
        <v>2068.5</v>
      </c>
      <c r="E27" s="14">
        <f t="shared" si="5"/>
        <v>37.324744221295944</v>
      </c>
      <c r="F27" s="15">
        <v>783.2</v>
      </c>
      <c r="G27" s="31">
        <v>404.8</v>
      </c>
      <c r="H27" s="14">
        <f t="shared" si="6"/>
        <v>51.685393258426956</v>
      </c>
      <c r="I27" s="15">
        <v>24</v>
      </c>
      <c r="J27" s="31">
        <v>14.8</v>
      </c>
      <c r="K27" s="14">
        <f t="shared" si="0"/>
        <v>61.66666666666667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2.1</v>
      </c>
      <c r="Q27" s="14">
        <f t="shared" si="8"/>
        <v>5.250000000000001</v>
      </c>
      <c r="R27" s="15">
        <v>177</v>
      </c>
      <c r="S27" s="16">
        <v>21.9</v>
      </c>
      <c r="T27" s="14">
        <f t="shared" si="25"/>
        <v>12.372881355932202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73.4</v>
      </c>
      <c r="Z27" s="14">
        <f t="shared" si="10"/>
        <v>69.24528301886794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4758.7</v>
      </c>
      <c r="AK27" s="16">
        <v>1663.7</v>
      </c>
      <c r="AL27" s="14">
        <f t="shared" si="14"/>
        <v>34.96122890705445</v>
      </c>
      <c r="AM27" s="15">
        <v>1480.1</v>
      </c>
      <c r="AN27" s="16">
        <v>986.7</v>
      </c>
      <c r="AO27" s="14">
        <f t="shared" si="15"/>
        <v>66.66441456658335</v>
      </c>
      <c r="AP27" s="15">
        <v>1001.9</v>
      </c>
      <c r="AQ27" s="16">
        <v>469.5</v>
      </c>
      <c r="AR27" s="14">
        <f t="shared" si="26"/>
        <v>46.86096416808065</v>
      </c>
      <c r="AS27" s="25">
        <v>5817.8</v>
      </c>
      <c r="AT27" s="19">
        <v>1952.6</v>
      </c>
      <c r="AU27" s="14">
        <f t="shared" si="16"/>
        <v>33.562515040049504</v>
      </c>
      <c r="AV27" s="24">
        <v>1493.7</v>
      </c>
      <c r="AW27" s="32">
        <v>884.8</v>
      </c>
      <c r="AX27" s="14">
        <f t="shared" si="17"/>
        <v>59.23545558010309</v>
      </c>
      <c r="AY27" s="20">
        <v>1160.2</v>
      </c>
      <c r="AZ27" s="32">
        <v>651.1</v>
      </c>
      <c r="BA27" s="14">
        <f t="shared" si="1"/>
        <v>56.11963454576797</v>
      </c>
      <c r="BB27" s="25">
        <v>1143.6</v>
      </c>
      <c r="BC27" s="21">
        <v>247.1</v>
      </c>
      <c r="BD27" s="14">
        <f t="shared" si="18"/>
        <v>21.60720531654425</v>
      </c>
      <c r="BE27" s="20">
        <v>1858</v>
      </c>
      <c r="BF27" s="21">
        <v>163</v>
      </c>
      <c r="BG27" s="14">
        <f t="shared" si="19"/>
        <v>8.772874058127018</v>
      </c>
      <c r="BH27" s="20">
        <v>1210.1</v>
      </c>
      <c r="BI27" s="32">
        <v>590.6</v>
      </c>
      <c r="BJ27" s="14">
        <f t="shared" si="20"/>
        <v>48.80588381125527</v>
      </c>
      <c r="BK27" s="33">
        <v>0</v>
      </c>
      <c r="BL27" s="33">
        <f t="shared" si="21"/>
        <v>115.90000000000009</v>
      </c>
      <c r="BM27" s="14" t="e">
        <f t="shared" si="22"/>
        <v>#DIV/0!</v>
      </c>
      <c r="BN27" s="22">
        <f t="shared" si="23"/>
        <v>-275.90000000000055</v>
      </c>
      <c r="BO27" s="22">
        <f t="shared" si="2"/>
        <v>115.90000000000009</v>
      </c>
      <c r="BP27" s="14">
        <f t="shared" si="24"/>
        <v>-42.00797390358821</v>
      </c>
      <c r="BQ27" s="6"/>
      <c r="BR27" s="23"/>
    </row>
    <row r="28" spans="1:70" ht="15.75">
      <c r="A28" s="11">
        <v>19</v>
      </c>
      <c r="B28" s="12" t="s">
        <v>45</v>
      </c>
      <c r="C28" s="13">
        <f t="shared" si="3"/>
        <v>14535.800000000001</v>
      </c>
      <c r="D28" s="14">
        <f t="shared" si="4"/>
        <v>2900.4</v>
      </c>
      <c r="E28" s="14">
        <f t="shared" si="5"/>
        <v>19.953494131729936</v>
      </c>
      <c r="F28" s="15">
        <v>1586.1</v>
      </c>
      <c r="G28" s="16">
        <v>927</v>
      </c>
      <c r="H28" s="14">
        <f t="shared" si="6"/>
        <v>58.44524304898808</v>
      </c>
      <c r="I28" s="15">
        <v>128</v>
      </c>
      <c r="J28" s="16">
        <v>79.1</v>
      </c>
      <c r="K28" s="14">
        <f t="shared" si="0"/>
        <v>61.79687499999999</v>
      </c>
      <c r="L28" s="15">
        <v>60</v>
      </c>
      <c r="M28" s="31">
        <v>49.6</v>
      </c>
      <c r="N28" s="14">
        <f t="shared" si="7"/>
        <v>82.66666666666667</v>
      </c>
      <c r="O28" s="15">
        <v>165</v>
      </c>
      <c r="P28" s="16">
        <v>1.4</v>
      </c>
      <c r="Q28" s="14">
        <f t="shared" si="8"/>
        <v>0.8484848484848484</v>
      </c>
      <c r="R28" s="15">
        <v>304.1</v>
      </c>
      <c r="S28" s="16">
        <v>21</v>
      </c>
      <c r="T28" s="14">
        <f t="shared" si="25"/>
        <v>6.905623150279514</v>
      </c>
      <c r="U28" s="15">
        <v>0</v>
      </c>
      <c r="V28" s="17">
        <v>0</v>
      </c>
      <c r="W28" s="14" t="e">
        <f t="shared" si="9"/>
        <v>#DIV/0!</v>
      </c>
      <c r="X28" s="15">
        <v>240</v>
      </c>
      <c r="Y28" s="17">
        <v>178</v>
      </c>
      <c r="Z28" s="14">
        <f t="shared" si="10"/>
        <v>74.16666666666667</v>
      </c>
      <c r="AA28" s="15">
        <v>150</v>
      </c>
      <c r="AB28" s="16">
        <v>268.8</v>
      </c>
      <c r="AC28" s="14">
        <f t="shared" si="11"/>
        <v>179.20000000000002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12949.7</v>
      </c>
      <c r="AK28" s="16">
        <v>1973.4</v>
      </c>
      <c r="AL28" s="14">
        <f t="shared" si="14"/>
        <v>15.238963064781425</v>
      </c>
      <c r="AM28" s="15">
        <v>1354.2</v>
      </c>
      <c r="AN28" s="16">
        <v>902.7</v>
      </c>
      <c r="AO28" s="14">
        <f t="shared" si="15"/>
        <v>66.65928223305274</v>
      </c>
      <c r="AP28" s="15">
        <v>3581.8</v>
      </c>
      <c r="AQ28" s="16">
        <v>910.4</v>
      </c>
      <c r="AR28" s="14">
        <f t="shared" si="26"/>
        <v>25.41738790552236</v>
      </c>
      <c r="AS28" s="25">
        <v>15134.8</v>
      </c>
      <c r="AT28" s="19">
        <v>2377</v>
      </c>
      <c r="AU28" s="14">
        <f>AT28/AS28*100</f>
        <v>15.705526336654598</v>
      </c>
      <c r="AV28" s="24">
        <v>1733.1</v>
      </c>
      <c r="AW28" s="19">
        <v>906.6</v>
      </c>
      <c r="AX28" s="14">
        <f t="shared" si="17"/>
        <v>52.31088800415441</v>
      </c>
      <c r="AY28" s="20">
        <v>1374.7</v>
      </c>
      <c r="AZ28" s="19">
        <v>722.1</v>
      </c>
      <c r="BA28" s="14">
        <f t="shared" si="1"/>
        <v>52.527824252564194</v>
      </c>
      <c r="BB28" s="25">
        <v>1175.7</v>
      </c>
      <c r="BC28" s="21">
        <v>43.8</v>
      </c>
      <c r="BD28" s="14">
        <f t="shared" si="18"/>
        <v>3.725440163306966</v>
      </c>
      <c r="BE28" s="20">
        <v>582.2</v>
      </c>
      <c r="BF28" s="21">
        <v>50.1</v>
      </c>
      <c r="BG28" s="14">
        <f t="shared" si="19"/>
        <v>8.605290278254895</v>
      </c>
      <c r="BH28" s="20">
        <v>11527.8</v>
      </c>
      <c r="BI28" s="19">
        <v>1294.8</v>
      </c>
      <c r="BJ28" s="14">
        <f t="shared" si="20"/>
        <v>11.231978347993547</v>
      </c>
      <c r="BK28" s="33">
        <v>0</v>
      </c>
      <c r="BL28" s="33">
        <f t="shared" si="21"/>
        <v>523.4000000000001</v>
      </c>
      <c r="BM28" s="14" t="e">
        <f t="shared" si="22"/>
        <v>#DIV/0!</v>
      </c>
      <c r="BN28" s="22">
        <f t="shared" si="23"/>
        <v>-598.9999999999982</v>
      </c>
      <c r="BO28" s="22">
        <f t="shared" si="2"/>
        <v>523.4000000000001</v>
      </c>
      <c r="BP28" s="14">
        <f t="shared" si="24"/>
        <v>-87.37896494156956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256436.29999999993</v>
      </c>
      <c r="D29" s="41">
        <f>SUM(D10:D28)</f>
        <v>69921.49999999999</v>
      </c>
      <c r="E29" s="35">
        <f>D29/C29*100</f>
        <v>27.266615529860633</v>
      </c>
      <c r="F29" s="41">
        <f>SUM(F10:F28)</f>
        <v>60156.8</v>
      </c>
      <c r="G29" s="41">
        <f>SUM(G10:G28)</f>
        <v>26959.699999999997</v>
      </c>
      <c r="H29" s="35">
        <f>G29/F29*100</f>
        <v>44.815714931645296</v>
      </c>
      <c r="I29" s="41">
        <f>SUM(I10:I28)</f>
        <v>22892.8</v>
      </c>
      <c r="J29" s="41">
        <f>SUM(J10:J28)</f>
        <v>13265.2</v>
      </c>
      <c r="K29" s="30">
        <f t="shared" si="0"/>
        <v>57.944856024601634</v>
      </c>
      <c r="L29" s="41">
        <f>SUM(L10:L28)</f>
        <v>922.6</v>
      </c>
      <c r="M29" s="41">
        <f>SUM(M10:M28)</f>
        <v>707</v>
      </c>
      <c r="N29" s="35">
        <f>M29/L29*100</f>
        <v>76.63125948406676</v>
      </c>
      <c r="O29" s="41">
        <f>SUM(O10:O28)</f>
        <v>6369</v>
      </c>
      <c r="P29" s="41">
        <f>SUM(P10:P28)</f>
        <v>268.9</v>
      </c>
      <c r="Q29" s="35">
        <f>P29/O29*100</f>
        <v>4.222012874862616</v>
      </c>
      <c r="R29" s="41">
        <f>SUM(R10:R28)</f>
        <v>12883.000000000002</v>
      </c>
      <c r="S29" s="41">
        <f>SUM(S10:S28)</f>
        <v>3631.2000000000003</v>
      </c>
      <c r="T29" s="35">
        <f>S29/R29*100</f>
        <v>28.18598152604207</v>
      </c>
      <c r="U29" s="41">
        <f>SUM(U10:U28)</f>
        <v>1510</v>
      </c>
      <c r="V29" s="41">
        <f>SUM(V10:V28)</f>
        <v>268.1</v>
      </c>
      <c r="W29" s="35">
        <f>V29/U29*100</f>
        <v>17.75496688741722</v>
      </c>
      <c r="X29" s="41">
        <f>SUM(X10:X28)</f>
        <v>3188</v>
      </c>
      <c r="Y29" s="41">
        <f>SUM(Y10:Y28)</f>
        <v>1721.7</v>
      </c>
      <c r="Z29" s="35">
        <f>Y29/X29*100</f>
        <v>54.005646173149316</v>
      </c>
      <c r="AA29" s="41">
        <f>SUM(AA10:AA28)</f>
        <v>755</v>
      </c>
      <c r="AB29" s="41">
        <f>SUM(AB10:AB28)</f>
        <v>590.5</v>
      </c>
      <c r="AC29" s="35">
        <f>AB29/AA29*100</f>
        <v>78.21192052980133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536</v>
      </c>
      <c r="AH29" s="41">
        <f>SUM(AH10:AH28)</f>
        <v>519.1999999999999</v>
      </c>
      <c r="AI29" s="30">
        <f t="shared" si="13"/>
        <v>96.86567164179102</v>
      </c>
      <c r="AJ29" s="41">
        <f>SUM(AJ10:AJ28)</f>
        <v>196279.50000000003</v>
      </c>
      <c r="AK29" s="41">
        <f>SUM(AK10:AK28)</f>
        <v>42961.8</v>
      </c>
      <c r="AL29" s="35">
        <f>AK29/AJ29*100</f>
        <v>21.888072875669643</v>
      </c>
      <c r="AM29" s="41">
        <f>SUM(AM10:AM28)</f>
        <v>28070.300000000007</v>
      </c>
      <c r="AN29" s="41">
        <f>SUM(AN10:AN28)</f>
        <v>18713.300000000003</v>
      </c>
      <c r="AO29" s="35">
        <f>AN29/AM29*100</f>
        <v>66.66583542035531</v>
      </c>
      <c r="AP29" s="41">
        <f>SUM(AP10:AP28)</f>
        <v>21098.4</v>
      </c>
      <c r="AQ29" s="41">
        <f>SUM(AQ10:AQ28)</f>
        <v>9279.4</v>
      </c>
      <c r="AR29" s="35">
        <f>AQ29/AP29*100</f>
        <v>43.98153414476927</v>
      </c>
      <c r="AS29" s="41">
        <f>SUM(AS10:AS28)</f>
        <v>273650.3</v>
      </c>
      <c r="AT29" s="41">
        <f>SUM(AT10:AT28)</f>
        <v>71612.8</v>
      </c>
      <c r="AU29" s="35">
        <f>(AT29/AS29)*100</f>
        <v>26.16945788109862</v>
      </c>
      <c r="AV29" s="41">
        <f>SUM(AV10:AV28)</f>
        <v>35811.4</v>
      </c>
      <c r="AW29" s="41">
        <f>SUM(AW10:AW28)</f>
        <v>19334.199999999997</v>
      </c>
      <c r="AX29" s="35">
        <f>AW29/AV29*100</f>
        <v>53.988953238354256</v>
      </c>
      <c r="AY29" s="41">
        <f>SUM(AY10:AY28)</f>
        <v>25512.200000000004</v>
      </c>
      <c r="AZ29" s="41">
        <f>SUM(AZ10:AZ28)</f>
        <v>13839.199999999999</v>
      </c>
      <c r="BA29" s="35">
        <f t="shared" si="1"/>
        <v>54.245419838351836</v>
      </c>
      <c r="BB29" s="41">
        <f>SUM(BB10:BB28)</f>
        <v>51141.899999999994</v>
      </c>
      <c r="BC29" s="41">
        <f>SUM(BC10:BC28)</f>
        <v>17163.799999999992</v>
      </c>
      <c r="BD29" s="35">
        <f>BC29/BB29*100</f>
        <v>33.56113089267312</v>
      </c>
      <c r="BE29" s="41">
        <f>SUM(BE10:BE28)</f>
        <v>100340.5</v>
      </c>
      <c r="BF29" s="41">
        <f>SUM(BF10:BF28)</f>
        <v>14143.4</v>
      </c>
      <c r="BG29" s="35">
        <f>BF29/BE29*100</f>
        <v>14.095405145479642</v>
      </c>
      <c r="BH29" s="41">
        <f>SUM(BH10:BH28)</f>
        <v>82061.40000000001</v>
      </c>
      <c r="BI29" s="41">
        <f>SUM(BI10:BI28)</f>
        <v>19007.899999999998</v>
      </c>
      <c r="BJ29" s="35">
        <f>BI29/BH29*100</f>
        <v>23.163021834869983</v>
      </c>
      <c r="BK29" s="41">
        <f>SUM(BK10:BK28)</f>
        <v>-3272.8</v>
      </c>
      <c r="BL29" s="41">
        <f>SUM(BL10:BL28)</f>
        <v>-1691.3000000000015</v>
      </c>
      <c r="BM29" s="35">
        <f>BL29/BK29*100</f>
        <v>51.67746272305064</v>
      </c>
      <c r="BN29" s="27">
        <f>SUM(BN10:BN28)</f>
        <v>-17214.000000000015</v>
      </c>
      <c r="BO29" s="27">
        <f>SUM(BO10:BO28)</f>
        <v>-1691.3000000000015</v>
      </c>
      <c r="BP29" s="27">
        <f>BO29/BN29*100</f>
        <v>9.825142326013712</v>
      </c>
      <c r="BQ29" s="6"/>
      <c r="BR29" s="23"/>
    </row>
    <row r="30" spans="3:68" ht="15.75" hidden="1">
      <c r="C30" s="28">
        <f aca="true" t="shared" si="27" ref="C30:AC30">C29-C20</f>
        <v>243645.69999999992</v>
      </c>
      <c r="D30" s="28">
        <f t="shared" si="27"/>
        <v>65274.29999999999</v>
      </c>
      <c r="E30" s="28">
        <f t="shared" si="27"/>
        <v>-9.06631646707461</v>
      </c>
      <c r="F30" s="28">
        <f t="shared" si="27"/>
        <v>56996.3</v>
      </c>
      <c r="G30" s="28">
        <f t="shared" si="27"/>
        <v>25802.1</v>
      </c>
      <c r="H30" s="28">
        <f t="shared" si="27"/>
        <v>8.188598968981168</v>
      </c>
      <c r="I30" s="28">
        <f t="shared" si="27"/>
        <v>22492.8</v>
      </c>
      <c r="J30" s="28">
        <f t="shared" si="27"/>
        <v>13049.400000000001</v>
      </c>
      <c r="K30" s="28">
        <f t="shared" si="27"/>
        <v>3.9948560246016385</v>
      </c>
      <c r="L30" s="28">
        <f t="shared" si="27"/>
        <v>874.6</v>
      </c>
      <c r="M30" s="28">
        <f t="shared" si="27"/>
        <v>696.4</v>
      </c>
      <c r="N30" s="28">
        <f t="shared" si="27"/>
        <v>54.54792615073343</v>
      </c>
      <c r="O30" s="28">
        <f t="shared" si="27"/>
        <v>5884</v>
      </c>
      <c r="P30" s="28">
        <f t="shared" si="27"/>
        <v>251.59999999999997</v>
      </c>
      <c r="Q30" s="28">
        <f t="shared" si="27"/>
        <v>0.6550025655842653</v>
      </c>
      <c r="R30" s="28">
        <f t="shared" si="27"/>
        <v>12086.000000000002</v>
      </c>
      <c r="S30" s="28">
        <f t="shared" si="27"/>
        <v>3486.7000000000003</v>
      </c>
      <c r="T30" s="28">
        <f t="shared" si="27"/>
        <v>10.055492191035796</v>
      </c>
      <c r="U30" s="28">
        <f t="shared" si="27"/>
        <v>1510</v>
      </c>
      <c r="V30" s="28">
        <f t="shared" si="27"/>
        <v>268.1</v>
      </c>
      <c r="W30" s="28" t="e">
        <f t="shared" si="27"/>
        <v>#DIV/0!</v>
      </c>
      <c r="X30" s="28">
        <f t="shared" si="27"/>
        <v>2848</v>
      </c>
      <c r="Y30" s="28">
        <f t="shared" si="27"/>
        <v>1530.7</v>
      </c>
      <c r="Z30" s="28">
        <f t="shared" si="27"/>
        <v>-2.1708244150859812</v>
      </c>
      <c r="AA30" s="28">
        <f t="shared" si="27"/>
        <v>450</v>
      </c>
      <c r="AB30" s="28">
        <f t="shared" si="27"/>
        <v>448.4</v>
      </c>
      <c r="AC30" s="28">
        <f t="shared" si="27"/>
        <v>31.621756595375103</v>
      </c>
      <c r="AD30" s="28"/>
      <c r="AE30" s="28"/>
      <c r="AF30" s="14" t="e">
        <f t="shared" si="12"/>
        <v>#DIV/0!</v>
      </c>
      <c r="AG30" s="28">
        <f aca="true" t="shared" si="28" ref="AG30:BP30">AG29-AG20</f>
        <v>520</v>
      </c>
      <c r="AH30" s="28">
        <f t="shared" si="28"/>
        <v>518.9999999999999</v>
      </c>
      <c r="AI30" s="14">
        <f t="shared" si="13"/>
        <v>99.80769230769229</v>
      </c>
      <c r="AJ30" s="28">
        <f t="shared" si="28"/>
        <v>186649.40000000002</v>
      </c>
      <c r="AK30" s="28">
        <f t="shared" si="28"/>
        <v>39472.200000000004</v>
      </c>
      <c r="AL30" s="28">
        <f t="shared" si="28"/>
        <v>-14.348310962504414</v>
      </c>
      <c r="AM30" s="28">
        <f t="shared" si="28"/>
        <v>24725.300000000007</v>
      </c>
      <c r="AN30" s="28">
        <f t="shared" si="28"/>
        <v>16483.300000000003</v>
      </c>
      <c r="AO30" s="28">
        <f t="shared" si="28"/>
        <v>-0.000831246311349787</v>
      </c>
      <c r="AP30" s="28">
        <f t="shared" si="28"/>
        <v>21098.4</v>
      </c>
      <c r="AQ30" s="28">
        <f t="shared" si="28"/>
        <v>9279.4</v>
      </c>
      <c r="AR30" s="28" t="e">
        <f t="shared" si="28"/>
        <v>#DIV/0!</v>
      </c>
      <c r="AS30" s="28">
        <f t="shared" si="28"/>
        <v>259913.9</v>
      </c>
      <c r="AT30" s="28">
        <f t="shared" si="28"/>
        <v>66851.1</v>
      </c>
      <c r="AU30" s="28">
        <f t="shared" si="28"/>
        <v>-8.495374243766701</v>
      </c>
      <c r="AV30" s="28">
        <f t="shared" si="28"/>
        <v>33479.3</v>
      </c>
      <c r="AW30" s="28">
        <f t="shared" si="28"/>
        <v>17962.199999999997</v>
      </c>
      <c r="AX30" s="28">
        <f t="shared" si="28"/>
        <v>-4.842143198333716</v>
      </c>
      <c r="AY30" s="28">
        <f t="shared" si="28"/>
        <v>24005.500000000004</v>
      </c>
      <c r="AZ30" s="28">
        <f t="shared" si="28"/>
        <v>13061.3</v>
      </c>
      <c r="BA30" s="28">
        <f t="shared" si="28"/>
        <v>2.6160311080140133</v>
      </c>
      <c r="BB30" s="28">
        <f t="shared" si="28"/>
        <v>47855.399999999994</v>
      </c>
      <c r="BC30" s="28">
        <f t="shared" si="28"/>
        <v>15491.999999999993</v>
      </c>
      <c r="BD30" s="28">
        <f t="shared" si="28"/>
        <v>-17.307574416926762</v>
      </c>
      <c r="BE30" s="28">
        <f t="shared" si="28"/>
        <v>95505.7</v>
      </c>
      <c r="BF30" s="28">
        <f t="shared" si="28"/>
        <v>13866.4</v>
      </c>
      <c r="BG30" s="28">
        <f t="shared" si="28"/>
        <v>8.366109207695246</v>
      </c>
      <c r="BH30" s="28">
        <f t="shared" si="28"/>
        <v>79308.70000000001</v>
      </c>
      <c r="BI30" s="28">
        <f t="shared" si="28"/>
        <v>17944.6</v>
      </c>
      <c r="BJ30" s="28">
        <f t="shared" si="28"/>
        <v>-15.464507499964906</v>
      </c>
      <c r="BK30" s="28">
        <f>BK29-BK20</f>
        <v>-4136.1</v>
      </c>
      <c r="BL30" s="28">
        <f>BL29-BL20</f>
        <v>-1576.8000000000015</v>
      </c>
      <c r="BM30" s="28">
        <f>BM29-BM20</f>
        <v>64.9405230728711</v>
      </c>
      <c r="BN30" s="28">
        <f t="shared" si="28"/>
        <v>-16268.200000000015</v>
      </c>
      <c r="BO30" s="28">
        <f t="shared" si="28"/>
        <v>-1576.8000000000015</v>
      </c>
      <c r="BP30" s="28">
        <f t="shared" si="28"/>
        <v>-2.2810111948152247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2020-09-10T11:04:03Z</cp:lastPrinted>
  <dcterms:created xsi:type="dcterms:W3CDTF">2013-04-03T10:22:22Z</dcterms:created>
  <dcterms:modified xsi:type="dcterms:W3CDTF">2020-09-10T11:09:48Z</dcterms:modified>
  <cp:category/>
  <cp:version/>
  <cp:contentType/>
  <cp:contentStatus/>
</cp:coreProperties>
</file>