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<sst xmlns="http://schemas.openxmlformats.org/spreadsheetml/2006/main" count="118" uniqueCount="52">
  <si>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</si>
  <si>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</si>
  <si>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</si>
  <si>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</si>
  <si>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</si>
  <si>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</si>
  <si>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</si>
  <si>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</si>
  <si>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</si>
  <si>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</si>
  <si>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</si>
  <si>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</si>
  <si>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</si>
  <si>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</si>
  <si>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</si>
  <si>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</si>
  <si>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</si>
  <si>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</si>
  <si>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</si>
  <si>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</si>
  <si>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</si>
  <si>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</si>
  <si>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</si>
  <si>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</si>
  <si>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</si>
  <si>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</si>
  <si>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</si>
  <si>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</si>
  <si>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</si>
  <si>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</si>
  <si>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</si>
  <si>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</si>
  <si>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</si>
  <si>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</si>
  <si>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</si>
  <si>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</si>
  <si>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</si>
  <si>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</si>
  <si>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</si>
  <si>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</si>
  <si>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</si>
  <si>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</si>
  <si>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</si>
  <si>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</si>
  <si>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</si>
  <si>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</si>
  <si>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</si>
  <si>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</si>
  <si>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</si>
  <si>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</si>
  <si>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</si>
  <si>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июля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</si>
</sst>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A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29" sqref="D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3" t="s">
        <v>0</v>
      </c>
      <c r="S1" s="63"/>
      <c r="T1" s="6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4" t="s">
        <v>51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6" t="s">
        <v>18</v>
      </c>
      <c r="B4" s="84" t="s">
        <v>1</v>
      </c>
      <c r="C4" s="54" t="s">
        <v>46</v>
      </c>
      <c r="D4" s="55"/>
      <c r="E4" s="56"/>
      <c r="F4" s="51" t="s">
        <v>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69" t="s">
        <v>47</v>
      </c>
      <c r="AT4" s="55"/>
      <c r="AU4" s="56"/>
      <c r="AV4" s="51" t="s">
        <v>4</v>
      </c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4" t="s">
        <v>50</v>
      </c>
      <c r="BL4" s="55"/>
      <c r="BM4" s="56"/>
      <c r="BN4" s="69" t="s">
        <v>48</v>
      </c>
      <c r="BO4" s="55"/>
      <c r="BP4" s="56"/>
      <c r="BQ4" s="6"/>
      <c r="BR4" s="6"/>
    </row>
    <row r="5" spans="1:70" ht="15" customHeight="1">
      <c r="A5" s="59"/>
      <c r="B5" s="85"/>
      <c r="C5" s="57"/>
      <c r="D5" s="58"/>
      <c r="E5" s="59"/>
      <c r="F5" s="65" t="s">
        <v>3</v>
      </c>
      <c r="G5" s="65"/>
      <c r="H5" s="65"/>
      <c r="I5" s="66" t="s">
        <v>4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5" t="s">
        <v>5</v>
      </c>
      <c r="AK5" s="65"/>
      <c r="AL5" s="65"/>
      <c r="AM5" s="51" t="s">
        <v>4</v>
      </c>
      <c r="AN5" s="52"/>
      <c r="AO5" s="52"/>
      <c r="AP5" s="52"/>
      <c r="AQ5" s="52"/>
      <c r="AR5" s="52"/>
      <c r="AS5" s="57"/>
      <c r="AT5" s="58"/>
      <c r="AU5" s="59"/>
      <c r="AV5" s="70" t="s">
        <v>9</v>
      </c>
      <c r="AW5" s="71"/>
      <c r="AX5" s="71"/>
      <c r="AY5" s="53" t="s">
        <v>4</v>
      </c>
      <c r="AZ5" s="53"/>
      <c r="BA5" s="53"/>
      <c r="BB5" s="53" t="s">
        <v>10</v>
      </c>
      <c r="BC5" s="53"/>
      <c r="BD5" s="53"/>
      <c r="BE5" s="53" t="s">
        <v>11</v>
      </c>
      <c r="BF5" s="53"/>
      <c r="BG5" s="53"/>
      <c r="BH5" s="65" t="s">
        <v>12</v>
      </c>
      <c r="BI5" s="65"/>
      <c r="BJ5" s="65"/>
      <c r="BK5" s="57"/>
      <c r="BL5" s="58"/>
      <c r="BM5" s="59"/>
      <c r="BN5" s="57"/>
      <c r="BO5" s="58"/>
      <c r="BP5" s="59"/>
      <c r="BQ5" s="6"/>
      <c r="BR5" s="6"/>
    </row>
    <row r="6" spans="1:70" ht="15" customHeight="1">
      <c r="A6" s="59"/>
      <c r="B6" s="85"/>
      <c r="C6" s="57"/>
      <c r="D6" s="58"/>
      <c r="E6" s="59"/>
      <c r="F6" s="65"/>
      <c r="G6" s="65"/>
      <c r="H6" s="65"/>
      <c r="I6" s="54" t="s">
        <v>6</v>
      </c>
      <c r="J6" s="55"/>
      <c r="K6" s="56"/>
      <c r="L6" s="54" t="s">
        <v>7</v>
      </c>
      <c r="M6" s="55"/>
      <c r="N6" s="56"/>
      <c r="O6" s="54" t="s">
        <v>20</v>
      </c>
      <c r="P6" s="55"/>
      <c r="Q6" s="56"/>
      <c r="R6" s="54" t="s">
        <v>8</v>
      </c>
      <c r="S6" s="55"/>
      <c r="T6" s="56"/>
      <c r="U6" s="54" t="s">
        <v>19</v>
      </c>
      <c r="V6" s="55"/>
      <c r="W6" s="56"/>
      <c r="X6" s="54" t="s">
        <v>21</v>
      </c>
      <c r="Y6" s="55"/>
      <c r="Z6" s="56"/>
      <c r="AA6" s="54" t="s">
        <v>25</v>
      </c>
      <c r="AB6" s="55"/>
      <c r="AC6" s="56"/>
      <c r="AD6" s="76" t="s">
        <v>26</v>
      </c>
      <c r="AE6" s="77"/>
      <c r="AF6" s="78"/>
      <c r="AG6" s="54" t="s">
        <v>24</v>
      </c>
      <c r="AH6" s="55"/>
      <c r="AI6" s="56"/>
      <c r="AJ6" s="65"/>
      <c r="AK6" s="65"/>
      <c r="AL6" s="65"/>
      <c r="AM6" s="54" t="s">
        <v>22</v>
      </c>
      <c r="AN6" s="55"/>
      <c r="AO6" s="56"/>
      <c r="AP6" s="54" t="s">
        <v>23</v>
      </c>
      <c r="AQ6" s="55"/>
      <c r="AR6" s="56"/>
      <c r="AS6" s="57"/>
      <c r="AT6" s="58"/>
      <c r="AU6" s="59"/>
      <c r="AV6" s="72"/>
      <c r="AW6" s="73"/>
      <c r="AX6" s="73"/>
      <c r="AY6" s="53" t="s">
        <v>13</v>
      </c>
      <c r="AZ6" s="53"/>
      <c r="BA6" s="53"/>
      <c r="BB6" s="53"/>
      <c r="BC6" s="53"/>
      <c r="BD6" s="53"/>
      <c r="BE6" s="53"/>
      <c r="BF6" s="53"/>
      <c r="BG6" s="53"/>
      <c r="BH6" s="65"/>
      <c r="BI6" s="65"/>
      <c r="BJ6" s="65"/>
      <c r="BK6" s="57"/>
      <c r="BL6" s="58"/>
      <c r="BM6" s="59"/>
      <c r="BN6" s="57"/>
      <c r="BO6" s="58"/>
      <c r="BP6" s="59"/>
      <c r="BQ6" s="6"/>
      <c r="BR6" s="6"/>
    </row>
    <row r="7" spans="1:70" ht="193.5" customHeight="1">
      <c r="A7" s="59"/>
      <c r="B7" s="85"/>
      <c r="C7" s="60"/>
      <c r="D7" s="61"/>
      <c r="E7" s="62"/>
      <c r="F7" s="65"/>
      <c r="G7" s="65"/>
      <c r="H7" s="65"/>
      <c r="I7" s="60"/>
      <c r="J7" s="61"/>
      <c r="K7" s="62"/>
      <c r="L7" s="60"/>
      <c r="M7" s="61"/>
      <c r="N7" s="62"/>
      <c r="O7" s="60"/>
      <c r="P7" s="61"/>
      <c r="Q7" s="62"/>
      <c r="R7" s="60"/>
      <c r="S7" s="61"/>
      <c r="T7" s="62"/>
      <c r="U7" s="60"/>
      <c r="V7" s="61"/>
      <c r="W7" s="62"/>
      <c r="X7" s="60"/>
      <c r="Y7" s="61"/>
      <c r="Z7" s="62"/>
      <c r="AA7" s="60"/>
      <c r="AB7" s="61"/>
      <c r="AC7" s="62"/>
      <c r="AD7" s="79"/>
      <c r="AE7" s="80"/>
      <c r="AF7" s="81"/>
      <c r="AG7" s="60"/>
      <c r="AH7" s="61"/>
      <c r="AI7" s="62"/>
      <c r="AJ7" s="65"/>
      <c r="AK7" s="65"/>
      <c r="AL7" s="65"/>
      <c r="AM7" s="60"/>
      <c r="AN7" s="61"/>
      <c r="AO7" s="62"/>
      <c r="AP7" s="60"/>
      <c r="AQ7" s="61"/>
      <c r="AR7" s="62"/>
      <c r="AS7" s="60"/>
      <c r="AT7" s="61"/>
      <c r="AU7" s="62"/>
      <c r="AV7" s="74"/>
      <c r="AW7" s="75"/>
      <c r="AX7" s="75"/>
      <c r="AY7" s="53"/>
      <c r="AZ7" s="53"/>
      <c r="BA7" s="53"/>
      <c r="BB7" s="53"/>
      <c r="BC7" s="53"/>
      <c r="BD7" s="53"/>
      <c r="BE7" s="53"/>
      <c r="BF7" s="53"/>
      <c r="BG7" s="53"/>
      <c r="BH7" s="65"/>
      <c r="BI7" s="65"/>
      <c r="BJ7" s="65"/>
      <c r="BK7" s="60"/>
      <c r="BL7" s="61"/>
      <c r="BM7" s="62"/>
      <c r="BN7" s="60"/>
      <c r="BO7" s="61"/>
      <c r="BP7" s="62"/>
      <c r="BQ7" s="6"/>
      <c r="BR7" s="6"/>
    </row>
    <row r="8" spans="1:70" ht="63">
      <c r="A8" s="62"/>
      <c r="B8" s="86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7565.9</v>
      </c>
      <c r="D10" s="34">
        <f>G10+AK10</f>
        <v>2400.5</v>
      </c>
      <c r="E10" s="14">
        <f>D10/C10*100</f>
        <v>31.727884323081195</v>
      </c>
      <c r="F10" s="42">
        <v>1409.6</v>
      </c>
      <c r="G10" s="16">
        <v>490.4</v>
      </c>
      <c r="H10" s="14">
        <f>G10/F10*100</f>
        <v>34.7900113507378</v>
      </c>
      <c r="I10" s="15">
        <v>205</v>
      </c>
      <c r="J10" s="16">
        <v>97.6</v>
      </c>
      <c r="K10" s="14">
        <f aca="true" t="shared" si="0" ref="K10:K29">J10/I10*100</f>
        <v>47.609756097560975</v>
      </c>
      <c r="L10" s="15">
        <v>1.6</v>
      </c>
      <c r="M10" s="16">
        <v>1.2</v>
      </c>
      <c r="N10" s="14">
        <f>M10/L10*100</f>
        <v>74.99999999999999</v>
      </c>
      <c r="O10" s="15">
        <v>75</v>
      </c>
      <c r="P10" s="49">
        <v>5.4</v>
      </c>
      <c r="Q10" s="14">
        <f>P10/O10*100</f>
        <v>7.200000000000001</v>
      </c>
      <c r="R10" s="15">
        <v>420</v>
      </c>
      <c r="S10" s="16">
        <v>56.5</v>
      </c>
      <c r="T10" s="14">
        <f>S10/R10*100</f>
        <v>13.452380952380953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90</v>
      </c>
      <c r="Z10" s="14">
        <f>Y10/X10*100</f>
        <v>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6156.3</v>
      </c>
      <c r="AK10" s="16">
        <v>1910.1</v>
      </c>
      <c r="AL10" s="14">
        <f>AK10/AJ10*100</f>
        <v>31.02675308220847</v>
      </c>
      <c r="AM10" s="42">
        <v>2382.4</v>
      </c>
      <c r="AN10" s="31">
        <v>1191.2</v>
      </c>
      <c r="AO10" s="14">
        <f>AN10/AM10*100</f>
        <v>50</v>
      </c>
      <c r="AP10" s="15">
        <v>1015.5</v>
      </c>
      <c r="AQ10" s="16">
        <v>392.5</v>
      </c>
      <c r="AR10" s="14">
        <f>AQ10/AP10*100</f>
        <v>38.65091088133924</v>
      </c>
      <c r="AS10" s="18">
        <v>8086.5</v>
      </c>
      <c r="AT10" s="19">
        <v>1391</v>
      </c>
      <c r="AU10" s="14">
        <f>AT10/AS10*100</f>
        <v>17.20150868731837</v>
      </c>
      <c r="AV10" s="44">
        <v>1716.6</v>
      </c>
      <c r="AW10" s="19">
        <v>801.4</v>
      </c>
      <c r="AX10" s="14">
        <f>AW10/AV10*100</f>
        <v>46.68530816730747</v>
      </c>
      <c r="AY10" s="20">
        <v>1211.4</v>
      </c>
      <c r="AZ10" s="19">
        <v>506.3</v>
      </c>
      <c r="BA10" s="14">
        <f aca="true" t="shared" si="1" ref="BA10:BA29">AZ10/AY10*100</f>
        <v>41.79461779758956</v>
      </c>
      <c r="BB10" s="25">
        <v>2814.5</v>
      </c>
      <c r="BC10" s="21">
        <v>303.7</v>
      </c>
      <c r="BD10" s="14">
        <f>BC10/BB10*100</f>
        <v>10.790548942973885</v>
      </c>
      <c r="BE10" s="20">
        <v>1276.8</v>
      </c>
      <c r="BF10" s="21">
        <v>57.1</v>
      </c>
      <c r="BG10" s="14">
        <f>BF10/BE10*100</f>
        <v>4.472117794486215</v>
      </c>
      <c r="BH10" s="20">
        <v>2180.9</v>
      </c>
      <c r="BI10" s="32">
        <v>188.2</v>
      </c>
      <c r="BJ10" s="14">
        <f>BI10/BH10*100</f>
        <v>8.629464899812003</v>
      </c>
      <c r="BK10" s="33">
        <v>0</v>
      </c>
      <c r="BL10" s="33">
        <f>D10-AT10</f>
        <v>1009.5</v>
      </c>
      <c r="BM10" s="14" t="e">
        <f>BL10/BK10*100</f>
        <v>#DIV/0!</v>
      </c>
      <c r="BN10" s="22">
        <f>C10-AS10</f>
        <v>-520.6000000000004</v>
      </c>
      <c r="BO10" s="22">
        <f aca="true" t="shared" si="2" ref="BO10:BO28">D10-AT10</f>
        <v>1009.5</v>
      </c>
      <c r="BP10" s="14">
        <f>BO10/BN10*100</f>
        <v>-193.91087207068753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8">F11+AJ11</f>
        <v>7647.9</v>
      </c>
      <c r="D11" s="14">
        <f aca="true" t="shared" si="4" ref="D11:D28">G11+AK11</f>
        <v>2098.4</v>
      </c>
      <c r="E11" s="14">
        <f aca="true" t="shared" si="5" ref="E11:E28">D11/C11*100</f>
        <v>27.437597248918006</v>
      </c>
      <c r="F11" s="42">
        <v>964</v>
      </c>
      <c r="G11" s="16">
        <v>288.2</v>
      </c>
      <c r="H11" s="14">
        <f aca="true" t="shared" si="6" ref="H11:H28">G11/F11*100</f>
        <v>29.896265560165975</v>
      </c>
      <c r="I11" s="15">
        <v>32</v>
      </c>
      <c r="J11" s="31">
        <v>17.3</v>
      </c>
      <c r="K11" s="14">
        <f t="shared" si="0"/>
        <v>54.0625</v>
      </c>
      <c r="L11" s="15">
        <v>30</v>
      </c>
      <c r="M11" s="16">
        <v>26.6</v>
      </c>
      <c r="N11" s="14">
        <f aca="true" t="shared" si="7" ref="N11:N28">M11/L11*100</f>
        <v>88.66666666666667</v>
      </c>
      <c r="O11" s="15">
        <v>85</v>
      </c>
      <c r="P11" s="16">
        <v>0.6</v>
      </c>
      <c r="Q11" s="14">
        <f aca="true" t="shared" si="8" ref="Q11:Q28">P11/O11*100</f>
        <v>0.7058823529411764</v>
      </c>
      <c r="R11" s="15">
        <v>220</v>
      </c>
      <c r="S11" s="31">
        <v>3.8</v>
      </c>
      <c r="T11" s="14">
        <f>S11/R11*100</f>
        <v>1.7272727272727273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55</v>
      </c>
      <c r="Y11" s="17">
        <v>17.8</v>
      </c>
      <c r="Z11" s="14">
        <f aca="true" t="shared" si="10" ref="Z11:Z28">Y11/X11*100</f>
        <v>32.36363636363637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6683.9</v>
      </c>
      <c r="AK11" s="31">
        <v>1810.2</v>
      </c>
      <c r="AL11" s="14">
        <f aca="true" t="shared" si="14" ref="AL11:AL28">AK11/AJ11*100</f>
        <v>27.08299046963599</v>
      </c>
      <c r="AM11" s="42">
        <v>2088.8</v>
      </c>
      <c r="AN11" s="31">
        <v>1044.4</v>
      </c>
      <c r="AO11" s="14">
        <f aca="true" t="shared" si="15" ref="AO11:AO28">AN11/AM11*100</f>
        <v>50</v>
      </c>
      <c r="AP11" s="15">
        <v>400.3</v>
      </c>
      <c r="AQ11" s="31">
        <v>200.1</v>
      </c>
      <c r="AR11" s="14">
        <f>AQ11/AP11*100</f>
        <v>49.98750936797401</v>
      </c>
      <c r="AS11" s="18">
        <v>7965.4</v>
      </c>
      <c r="AT11" s="19">
        <v>1353.1</v>
      </c>
      <c r="AU11" s="14">
        <f aca="true" t="shared" si="16" ref="AU11:AU27">AT11/AS11*100</f>
        <v>16.987219725311974</v>
      </c>
      <c r="AV11" s="45">
        <v>1539.9</v>
      </c>
      <c r="AW11" s="19">
        <v>573.5</v>
      </c>
      <c r="AX11" s="14">
        <f aca="true" t="shared" si="17" ref="AX11:AX28">AW11/AV11*100</f>
        <v>37.24267809598026</v>
      </c>
      <c r="AY11" s="20">
        <v>1228.1</v>
      </c>
      <c r="AZ11" s="19">
        <v>408.4</v>
      </c>
      <c r="BA11" s="14">
        <f t="shared" si="1"/>
        <v>33.254620959205276</v>
      </c>
      <c r="BB11" s="43">
        <v>2316.7</v>
      </c>
      <c r="BC11" s="21">
        <v>264.7</v>
      </c>
      <c r="BD11" s="14">
        <f aca="true" t="shared" si="18" ref="BD11:BD28">BC11/BB11*100</f>
        <v>11.425734881512497</v>
      </c>
      <c r="BE11" s="20">
        <v>2646.9</v>
      </c>
      <c r="BF11" s="21">
        <v>17.5</v>
      </c>
      <c r="BG11" s="14">
        <f aca="true" t="shared" si="19" ref="BG11:BG28">BF11/BE11*100</f>
        <v>0.6611507801579206</v>
      </c>
      <c r="BH11" s="20">
        <v>1369.4</v>
      </c>
      <c r="BI11" s="19">
        <v>457.4</v>
      </c>
      <c r="BJ11" s="14">
        <f aca="true" t="shared" si="20" ref="BJ11:BJ28">BI11/BH11*100</f>
        <v>33.401489703519786</v>
      </c>
      <c r="BK11" s="33">
        <v>0</v>
      </c>
      <c r="BL11" s="33">
        <f aca="true" t="shared" si="21" ref="BL11:BL28">D11-AT11</f>
        <v>745.3000000000002</v>
      </c>
      <c r="BM11" s="14" t="e">
        <f aca="true" t="shared" si="22" ref="BM11:BM28">BL11/BK11*100</f>
        <v>#DIV/0!</v>
      </c>
      <c r="BN11" s="22">
        <f aca="true" t="shared" si="23" ref="BN11:BN28">C11-AS11</f>
        <v>-317.5</v>
      </c>
      <c r="BO11" s="22">
        <f t="shared" si="2"/>
        <v>745.3000000000002</v>
      </c>
      <c r="BP11" s="14">
        <f aca="true" t="shared" si="24" ref="BP11:BP28">BO11/BN11*100</f>
        <v>-234.740157480315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7161.2</v>
      </c>
      <c r="D12" s="14">
        <f t="shared" si="4"/>
        <v>1682.9</v>
      </c>
      <c r="E12" s="14">
        <f t="shared" si="5"/>
        <v>23.50025135452159</v>
      </c>
      <c r="F12" s="42">
        <v>1513</v>
      </c>
      <c r="G12" s="16">
        <v>450.9</v>
      </c>
      <c r="H12" s="14">
        <f t="shared" si="6"/>
        <v>29.80171844018506</v>
      </c>
      <c r="I12" s="15">
        <v>56</v>
      </c>
      <c r="J12" s="16">
        <v>19.5</v>
      </c>
      <c r="K12" s="14">
        <f t="shared" si="0"/>
        <v>34.82142857142857</v>
      </c>
      <c r="L12" s="15">
        <v>1</v>
      </c>
      <c r="M12" s="16">
        <v>0</v>
      </c>
      <c r="N12" s="14">
        <f t="shared" si="7"/>
        <v>0</v>
      </c>
      <c r="O12" s="15">
        <v>210</v>
      </c>
      <c r="P12" s="16">
        <v>37.7</v>
      </c>
      <c r="Q12" s="14">
        <f t="shared" si="8"/>
        <v>17.952380952380953</v>
      </c>
      <c r="R12" s="26">
        <v>440</v>
      </c>
      <c r="S12" s="16">
        <v>21.4</v>
      </c>
      <c r="T12" s="14">
        <f aca="true" t="shared" si="25" ref="T12:T28">S12/R12*100</f>
        <v>4.863636363636363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140.1</v>
      </c>
      <c r="Z12" s="14">
        <f t="shared" si="10"/>
        <v>63.68181818181819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5648.2</v>
      </c>
      <c r="AK12" s="16">
        <v>1232</v>
      </c>
      <c r="AL12" s="14">
        <f t="shared" si="14"/>
        <v>21.81225877270635</v>
      </c>
      <c r="AM12" s="15">
        <v>2085</v>
      </c>
      <c r="AN12" s="31">
        <v>1042.5</v>
      </c>
      <c r="AO12" s="14">
        <f t="shared" si="15"/>
        <v>50</v>
      </c>
      <c r="AP12" s="42">
        <v>91</v>
      </c>
      <c r="AQ12" s="16">
        <v>0</v>
      </c>
      <c r="AR12" s="14">
        <f aca="true" t="shared" si="26" ref="AR12:AR28">AQ12/AP12*100</f>
        <v>0</v>
      </c>
      <c r="AS12" s="43">
        <v>7280.4</v>
      </c>
      <c r="AT12" s="19">
        <v>1252.3</v>
      </c>
      <c r="AU12" s="14">
        <f t="shared" si="16"/>
        <v>17.200977968243503</v>
      </c>
      <c r="AV12" s="45">
        <v>1566.7</v>
      </c>
      <c r="AW12" s="19">
        <v>596.1</v>
      </c>
      <c r="AX12" s="14">
        <f t="shared" si="17"/>
        <v>38.048126635603495</v>
      </c>
      <c r="AY12" s="20">
        <v>1232.8</v>
      </c>
      <c r="AZ12" s="19">
        <v>454</v>
      </c>
      <c r="BA12" s="14">
        <f t="shared" si="1"/>
        <v>36.82673588578845</v>
      </c>
      <c r="BB12" s="47">
        <v>2017.3</v>
      </c>
      <c r="BC12" s="21">
        <v>165.9</v>
      </c>
      <c r="BD12" s="14">
        <f t="shared" si="18"/>
        <v>8.223863580032717</v>
      </c>
      <c r="BE12" s="20">
        <v>2564.4</v>
      </c>
      <c r="BF12" s="21">
        <v>107.2</v>
      </c>
      <c r="BG12" s="14">
        <f t="shared" si="19"/>
        <v>4.18031508345032</v>
      </c>
      <c r="BH12" s="20">
        <v>1034.4</v>
      </c>
      <c r="BI12" s="19">
        <v>341.2</v>
      </c>
      <c r="BJ12" s="14">
        <f t="shared" si="20"/>
        <v>32.98530549110595</v>
      </c>
      <c r="BK12" s="33">
        <v>166</v>
      </c>
      <c r="BL12" s="33">
        <f t="shared" si="21"/>
        <v>430.60000000000014</v>
      </c>
      <c r="BM12" s="14">
        <f t="shared" si="22"/>
        <v>259.39759036144585</v>
      </c>
      <c r="BN12" s="22">
        <f t="shared" si="23"/>
        <v>-119.19999999999982</v>
      </c>
      <c r="BO12" s="22">
        <f t="shared" si="2"/>
        <v>430.60000000000014</v>
      </c>
      <c r="BP12" s="14">
        <f t="shared" si="24"/>
        <v>-361.2416107382557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3"/>
        <v>7579.6</v>
      </c>
      <c r="D13" s="14">
        <f t="shared" si="4"/>
        <v>1274.1</v>
      </c>
      <c r="E13" s="14">
        <f t="shared" si="5"/>
        <v>16.80959417383503</v>
      </c>
      <c r="F13" s="42">
        <v>1454</v>
      </c>
      <c r="G13" s="16">
        <v>407.7</v>
      </c>
      <c r="H13" s="14">
        <f t="shared" si="6"/>
        <v>28.039889958734527</v>
      </c>
      <c r="I13" s="15">
        <v>166</v>
      </c>
      <c r="J13" s="16">
        <v>58.7</v>
      </c>
      <c r="K13" s="14">
        <f t="shared" si="0"/>
        <v>35.36144578313253</v>
      </c>
      <c r="L13" s="15">
        <v>55</v>
      </c>
      <c r="M13" s="16">
        <v>3.5</v>
      </c>
      <c r="N13" s="14">
        <f t="shared" si="7"/>
        <v>6.363636363636363</v>
      </c>
      <c r="O13" s="15">
        <v>85</v>
      </c>
      <c r="P13" s="31">
        <v>0.7</v>
      </c>
      <c r="Q13" s="14">
        <f t="shared" si="8"/>
        <v>0.8235294117647057</v>
      </c>
      <c r="R13" s="15">
        <v>350</v>
      </c>
      <c r="S13" s="16">
        <v>41.7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206</v>
      </c>
      <c r="Y13" s="17">
        <v>55.9</v>
      </c>
      <c r="Z13" s="14">
        <f t="shared" si="10"/>
        <v>27.135922330097085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6125.6</v>
      </c>
      <c r="AK13" s="31">
        <v>866.4</v>
      </c>
      <c r="AL13" s="14">
        <f t="shared" si="14"/>
        <v>14.143920595533496</v>
      </c>
      <c r="AM13" s="15">
        <v>494.9</v>
      </c>
      <c r="AN13" s="31">
        <v>247.5</v>
      </c>
      <c r="AO13" s="14">
        <f t="shared" si="15"/>
        <v>50.01010305112145</v>
      </c>
      <c r="AP13" s="15">
        <v>1319.7</v>
      </c>
      <c r="AQ13" s="16">
        <v>420.9</v>
      </c>
      <c r="AR13" s="14">
        <f t="shared" si="26"/>
        <v>31.893612184587404</v>
      </c>
      <c r="AS13" s="25">
        <v>7702.5</v>
      </c>
      <c r="AT13" s="19">
        <v>1042.7</v>
      </c>
      <c r="AU13" s="14">
        <f t="shared" si="16"/>
        <v>13.537163258682247</v>
      </c>
      <c r="AV13" s="45">
        <v>1294.8</v>
      </c>
      <c r="AW13" s="19">
        <v>520.3</v>
      </c>
      <c r="AX13" s="14">
        <f t="shared" si="17"/>
        <v>40.183812171763975</v>
      </c>
      <c r="AY13" s="20">
        <v>898.6</v>
      </c>
      <c r="AZ13" s="19">
        <v>372.6</v>
      </c>
      <c r="BA13" s="14">
        <f t="shared" si="1"/>
        <v>41.46450033385266</v>
      </c>
      <c r="BB13" s="43">
        <v>1397.5</v>
      </c>
      <c r="BC13" s="32">
        <v>189.5</v>
      </c>
      <c r="BD13" s="14">
        <f t="shared" si="18"/>
        <v>13.559928443649374</v>
      </c>
      <c r="BE13" s="20">
        <v>2067.5</v>
      </c>
      <c r="BF13" s="32">
        <v>25.9</v>
      </c>
      <c r="BG13" s="14">
        <f t="shared" si="19"/>
        <v>1.252720677146312</v>
      </c>
      <c r="BH13" s="20">
        <v>2850.3</v>
      </c>
      <c r="BI13" s="19">
        <v>266.7</v>
      </c>
      <c r="BJ13" s="14">
        <f t="shared" si="20"/>
        <v>9.356909798968529</v>
      </c>
      <c r="BK13" s="33">
        <v>0.1</v>
      </c>
      <c r="BL13" s="33">
        <f t="shared" si="21"/>
        <v>231.39999999999986</v>
      </c>
      <c r="BM13" s="14">
        <f>BL13/BK13*100</f>
        <v>231399.99999999985</v>
      </c>
      <c r="BN13" s="22">
        <f t="shared" si="23"/>
        <v>-122.89999999999964</v>
      </c>
      <c r="BO13" s="22">
        <f t="shared" si="2"/>
        <v>231.39999999999986</v>
      </c>
      <c r="BP13" s="14">
        <f>BO13/BN13*100</f>
        <v>-188.28315703824293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9362.1</v>
      </c>
      <c r="D14" s="30">
        <f t="shared" si="4"/>
        <v>1331</v>
      </c>
      <c r="E14" s="14">
        <f t="shared" si="5"/>
        <v>14.216895781929267</v>
      </c>
      <c r="F14" s="42">
        <v>1138</v>
      </c>
      <c r="G14" s="16">
        <v>369.3</v>
      </c>
      <c r="H14" s="14">
        <f t="shared" si="6"/>
        <v>32.45166959578207</v>
      </c>
      <c r="I14" s="15">
        <v>73</v>
      </c>
      <c r="J14" s="16">
        <v>28.3</v>
      </c>
      <c r="K14" s="14">
        <f t="shared" si="0"/>
        <v>38.76712328767123</v>
      </c>
      <c r="L14" s="15">
        <v>90</v>
      </c>
      <c r="M14" s="16">
        <v>0</v>
      </c>
      <c r="N14" s="14">
        <f t="shared" si="7"/>
        <v>0</v>
      </c>
      <c r="O14" s="15">
        <v>100</v>
      </c>
      <c r="P14" s="31">
        <v>31.3</v>
      </c>
      <c r="Q14" s="14">
        <f t="shared" si="8"/>
        <v>31.3</v>
      </c>
      <c r="R14" s="15">
        <v>250</v>
      </c>
      <c r="S14" s="16">
        <v>15.8</v>
      </c>
      <c r="T14" s="14">
        <f t="shared" si="25"/>
        <v>6.32</v>
      </c>
      <c r="U14" s="15">
        <v>0</v>
      </c>
      <c r="V14" s="17">
        <v>0</v>
      </c>
      <c r="W14" s="14" t="e">
        <f t="shared" si="9"/>
        <v>#DIV/0!</v>
      </c>
      <c r="X14" s="15">
        <v>300</v>
      </c>
      <c r="Y14" s="17">
        <v>167.2</v>
      </c>
      <c r="Z14" s="14">
        <f t="shared" si="10"/>
        <v>55.733333333333334</v>
      </c>
      <c r="AA14" s="15">
        <v>20</v>
      </c>
      <c r="AB14" s="16">
        <v>3</v>
      </c>
      <c r="AC14" s="14">
        <f t="shared" si="11"/>
        <v>15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8224.1</v>
      </c>
      <c r="AK14" s="16">
        <v>961.7</v>
      </c>
      <c r="AL14" s="14">
        <f t="shared" si="14"/>
        <v>11.693680767500394</v>
      </c>
      <c r="AM14" s="15">
        <v>746.5</v>
      </c>
      <c r="AN14" s="31">
        <v>373.2</v>
      </c>
      <c r="AO14" s="14">
        <f t="shared" si="15"/>
        <v>49.99330207635633</v>
      </c>
      <c r="AP14" s="50">
        <v>2198.7</v>
      </c>
      <c r="AQ14" s="49">
        <v>465.8</v>
      </c>
      <c r="AR14" s="14">
        <f t="shared" si="26"/>
        <v>21.18524582707964</v>
      </c>
      <c r="AS14" s="25">
        <v>9989.6</v>
      </c>
      <c r="AT14" s="32">
        <v>1078</v>
      </c>
      <c r="AU14" s="14">
        <f t="shared" si="16"/>
        <v>10.791222871786657</v>
      </c>
      <c r="AV14" s="45">
        <v>1269.8</v>
      </c>
      <c r="AW14" s="19">
        <v>500.2</v>
      </c>
      <c r="AX14" s="14">
        <f t="shared" si="17"/>
        <v>39.392030240982834</v>
      </c>
      <c r="AY14" s="20">
        <v>873.4</v>
      </c>
      <c r="AZ14" s="32">
        <v>308.9</v>
      </c>
      <c r="BA14" s="14">
        <f t="shared" si="1"/>
        <v>35.367529196244554</v>
      </c>
      <c r="BB14" s="43">
        <v>5511.7</v>
      </c>
      <c r="BC14" s="21">
        <v>90.7</v>
      </c>
      <c r="BD14" s="14">
        <f t="shared" si="18"/>
        <v>1.645590289747265</v>
      </c>
      <c r="BE14" s="20">
        <v>1542.7</v>
      </c>
      <c r="BF14" s="21">
        <v>118.6</v>
      </c>
      <c r="BG14" s="14">
        <f t="shared" si="19"/>
        <v>7.687820055746418</v>
      </c>
      <c r="BH14" s="20">
        <v>1573</v>
      </c>
      <c r="BI14" s="32">
        <v>327.2</v>
      </c>
      <c r="BJ14" s="14">
        <f t="shared" si="20"/>
        <v>20.801017164653526</v>
      </c>
      <c r="BK14" s="33">
        <v>0</v>
      </c>
      <c r="BL14" s="33">
        <f t="shared" si="21"/>
        <v>253</v>
      </c>
      <c r="BM14" s="14" t="e">
        <f t="shared" si="22"/>
        <v>#DIV/0!</v>
      </c>
      <c r="BN14" s="22">
        <f t="shared" si="23"/>
        <v>-627.5</v>
      </c>
      <c r="BO14" s="22">
        <f t="shared" si="2"/>
        <v>253</v>
      </c>
      <c r="BP14" s="14">
        <f t="shared" si="24"/>
        <v>-40.31872509960159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33758.7</v>
      </c>
      <c r="D15" s="30">
        <f t="shared" si="4"/>
        <v>1376.7</v>
      </c>
      <c r="E15" s="14">
        <f t="shared" si="5"/>
        <v>4.078059877898142</v>
      </c>
      <c r="F15" s="42">
        <v>1238</v>
      </c>
      <c r="G15" s="16">
        <v>328.5</v>
      </c>
      <c r="H15" s="14">
        <f t="shared" si="6"/>
        <v>26.534733441033925</v>
      </c>
      <c r="I15" s="15">
        <v>25</v>
      </c>
      <c r="J15" s="16">
        <v>11.6</v>
      </c>
      <c r="K15" s="14">
        <f t="shared" si="0"/>
        <v>46.4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2.9</v>
      </c>
      <c r="Q15" s="14">
        <f t="shared" si="8"/>
        <v>1.7159763313609466</v>
      </c>
      <c r="R15" s="15">
        <v>363</v>
      </c>
      <c r="S15" s="16">
        <v>39.6</v>
      </c>
      <c r="T15" s="14">
        <f t="shared" si="25"/>
        <v>10.90909090909091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68.1</v>
      </c>
      <c r="Z15" s="14">
        <f t="shared" si="10"/>
        <v>40.05882352941176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32520.7</v>
      </c>
      <c r="AK15" s="16">
        <v>1048.2</v>
      </c>
      <c r="AL15" s="14">
        <f t="shared" si="14"/>
        <v>3.2231778528752453</v>
      </c>
      <c r="AM15" s="15">
        <v>1826.2</v>
      </c>
      <c r="AN15" s="31">
        <v>913.1</v>
      </c>
      <c r="AO15" s="14">
        <f t="shared" si="15"/>
        <v>50</v>
      </c>
      <c r="AP15" s="15">
        <v>0</v>
      </c>
      <c r="AQ15" s="16">
        <v>0</v>
      </c>
      <c r="AR15" s="14" t="e">
        <f t="shared" si="26"/>
        <v>#DIV/0!</v>
      </c>
      <c r="AS15" s="25">
        <v>33942.5</v>
      </c>
      <c r="AT15" s="19">
        <v>1045.2</v>
      </c>
      <c r="AU15" s="14">
        <f t="shared" si="16"/>
        <v>3.079325329601532</v>
      </c>
      <c r="AV15" s="45">
        <v>1305.1</v>
      </c>
      <c r="AW15" s="19">
        <v>512.8</v>
      </c>
      <c r="AX15" s="14">
        <f t="shared" si="17"/>
        <v>39.29200827522795</v>
      </c>
      <c r="AY15" s="20">
        <v>1167.7</v>
      </c>
      <c r="AZ15" s="19">
        <v>463.7</v>
      </c>
      <c r="BA15" s="14">
        <f t="shared" si="1"/>
        <v>39.71054209129057</v>
      </c>
      <c r="BB15" s="43">
        <v>1930.8</v>
      </c>
      <c r="BC15" s="21">
        <v>100</v>
      </c>
      <c r="BD15" s="14">
        <f t="shared" si="18"/>
        <v>5.179200331468822</v>
      </c>
      <c r="BE15" s="20">
        <v>484.9</v>
      </c>
      <c r="BF15" s="21">
        <v>58.4</v>
      </c>
      <c r="BG15" s="14">
        <f t="shared" si="19"/>
        <v>12.043720354712312</v>
      </c>
      <c r="BH15" s="20">
        <v>30121.1</v>
      </c>
      <c r="BI15" s="19">
        <v>323.9</v>
      </c>
      <c r="BJ15" s="14">
        <f t="shared" si="20"/>
        <v>1.075325934311828</v>
      </c>
      <c r="BK15" s="33">
        <v>0</v>
      </c>
      <c r="BL15" s="33">
        <f t="shared" si="21"/>
        <v>331.5</v>
      </c>
      <c r="BM15" s="14" t="e">
        <f t="shared" si="22"/>
        <v>#DIV/0!</v>
      </c>
      <c r="BN15" s="22">
        <f t="shared" si="23"/>
        <v>-183.8000000000029</v>
      </c>
      <c r="BO15" s="22">
        <f t="shared" si="2"/>
        <v>331.5</v>
      </c>
      <c r="BP15" s="14">
        <f t="shared" si="24"/>
        <v>-180.3590859630004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5254.4</v>
      </c>
      <c r="D16" s="30">
        <f t="shared" si="4"/>
        <v>1620.7</v>
      </c>
      <c r="E16" s="14">
        <f t="shared" si="5"/>
        <v>30.84462545676005</v>
      </c>
      <c r="F16" s="42">
        <v>1013.2</v>
      </c>
      <c r="G16" s="16">
        <v>270.5</v>
      </c>
      <c r="H16" s="14">
        <f t="shared" si="6"/>
        <v>26.69759178839321</v>
      </c>
      <c r="I16" s="15">
        <v>22</v>
      </c>
      <c r="J16" s="16">
        <v>10.9</v>
      </c>
      <c r="K16" s="14">
        <f t="shared" si="0"/>
        <v>49.54545454545455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-31.3</v>
      </c>
      <c r="Q16" s="34">
        <f t="shared" si="8"/>
        <v>-25.655737704918035</v>
      </c>
      <c r="R16" s="15">
        <v>327.2</v>
      </c>
      <c r="S16" s="31">
        <v>12.1</v>
      </c>
      <c r="T16" s="14">
        <f t="shared" si="25"/>
        <v>3.698044009779951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70.6</v>
      </c>
      <c r="Z16" s="14">
        <f t="shared" si="10"/>
        <v>58.83333333333333</v>
      </c>
      <c r="AA16" s="15">
        <v>8</v>
      </c>
      <c r="AB16" s="16">
        <v>35.5</v>
      </c>
      <c r="AC16" s="14">
        <f t="shared" si="11"/>
        <v>443.75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4241.2</v>
      </c>
      <c r="AK16" s="31">
        <v>1350.2</v>
      </c>
      <c r="AL16" s="14">
        <f t="shared" si="14"/>
        <v>31.83532962369141</v>
      </c>
      <c r="AM16" s="15">
        <v>1667.1</v>
      </c>
      <c r="AN16" s="31">
        <v>833.6</v>
      </c>
      <c r="AO16" s="14">
        <f>AN16/AM16*100</f>
        <v>50.002999220202746</v>
      </c>
      <c r="AP16" s="15">
        <v>783.7</v>
      </c>
      <c r="AQ16" s="16">
        <v>368.4</v>
      </c>
      <c r="AR16" s="14">
        <f t="shared" si="26"/>
        <v>47.007783590659685</v>
      </c>
      <c r="AS16" s="25">
        <v>5420.5</v>
      </c>
      <c r="AT16" s="19">
        <v>1008</v>
      </c>
      <c r="AU16" s="14">
        <f t="shared" si="16"/>
        <v>18.59607047320358</v>
      </c>
      <c r="AV16" s="45">
        <v>1498.3</v>
      </c>
      <c r="AW16" s="19">
        <v>599.4</v>
      </c>
      <c r="AX16" s="14">
        <f t="shared" si="17"/>
        <v>40.00533938463592</v>
      </c>
      <c r="AY16" s="20">
        <v>1128.7</v>
      </c>
      <c r="AZ16" s="19">
        <v>452.3</v>
      </c>
      <c r="BA16" s="14">
        <f t="shared" si="1"/>
        <v>40.07264995127137</v>
      </c>
      <c r="BB16" s="43">
        <v>878.8</v>
      </c>
      <c r="BC16" s="21">
        <v>115.4</v>
      </c>
      <c r="BD16" s="14">
        <f t="shared" si="18"/>
        <v>13.13154301319982</v>
      </c>
      <c r="BE16" s="46">
        <v>1494.4</v>
      </c>
      <c r="BF16" s="21">
        <v>18.7</v>
      </c>
      <c r="BG16" s="14">
        <f t="shared" si="19"/>
        <v>1.2513383297644538</v>
      </c>
      <c r="BH16" s="20">
        <v>1434.6</v>
      </c>
      <c r="BI16" s="19">
        <v>233.9</v>
      </c>
      <c r="BJ16" s="14">
        <f t="shared" si="20"/>
        <v>16.30419629164924</v>
      </c>
      <c r="BK16" s="33">
        <f>C16-AS16</f>
        <v>-166.10000000000036</v>
      </c>
      <c r="BL16" s="33">
        <f t="shared" si="21"/>
        <v>612.7</v>
      </c>
      <c r="BM16" s="14">
        <f t="shared" si="22"/>
        <v>-368.8741721854297</v>
      </c>
      <c r="BN16" s="22">
        <f t="shared" si="23"/>
        <v>-166.10000000000036</v>
      </c>
      <c r="BO16" s="22">
        <f t="shared" si="2"/>
        <v>612.7</v>
      </c>
      <c r="BP16" s="14">
        <f t="shared" si="24"/>
        <v>-368.8741721854297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78767.9</v>
      </c>
      <c r="D17" s="30">
        <f t="shared" si="4"/>
        <v>13817.3</v>
      </c>
      <c r="E17" s="14">
        <f t="shared" si="5"/>
        <v>17.5417905009528</v>
      </c>
      <c r="F17" s="42">
        <v>36831.2</v>
      </c>
      <c r="G17" s="16">
        <v>12579.8</v>
      </c>
      <c r="H17" s="14">
        <f t="shared" si="6"/>
        <v>34.155281391863426</v>
      </c>
      <c r="I17" s="15">
        <v>21300</v>
      </c>
      <c r="J17" s="16">
        <v>9059.1</v>
      </c>
      <c r="K17" s="14">
        <f t="shared" si="0"/>
        <v>42.530985915492955</v>
      </c>
      <c r="L17" s="15">
        <v>29</v>
      </c>
      <c r="M17" s="16">
        <v>14.6</v>
      </c>
      <c r="N17" s="14">
        <f t="shared" si="7"/>
        <v>50.3448275862069</v>
      </c>
      <c r="O17" s="15">
        <v>4090</v>
      </c>
      <c r="P17" s="16">
        <v>98.6</v>
      </c>
      <c r="Q17" s="14">
        <f t="shared" si="8"/>
        <v>2.4107579462102686</v>
      </c>
      <c r="R17" s="15">
        <v>7000</v>
      </c>
      <c r="S17" s="17">
        <v>2192.8</v>
      </c>
      <c r="T17" s="14">
        <f t="shared" si="25"/>
        <v>31.32571428571429</v>
      </c>
      <c r="U17" s="15">
        <v>1510</v>
      </c>
      <c r="V17" s="17">
        <v>194.9</v>
      </c>
      <c r="W17" s="14">
        <f t="shared" si="9"/>
        <v>12.907284768211921</v>
      </c>
      <c r="X17" s="15">
        <v>60</v>
      </c>
      <c r="Y17" s="17">
        <v>17.6</v>
      </c>
      <c r="Z17" s="14">
        <f t="shared" si="10"/>
        <v>29.333333333333332</v>
      </c>
      <c r="AA17" s="15">
        <v>70</v>
      </c>
      <c r="AB17" s="16">
        <v>67.1</v>
      </c>
      <c r="AC17" s="14">
        <f t="shared" si="11"/>
        <v>95.85714285714285</v>
      </c>
      <c r="AD17" s="14">
        <v>0</v>
      </c>
      <c r="AE17" s="14">
        <v>0</v>
      </c>
      <c r="AF17" s="14" t="e">
        <f t="shared" si="12"/>
        <v>#DIV/0!</v>
      </c>
      <c r="AG17" s="14">
        <v>500</v>
      </c>
      <c r="AH17" s="14">
        <v>388.7</v>
      </c>
      <c r="AI17" s="14">
        <f t="shared" si="13"/>
        <v>77.74</v>
      </c>
      <c r="AJ17" s="42">
        <v>41936.7</v>
      </c>
      <c r="AK17" s="16">
        <v>1237.5</v>
      </c>
      <c r="AL17" s="14">
        <f t="shared" si="14"/>
        <v>2.95087596305861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86994.5</v>
      </c>
      <c r="AT17" s="19">
        <v>14160.6</v>
      </c>
      <c r="AU17" s="14">
        <f t="shared" si="16"/>
        <v>16.277580766600188</v>
      </c>
      <c r="AV17" s="45">
        <v>7485.6</v>
      </c>
      <c r="AW17" s="19">
        <v>2483</v>
      </c>
      <c r="AX17" s="14">
        <f t="shared" si="17"/>
        <v>33.17035374585872</v>
      </c>
      <c r="AY17" s="20">
        <v>5241.4</v>
      </c>
      <c r="AZ17" s="19">
        <v>1870.5</v>
      </c>
      <c r="BA17" s="14">
        <f t="shared" si="1"/>
        <v>35.6870301827756</v>
      </c>
      <c r="BB17" s="43">
        <v>16421.9</v>
      </c>
      <c r="BC17" s="21">
        <v>5558.3</v>
      </c>
      <c r="BD17" s="14">
        <f t="shared" si="18"/>
        <v>33.84687520932413</v>
      </c>
      <c r="BE17" s="20">
        <v>55195.3</v>
      </c>
      <c r="BF17" s="21">
        <v>3873.3</v>
      </c>
      <c r="BG17" s="14">
        <f t="shared" si="19"/>
        <v>7.0174453259607255</v>
      </c>
      <c r="BH17" s="20">
        <v>6138</v>
      </c>
      <c r="BI17" s="19">
        <v>2066</v>
      </c>
      <c r="BJ17" s="14">
        <f t="shared" si="20"/>
        <v>33.65917236884979</v>
      </c>
      <c r="BK17" s="33">
        <v>-3731.7</v>
      </c>
      <c r="BL17" s="33">
        <f t="shared" si="21"/>
        <v>-343.3000000000011</v>
      </c>
      <c r="BM17" s="14">
        <f t="shared" si="22"/>
        <v>9.199560522014124</v>
      </c>
      <c r="BN17" s="22">
        <f t="shared" si="23"/>
        <v>-8226.600000000006</v>
      </c>
      <c r="BO17" s="22">
        <f t="shared" si="2"/>
        <v>-343.3000000000011</v>
      </c>
      <c r="BP17" s="14">
        <f t="shared" si="24"/>
        <v>4.173048403957903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9424.9</v>
      </c>
      <c r="D18" s="30">
        <f t="shared" si="4"/>
        <v>2567.8</v>
      </c>
      <c r="E18" s="14">
        <f t="shared" si="5"/>
        <v>27.244851404258934</v>
      </c>
      <c r="F18" s="42">
        <v>1142</v>
      </c>
      <c r="G18" s="16">
        <v>398.5</v>
      </c>
      <c r="H18" s="14">
        <f t="shared" si="6"/>
        <v>34.89492119089317</v>
      </c>
      <c r="I18" s="15">
        <v>42</v>
      </c>
      <c r="J18" s="16">
        <v>21.2</v>
      </c>
      <c r="K18" s="14">
        <f t="shared" si="0"/>
        <v>50.476190476190474</v>
      </c>
      <c r="L18" s="15">
        <v>40</v>
      </c>
      <c r="M18" s="16">
        <v>0.4</v>
      </c>
      <c r="N18" s="14">
        <f t="shared" si="7"/>
        <v>1</v>
      </c>
      <c r="O18" s="15">
        <v>86</v>
      </c>
      <c r="P18" s="16">
        <v>79.7</v>
      </c>
      <c r="Q18" s="14">
        <f t="shared" si="8"/>
        <v>92.67441860465117</v>
      </c>
      <c r="R18" s="15">
        <v>305</v>
      </c>
      <c r="S18" s="16">
        <v>27.8</v>
      </c>
      <c r="T18" s="14">
        <f t="shared" si="25"/>
        <v>9.114754098360656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24.6</v>
      </c>
      <c r="Z18" s="14">
        <f t="shared" si="10"/>
        <v>36.71641791044776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8282.9</v>
      </c>
      <c r="AK18" s="31">
        <v>2169.3</v>
      </c>
      <c r="AL18" s="14">
        <f t="shared" si="14"/>
        <v>26.190102500332014</v>
      </c>
      <c r="AM18" s="15">
        <v>1542.7</v>
      </c>
      <c r="AN18" s="31">
        <v>771.3</v>
      </c>
      <c r="AO18" s="14">
        <f t="shared" si="15"/>
        <v>49.99675892915019</v>
      </c>
      <c r="AP18" s="15">
        <v>2662.3</v>
      </c>
      <c r="AQ18" s="16">
        <v>1188.7</v>
      </c>
      <c r="AR18" s="14">
        <f t="shared" si="26"/>
        <v>44.6493633324569</v>
      </c>
      <c r="AS18" s="25">
        <v>10151.4</v>
      </c>
      <c r="AT18" s="32">
        <v>1062.7</v>
      </c>
      <c r="AU18" s="14">
        <f t="shared" si="16"/>
        <v>10.468506806942885</v>
      </c>
      <c r="AV18" s="45">
        <v>1871.4</v>
      </c>
      <c r="AW18" s="19">
        <v>684.2</v>
      </c>
      <c r="AX18" s="14">
        <f t="shared" si="17"/>
        <v>36.560863524633966</v>
      </c>
      <c r="AY18" s="20">
        <v>1194.6</v>
      </c>
      <c r="AZ18" s="19">
        <v>433.8</v>
      </c>
      <c r="BA18" s="14">
        <f t="shared" si="1"/>
        <v>36.31341034655952</v>
      </c>
      <c r="BB18" s="43">
        <v>3133.1</v>
      </c>
      <c r="BC18" s="21">
        <v>167.7</v>
      </c>
      <c r="BD18" s="14">
        <f t="shared" si="18"/>
        <v>5.352526251954933</v>
      </c>
      <c r="BE18" s="20">
        <v>2482.6</v>
      </c>
      <c r="BF18" s="21">
        <v>52</v>
      </c>
      <c r="BG18" s="14">
        <f t="shared" si="19"/>
        <v>2.094578264722468</v>
      </c>
      <c r="BH18" s="20">
        <v>2572</v>
      </c>
      <c r="BI18" s="32">
        <v>117.8</v>
      </c>
      <c r="BJ18" s="14">
        <f t="shared" si="20"/>
        <v>4.5800933125972</v>
      </c>
      <c r="BK18" s="33">
        <v>0</v>
      </c>
      <c r="BL18" s="33">
        <f t="shared" si="21"/>
        <v>1505.1000000000001</v>
      </c>
      <c r="BM18" s="14" t="e">
        <f t="shared" si="22"/>
        <v>#DIV/0!</v>
      </c>
      <c r="BN18" s="22">
        <f t="shared" si="23"/>
        <v>-726.5</v>
      </c>
      <c r="BO18" s="22">
        <f t="shared" si="2"/>
        <v>1505.1000000000001</v>
      </c>
      <c r="BP18" s="14">
        <f t="shared" si="24"/>
        <v>-207.17136958017895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6598.3</v>
      </c>
      <c r="D19" s="30">
        <f t="shared" si="4"/>
        <v>1666.8000000000002</v>
      </c>
      <c r="E19" s="14">
        <f t="shared" si="5"/>
        <v>25.261052089174484</v>
      </c>
      <c r="F19" s="42">
        <v>1627.5</v>
      </c>
      <c r="G19" s="16">
        <v>401.1</v>
      </c>
      <c r="H19" s="14">
        <f t="shared" si="6"/>
        <v>24.64516129032258</v>
      </c>
      <c r="I19" s="15">
        <v>63</v>
      </c>
      <c r="J19" s="31">
        <v>31.2</v>
      </c>
      <c r="K19" s="14">
        <f t="shared" si="0"/>
        <v>49.52380952380952</v>
      </c>
      <c r="L19" s="15">
        <v>46</v>
      </c>
      <c r="M19" s="16">
        <v>19.5</v>
      </c>
      <c r="N19" s="14">
        <f t="shared" si="7"/>
        <v>42.391304347826086</v>
      </c>
      <c r="O19" s="15">
        <v>180</v>
      </c>
      <c r="P19" s="16">
        <v>-15.9</v>
      </c>
      <c r="Q19" s="14">
        <f t="shared" si="8"/>
        <v>-8.833333333333334</v>
      </c>
      <c r="R19" s="15">
        <v>327</v>
      </c>
      <c r="S19" s="16">
        <v>14.6</v>
      </c>
      <c r="T19" s="14">
        <f t="shared" si="25"/>
        <v>4.464831804281346</v>
      </c>
      <c r="U19" s="15">
        <v>0</v>
      </c>
      <c r="V19" s="17">
        <v>0</v>
      </c>
      <c r="W19" s="14" t="e">
        <f t="shared" si="9"/>
        <v>#DIV/0!</v>
      </c>
      <c r="X19" s="15">
        <v>290</v>
      </c>
      <c r="Y19" s="17">
        <v>54.2</v>
      </c>
      <c r="Z19" s="14">
        <f t="shared" si="10"/>
        <v>18.689655172413794</v>
      </c>
      <c r="AA19" s="15">
        <v>50</v>
      </c>
      <c r="AB19" s="16">
        <v>5.3</v>
      </c>
      <c r="AC19" s="14">
        <f t="shared" si="11"/>
        <v>10.6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4970.8</v>
      </c>
      <c r="AK19" s="16">
        <v>1265.7</v>
      </c>
      <c r="AL19" s="14">
        <f t="shared" si="14"/>
        <v>25.462702180735498</v>
      </c>
      <c r="AM19" s="15">
        <v>2121.6</v>
      </c>
      <c r="AN19" s="31">
        <v>1060.8</v>
      </c>
      <c r="AO19" s="14">
        <f t="shared" si="15"/>
        <v>50</v>
      </c>
      <c r="AP19" s="15">
        <v>181.7</v>
      </c>
      <c r="AQ19" s="16">
        <v>90.9</v>
      </c>
      <c r="AR19" s="14">
        <f t="shared" si="26"/>
        <v>50.02751788662631</v>
      </c>
      <c r="AS19" s="25">
        <v>6508.3</v>
      </c>
      <c r="AT19" s="19">
        <v>1266.2</v>
      </c>
      <c r="AU19" s="14">
        <f t="shared" si="16"/>
        <v>19.45515726072861</v>
      </c>
      <c r="AV19" s="45">
        <v>1731.2</v>
      </c>
      <c r="AW19" s="19">
        <v>660.6</v>
      </c>
      <c r="AX19" s="14">
        <f t="shared" si="17"/>
        <v>38.15850277264325</v>
      </c>
      <c r="AY19" s="20">
        <v>1235.6</v>
      </c>
      <c r="AZ19" s="32">
        <v>463.1</v>
      </c>
      <c r="BA19" s="14">
        <f t="shared" si="1"/>
        <v>37.479766914859184</v>
      </c>
      <c r="BB19" s="43">
        <v>1551.7</v>
      </c>
      <c r="BC19" s="21">
        <v>102.3</v>
      </c>
      <c r="BD19" s="14">
        <f t="shared" si="18"/>
        <v>6.592769220854547</v>
      </c>
      <c r="BE19" s="20">
        <v>215.8</v>
      </c>
      <c r="BF19" s="21">
        <v>64.6</v>
      </c>
      <c r="BG19" s="14">
        <f t="shared" si="19"/>
        <v>29.935125115848006</v>
      </c>
      <c r="BH19" s="20">
        <v>2911.3</v>
      </c>
      <c r="BI19" s="19">
        <v>392.3</v>
      </c>
      <c r="BJ19" s="14">
        <f t="shared" si="20"/>
        <v>13.475079861230377</v>
      </c>
      <c r="BK19" s="33">
        <v>0</v>
      </c>
      <c r="BL19" s="33">
        <f t="shared" si="21"/>
        <v>400.60000000000014</v>
      </c>
      <c r="BM19" s="14" t="e">
        <f t="shared" si="22"/>
        <v>#DIV/0!</v>
      </c>
      <c r="BN19" s="22">
        <f t="shared" si="23"/>
        <v>90</v>
      </c>
      <c r="BO19" s="22">
        <f t="shared" si="2"/>
        <v>400.60000000000014</v>
      </c>
      <c r="BP19" s="14">
        <f t="shared" si="24"/>
        <v>445.11111111111126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12268.2</v>
      </c>
      <c r="D20" s="30">
        <f t="shared" si="4"/>
        <v>2962.2</v>
      </c>
      <c r="E20" s="14">
        <f t="shared" si="5"/>
        <v>24.145351396292853</v>
      </c>
      <c r="F20" s="42">
        <v>3160.5</v>
      </c>
      <c r="G20" s="16">
        <v>860.1</v>
      </c>
      <c r="H20" s="14">
        <f t="shared" si="6"/>
        <v>27.214048410061697</v>
      </c>
      <c r="I20" s="15">
        <v>400</v>
      </c>
      <c r="J20" s="31">
        <v>159.1</v>
      </c>
      <c r="K20" s="14">
        <f t="shared" si="0"/>
        <v>39.775</v>
      </c>
      <c r="L20" s="15">
        <v>48</v>
      </c>
      <c r="M20" s="16">
        <v>10.6</v>
      </c>
      <c r="N20" s="14">
        <f t="shared" si="7"/>
        <v>22.083333333333332</v>
      </c>
      <c r="O20" s="15">
        <v>485</v>
      </c>
      <c r="P20" s="16">
        <v>16.1</v>
      </c>
      <c r="Q20" s="14">
        <f t="shared" si="8"/>
        <v>3.3195876288659796</v>
      </c>
      <c r="R20" s="15">
        <v>797</v>
      </c>
      <c r="S20" s="16">
        <v>111.6</v>
      </c>
      <c r="T20" s="14">
        <f t="shared" si="25"/>
        <v>14.002509410288583</v>
      </c>
      <c r="U20" s="15">
        <v>0</v>
      </c>
      <c r="V20" s="17">
        <v>0</v>
      </c>
      <c r="W20" s="14" t="e">
        <f t="shared" si="9"/>
        <v>#DIV/0!</v>
      </c>
      <c r="X20" s="15">
        <v>340</v>
      </c>
      <c r="Y20" s="17">
        <v>161.7</v>
      </c>
      <c r="Z20" s="14">
        <f t="shared" si="10"/>
        <v>47.55882352941176</v>
      </c>
      <c r="AA20" s="15">
        <v>305</v>
      </c>
      <c r="AB20" s="16">
        <v>90.4</v>
      </c>
      <c r="AC20" s="14">
        <f t="shared" si="11"/>
        <v>29.639344262295086</v>
      </c>
      <c r="AD20" s="14">
        <v>0</v>
      </c>
      <c r="AE20" s="14">
        <v>0</v>
      </c>
      <c r="AF20" s="14" t="e">
        <f t="shared" si="12"/>
        <v>#DIV/0!</v>
      </c>
      <c r="AG20" s="14">
        <v>16</v>
      </c>
      <c r="AH20" s="14">
        <v>0.2</v>
      </c>
      <c r="AI20" s="14">
        <v>0.2</v>
      </c>
      <c r="AJ20" s="42">
        <v>9107.7</v>
      </c>
      <c r="AK20" s="16">
        <v>2102.1</v>
      </c>
      <c r="AL20" s="14">
        <f t="shared" si="14"/>
        <v>23.080470371224347</v>
      </c>
      <c r="AM20" s="15">
        <v>3345</v>
      </c>
      <c r="AN20" s="31">
        <v>1672.5</v>
      </c>
      <c r="AO20" s="14">
        <f t="shared" si="15"/>
        <v>50</v>
      </c>
      <c r="AP20" s="15">
        <v>0</v>
      </c>
      <c r="AQ20" s="16">
        <v>0</v>
      </c>
      <c r="AR20" s="14" t="e">
        <f t="shared" si="26"/>
        <v>#DIV/0!</v>
      </c>
      <c r="AS20" s="25">
        <v>12502</v>
      </c>
      <c r="AT20" s="19">
        <v>2520.8</v>
      </c>
      <c r="AU20" s="14">
        <f t="shared" si="16"/>
        <v>20.16317389217725</v>
      </c>
      <c r="AV20" s="45">
        <v>2291.1</v>
      </c>
      <c r="AW20" s="19">
        <v>1086.3</v>
      </c>
      <c r="AX20" s="14">
        <f t="shared" si="17"/>
        <v>47.41390598402514</v>
      </c>
      <c r="AY20" s="46">
        <v>1506.7</v>
      </c>
      <c r="AZ20" s="19">
        <v>637.1</v>
      </c>
      <c r="BA20" s="14">
        <f t="shared" si="1"/>
        <v>42.28446273312537</v>
      </c>
      <c r="BB20" s="48">
        <v>3625.9</v>
      </c>
      <c r="BC20" s="21">
        <v>343.3</v>
      </c>
      <c r="BD20" s="14">
        <f t="shared" si="18"/>
        <v>9.467994153175763</v>
      </c>
      <c r="BE20" s="20">
        <v>3460.8</v>
      </c>
      <c r="BF20" s="21">
        <v>164.7</v>
      </c>
      <c r="BG20" s="14">
        <f t="shared" si="19"/>
        <v>4.7590152565880715</v>
      </c>
      <c r="BH20" s="20">
        <v>2727.7</v>
      </c>
      <c r="BI20" s="19">
        <v>683.6</v>
      </c>
      <c r="BJ20" s="14">
        <f t="shared" si="20"/>
        <v>25.061407046229426</v>
      </c>
      <c r="BK20" s="33">
        <v>863.3</v>
      </c>
      <c r="BL20" s="33">
        <f t="shared" si="21"/>
        <v>441.39999999999964</v>
      </c>
      <c r="BM20" s="14">
        <f t="shared" si="22"/>
        <v>51.12938723502835</v>
      </c>
      <c r="BN20" s="22">
        <f t="shared" si="23"/>
        <v>-233.79999999999927</v>
      </c>
      <c r="BO20" s="22">
        <f t="shared" si="2"/>
        <v>441.39999999999964</v>
      </c>
      <c r="BP20" s="14">
        <f t="shared" si="24"/>
        <v>-188.7938408896497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8428.6</v>
      </c>
      <c r="D21" s="40">
        <f t="shared" si="4"/>
        <v>1659.3999999999999</v>
      </c>
      <c r="E21" s="14">
        <f t="shared" si="5"/>
        <v>19.687729872102125</v>
      </c>
      <c r="F21" s="42">
        <v>924.3</v>
      </c>
      <c r="G21" s="16">
        <v>218.8</v>
      </c>
      <c r="H21" s="14">
        <f t="shared" si="6"/>
        <v>23.671967975765444</v>
      </c>
      <c r="I21" s="15">
        <v>38</v>
      </c>
      <c r="J21" s="16">
        <v>12.6</v>
      </c>
      <c r="K21" s="14">
        <f t="shared" si="0"/>
        <v>33.1578947368421</v>
      </c>
      <c r="L21" s="15">
        <v>8</v>
      </c>
      <c r="M21" s="16">
        <v>14.7</v>
      </c>
      <c r="N21" s="14">
        <f t="shared" si="7"/>
        <v>183.75</v>
      </c>
      <c r="O21" s="15">
        <v>41</v>
      </c>
      <c r="P21" s="16">
        <v>2.7</v>
      </c>
      <c r="Q21" s="14">
        <f t="shared" si="8"/>
        <v>6.585365853658537</v>
      </c>
      <c r="R21" s="15">
        <v>185.7</v>
      </c>
      <c r="S21" s="16">
        <v>11.7</v>
      </c>
      <c r="T21" s="14">
        <f t="shared" si="25"/>
        <v>6.30048465266559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11.4</v>
      </c>
      <c r="Z21" s="14">
        <f t="shared" si="10"/>
        <v>4.523809523809524</v>
      </c>
      <c r="AA21" s="15">
        <v>6</v>
      </c>
      <c r="AB21" s="31">
        <v>3.6</v>
      </c>
      <c r="AC21" s="14">
        <f t="shared" si="11"/>
        <v>60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0.5</v>
      </c>
      <c r="AI21" s="14" t="e">
        <f t="shared" si="13"/>
        <v>#DIV/0!</v>
      </c>
      <c r="AJ21" s="50">
        <v>7504.3</v>
      </c>
      <c r="AK21" s="16">
        <v>1440.6</v>
      </c>
      <c r="AL21" s="14">
        <f t="shared" si="14"/>
        <v>19.196993723598467</v>
      </c>
      <c r="AM21" s="15">
        <v>794.7</v>
      </c>
      <c r="AN21" s="31">
        <v>397.3</v>
      </c>
      <c r="AO21" s="14">
        <f t="shared" si="15"/>
        <v>49.993708317604124</v>
      </c>
      <c r="AP21" s="15">
        <v>1752.1</v>
      </c>
      <c r="AQ21" s="16">
        <v>876.1</v>
      </c>
      <c r="AR21" s="14">
        <f t="shared" si="26"/>
        <v>50.002853718395066</v>
      </c>
      <c r="AS21" s="25">
        <v>8334.4</v>
      </c>
      <c r="AT21" s="19">
        <v>1563.5</v>
      </c>
      <c r="AU21" s="14">
        <f t="shared" si="16"/>
        <v>18.75959877135727</v>
      </c>
      <c r="AV21" s="45">
        <v>1181.7</v>
      </c>
      <c r="AW21" s="19">
        <v>659.6</v>
      </c>
      <c r="AX21" s="14">
        <f t="shared" si="17"/>
        <v>55.817889481255826</v>
      </c>
      <c r="AY21" s="46">
        <v>878.7</v>
      </c>
      <c r="AZ21" s="19">
        <v>496.3</v>
      </c>
      <c r="BA21" s="14">
        <f t="shared" si="1"/>
        <v>56.481165357915096</v>
      </c>
      <c r="BB21" s="43">
        <v>914.1</v>
      </c>
      <c r="BC21" s="21">
        <v>120.9</v>
      </c>
      <c r="BD21" s="14">
        <f t="shared" si="18"/>
        <v>13.226124056448965</v>
      </c>
      <c r="BE21" s="20">
        <v>1500.7</v>
      </c>
      <c r="BF21" s="21">
        <v>105.6</v>
      </c>
      <c r="BG21" s="14">
        <f t="shared" si="19"/>
        <v>7.036716199107083</v>
      </c>
      <c r="BH21" s="20">
        <v>4645.5</v>
      </c>
      <c r="BI21" s="19">
        <v>667.6</v>
      </c>
      <c r="BJ21" s="14">
        <f t="shared" si="20"/>
        <v>14.3708965665698</v>
      </c>
      <c r="BK21" s="33">
        <f>C21-AS21</f>
        <v>94.20000000000073</v>
      </c>
      <c r="BL21" s="33">
        <f t="shared" si="21"/>
        <v>95.89999999999986</v>
      </c>
      <c r="BM21" s="14">
        <f t="shared" si="22"/>
        <v>101.80467091295024</v>
      </c>
      <c r="BN21" s="22">
        <f t="shared" si="23"/>
        <v>94.20000000000073</v>
      </c>
      <c r="BO21" s="22">
        <f t="shared" si="2"/>
        <v>95.89999999999986</v>
      </c>
      <c r="BP21" s="14">
        <f t="shared" si="24"/>
        <v>101.80467091295024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7543.5</v>
      </c>
      <c r="D22" s="34">
        <f t="shared" si="4"/>
        <v>2032.3000000000002</v>
      </c>
      <c r="E22" s="14">
        <f t="shared" si="5"/>
        <v>26.941075097766294</v>
      </c>
      <c r="F22" s="42">
        <v>1355.2</v>
      </c>
      <c r="G22" s="16">
        <v>386.9</v>
      </c>
      <c r="H22" s="14">
        <f t="shared" si="6"/>
        <v>28.549291617473433</v>
      </c>
      <c r="I22" s="15">
        <v>36</v>
      </c>
      <c r="J22" s="16">
        <v>19.1</v>
      </c>
      <c r="K22" s="14">
        <f t="shared" si="0"/>
        <v>53.05555555555556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1.2</v>
      </c>
      <c r="Q22" s="14">
        <f t="shared" si="8"/>
        <v>1.3043478260869565</v>
      </c>
      <c r="R22" s="15">
        <v>390</v>
      </c>
      <c r="S22" s="16">
        <v>20.8</v>
      </c>
      <c r="T22" s="14">
        <f t="shared" si="25"/>
        <v>5.333333333333334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78.4</v>
      </c>
      <c r="Z22" s="14">
        <f t="shared" si="10"/>
        <v>71.27272727272728</v>
      </c>
      <c r="AA22" s="15">
        <v>120</v>
      </c>
      <c r="AB22" s="16">
        <v>17.4</v>
      </c>
      <c r="AC22" s="14">
        <f t="shared" si="11"/>
        <v>14.499999999999998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6188.3</v>
      </c>
      <c r="AK22" s="16">
        <v>1645.4</v>
      </c>
      <c r="AL22" s="14">
        <f t="shared" si="14"/>
        <v>26.588885477433223</v>
      </c>
      <c r="AM22" s="15">
        <v>1937.3</v>
      </c>
      <c r="AN22" s="31">
        <v>968.7</v>
      </c>
      <c r="AO22" s="14">
        <f t="shared" si="15"/>
        <v>50.00258091157798</v>
      </c>
      <c r="AP22" s="15">
        <v>982.7</v>
      </c>
      <c r="AQ22" s="16">
        <v>382</v>
      </c>
      <c r="AR22" s="14">
        <f>AQ22/AP22*100</f>
        <v>38.87249414877378</v>
      </c>
      <c r="AS22" s="25">
        <v>7736.2</v>
      </c>
      <c r="AT22" s="19">
        <v>1759.4</v>
      </c>
      <c r="AU22" s="14">
        <f t="shared" si="16"/>
        <v>22.742431684806498</v>
      </c>
      <c r="AV22" s="45">
        <v>1777.9</v>
      </c>
      <c r="AW22" s="32">
        <v>780.5</v>
      </c>
      <c r="AX22" s="14">
        <f t="shared" si="17"/>
        <v>43.900106867652845</v>
      </c>
      <c r="AY22" s="46">
        <v>1270.2</v>
      </c>
      <c r="AZ22" s="32">
        <v>558.5</v>
      </c>
      <c r="BA22" s="14">
        <f t="shared" si="1"/>
        <v>43.96945362934971</v>
      </c>
      <c r="BB22" s="43">
        <v>2421.9</v>
      </c>
      <c r="BC22" s="21">
        <v>265.5</v>
      </c>
      <c r="BD22" s="14">
        <f t="shared" si="18"/>
        <v>10.962467484206615</v>
      </c>
      <c r="BE22" s="20">
        <v>1982.6</v>
      </c>
      <c r="BF22" s="21">
        <v>42</v>
      </c>
      <c r="BG22" s="14">
        <f t="shared" si="19"/>
        <v>2.118430343992737</v>
      </c>
      <c r="BH22" s="20">
        <v>1461.5</v>
      </c>
      <c r="BI22" s="32">
        <v>630.9</v>
      </c>
      <c r="BJ22" s="14">
        <f t="shared" si="20"/>
        <v>43.167978104686966</v>
      </c>
      <c r="BK22" s="33">
        <v>0</v>
      </c>
      <c r="BL22" s="33">
        <f t="shared" si="21"/>
        <v>272.9000000000001</v>
      </c>
      <c r="BM22" s="14" t="e">
        <f t="shared" si="22"/>
        <v>#DIV/0!</v>
      </c>
      <c r="BN22" s="22">
        <f t="shared" si="23"/>
        <v>-192.69999999999982</v>
      </c>
      <c r="BO22" s="22">
        <f t="shared" si="2"/>
        <v>272.9000000000001</v>
      </c>
      <c r="BP22" s="14">
        <f t="shared" si="24"/>
        <v>-141.61909704203444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5525.3</v>
      </c>
      <c r="D23" s="34">
        <f t="shared" si="4"/>
        <v>1591.7</v>
      </c>
      <c r="E23" s="14">
        <f t="shared" si="5"/>
        <v>28.807485566394586</v>
      </c>
      <c r="F23" s="42">
        <v>1062.3</v>
      </c>
      <c r="G23" s="16">
        <v>310</v>
      </c>
      <c r="H23" s="14">
        <f t="shared" si="6"/>
        <v>29.181963663748473</v>
      </c>
      <c r="I23" s="15">
        <v>35</v>
      </c>
      <c r="J23" s="16">
        <v>17.6</v>
      </c>
      <c r="K23" s="14">
        <f t="shared" si="0"/>
        <v>50.28571428571429</v>
      </c>
      <c r="L23" s="15">
        <v>31</v>
      </c>
      <c r="M23" s="16">
        <v>73.4</v>
      </c>
      <c r="N23" s="14">
        <f t="shared" si="7"/>
        <v>236.77419354838713</v>
      </c>
      <c r="O23" s="15">
        <v>50</v>
      </c>
      <c r="P23" s="16">
        <v>0.4</v>
      </c>
      <c r="Q23" s="14">
        <f t="shared" si="8"/>
        <v>0.8</v>
      </c>
      <c r="R23" s="15">
        <v>267</v>
      </c>
      <c r="S23" s="16">
        <v>8.3</v>
      </c>
      <c r="T23" s="14">
        <f t="shared" si="25"/>
        <v>3.108614232209738</v>
      </c>
      <c r="U23" s="15">
        <v>0</v>
      </c>
      <c r="V23" s="17">
        <v>0</v>
      </c>
      <c r="W23" s="14" t="e">
        <f t="shared" si="9"/>
        <v>#DIV/0!</v>
      </c>
      <c r="X23" s="15">
        <v>280</v>
      </c>
      <c r="Y23" s="17">
        <v>51.5</v>
      </c>
      <c r="Z23" s="14">
        <f t="shared" si="10"/>
        <v>18.392857142857146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4463</v>
      </c>
      <c r="AK23" s="16">
        <v>1281.7</v>
      </c>
      <c r="AL23" s="14">
        <f t="shared" si="14"/>
        <v>28.718350885054893</v>
      </c>
      <c r="AM23" s="15">
        <v>985.7</v>
      </c>
      <c r="AN23" s="16">
        <v>492.8</v>
      </c>
      <c r="AO23" s="14">
        <f t="shared" si="15"/>
        <v>49.994927462716845</v>
      </c>
      <c r="AP23" s="15">
        <v>1213.4</v>
      </c>
      <c r="AQ23" s="16">
        <v>606.7</v>
      </c>
      <c r="AR23" s="14">
        <f>AQ23/AP23*100</f>
        <v>50</v>
      </c>
      <c r="AS23" s="25">
        <v>5894.4</v>
      </c>
      <c r="AT23" s="32">
        <v>1322.2</v>
      </c>
      <c r="AU23" s="14">
        <f t="shared" si="16"/>
        <v>22.431460369163954</v>
      </c>
      <c r="AV23" s="45">
        <v>1443.7</v>
      </c>
      <c r="AW23" s="19">
        <v>549.4</v>
      </c>
      <c r="AX23" s="14">
        <f t="shared" si="17"/>
        <v>38.05499757567362</v>
      </c>
      <c r="AY23" s="46">
        <v>923</v>
      </c>
      <c r="AZ23" s="19">
        <v>329.3</v>
      </c>
      <c r="BA23" s="14">
        <f t="shared" si="1"/>
        <v>35.67713976164681</v>
      </c>
      <c r="BB23" s="25">
        <v>886.9</v>
      </c>
      <c r="BC23" s="21">
        <v>156.8</v>
      </c>
      <c r="BD23" s="14">
        <f t="shared" si="18"/>
        <v>17.679558011049725</v>
      </c>
      <c r="BE23" s="20">
        <v>2062.3</v>
      </c>
      <c r="BF23" s="21">
        <v>70.3</v>
      </c>
      <c r="BG23" s="14">
        <f t="shared" si="19"/>
        <v>3.408815400281239</v>
      </c>
      <c r="BH23" s="20">
        <v>1404</v>
      </c>
      <c r="BI23" s="19">
        <v>500</v>
      </c>
      <c r="BJ23" s="14">
        <f t="shared" si="20"/>
        <v>35.61253561253561</v>
      </c>
      <c r="BK23" s="33">
        <v>0</v>
      </c>
      <c r="BL23" s="33">
        <f t="shared" si="21"/>
        <v>269.5</v>
      </c>
      <c r="BM23" s="14" t="e">
        <f t="shared" si="22"/>
        <v>#DIV/0!</v>
      </c>
      <c r="BN23" s="22">
        <f t="shared" si="23"/>
        <v>-369.09999999999945</v>
      </c>
      <c r="BO23" s="22">
        <f t="shared" si="2"/>
        <v>269.5</v>
      </c>
      <c r="BP23" s="14">
        <f t="shared" si="24"/>
        <v>-73.0154429693851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8367.1</v>
      </c>
      <c r="D24" s="34">
        <f t="shared" si="4"/>
        <v>1542.4</v>
      </c>
      <c r="E24" s="14">
        <f t="shared" si="5"/>
        <v>18.434105006513608</v>
      </c>
      <c r="F24" s="42">
        <v>817.3</v>
      </c>
      <c r="G24" s="31">
        <v>279.4</v>
      </c>
      <c r="H24" s="14">
        <f t="shared" si="6"/>
        <v>34.185733512786</v>
      </c>
      <c r="I24" s="15">
        <v>99.8</v>
      </c>
      <c r="J24" s="16">
        <v>36.1</v>
      </c>
      <c r="K24" s="14">
        <f t="shared" si="0"/>
        <v>36.17234468937876</v>
      </c>
      <c r="L24" s="15">
        <v>49</v>
      </c>
      <c r="M24" s="16">
        <v>55.8</v>
      </c>
      <c r="N24" s="14">
        <f t="shared" si="7"/>
        <v>113.87755102040815</v>
      </c>
      <c r="O24" s="15">
        <v>119</v>
      </c>
      <c r="P24" s="16">
        <v>7.8</v>
      </c>
      <c r="Q24" s="14">
        <f t="shared" si="8"/>
        <v>6.5546218487394965</v>
      </c>
      <c r="R24" s="15">
        <v>237</v>
      </c>
      <c r="S24" s="16">
        <v>19.1</v>
      </c>
      <c r="T24" s="14">
        <f t="shared" si="25"/>
        <v>8.059071729957806</v>
      </c>
      <c r="U24" s="15">
        <v>0</v>
      </c>
      <c r="V24" s="17">
        <v>0</v>
      </c>
      <c r="W24" s="14" t="e">
        <f t="shared" si="9"/>
        <v>#DIV/0!</v>
      </c>
      <c r="X24" s="15">
        <v>52</v>
      </c>
      <c r="Y24" s="17">
        <v>54.3</v>
      </c>
      <c r="Z24" s="14">
        <f t="shared" si="10"/>
        <v>104.4230769230769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7.4</v>
      </c>
      <c r="AI24" s="14">
        <f t="shared" si="13"/>
        <v>37</v>
      </c>
      <c r="AJ24" s="42">
        <v>7549.8</v>
      </c>
      <c r="AK24" s="16">
        <v>1263</v>
      </c>
      <c r="AL24" s="14">
        <f t="shared" si="14"/>
        <v>16.72891997138997</v>
      </c>
      <c r="AM24" s="15">
        <v>1129.4</v>
      </c>
      <c r="AN24" s="16">
        <v>564.7</v>
      </c>
      <c r="AO24" s="14">
        <f t="shared" si="15"/>
        <v>50</v>
      </c>
      <c r="AP24" s="42">
        <v>1625.4</v>
      </c>
      <c r="AQ24" s="16">
        <v>567.2</v>
      </c>
      <c r="AR24" s="14">
        <f t="shared" si="26"/>
        <v>34.89602559370002</v>
      </c>
      <c r="AS24" s="25">
        <v>9193.7</v>
      </c>
      <c r="AT24" s="19">
        <v>1483.5</v>
      </c>
      <c r="AU24" s="14">
        <f t="shared" si="16"/>
        <v>16.136049686198156</v>
      </c>
      <c r="AV24" s="24">
        <v>1313.9</v>
      </c>
      <c r="AW24" s="19">
        <v>562.3</v>
      </c>
      <c r="AX24" s="14">
        <f t="shared" si="17"/>
        <v>42.79625542278712</v>
      </c>
      <c r="AY24" s="20">
        <v>857.4</v>
      </c>
      <c r="AZ24" s="32">
        <v>325.1</v>
      </c>
      <c r="BA24" s="14">
        <f t="shared" si="1"/>
        <v>37.916958245859576</v>
      </c>
      <c r="BB24" s="25">
        <v>2550.1</v>
      </c>
      <c r="BC24" s="21">
        <v>123.5</v>
      </c>
      <c r="BD24" s="14">
        <f t="shared" si="18"/>
        <v>4.842947335398612</v>
      </c>
      <c r="BE24" s="20">
        <v>1821.8</v>
      </c>
      <c r="BF24" s="21">
        <v>109.7</v>
      </c>
      <c r="BG24" s="14">
        <f t="shared" si="19"/>
        <v>6.021517180810188</v>
      </c>
      <c r="BH24" s="20">
        <v>3390.1</v>
      </c>
      <c r="BI24" s="19">
        <v>646.2</v>
      </c>
      <c r="BJ24" s="14">
        <f t="shared" si="20"/>
        <v>19.06138461992272</v>
      </c>
      <c r="BK24" s="33">
        <v>0</v>
      </c>
      <c r="BL24" s="33">
        <f t="shared" si="21"/>
        <v>58.90000000000009</v>
      </c>
      <c r="BM24" s="14" t="e">
        <f t="shared" si="22"/>
        <v>#DIV/0!</v>
      </c>
      <c r="BN24" s="22">
        <f t="shared" si="23"/>
        <v>-826.6000000000004</v>
      </c>
      <c r="BO24" s="22">
        <f t="shared" si="2"/>
        <v>58.90000000000009</v>
      </c>
      <c r="BP24" s="14">
        <f t="shared" si="24"/>
        <v>-7.125574643116388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4219.099999999999</v>
      </c>
      <c r="D25" s="34">
        <f t="shared" si="4"/>
        <v>1193.6</v>
      </c>
      <c r="E25" s="14">
        <f t="shared" si="5"/>
        <v>28.290393685857175</v>
      </c>
      <c r="F25" s="42">
        <v>844.4</v>
      </c>
      <c r="G25" s="16">
        <v>272.8</v>
      </c>
      <c r="H25" s="14">
        <f t="shared" si="6"/>
        <v>32.30696352439602</v>
      </c>
      <c r="I25" s="15">
        <v>110</v>
      </c>
      <c r="J25" s="16">
        <v>46.4</v>
      </c>
      <c r="K25" s="14">
        <f t="shared" si="0"/>
        <v>42.18181818181818</v>
      </c>
      <c r="L25" s="15">
        <v>235</v>
      </c>
      <c r="M25" s="16">
        <v>106.1</v>
      </c>
      <c r="N25" s="14">
        <f t="shared" si="7"/>
        <v>45.148936170212764</v>
      </c>
      <c r="O25" s="15">
        <v>43</v>
      </c>
      <c r="P25" s="16">
        <v>2.3</v>
      </c>
      <c r="Q25" s="14">
        <f t="shared" si="8"/>
        <v>5.348837209302325</v>
      </c>
      <c r="R25" s="15">
        <v>188</v>
      </c>
      <c r="S25" s="31">
        <v>5.5</v>
      </c>
      <c r="T25" s="14">
        <f t="shared" si="25"/>
        <v>2.925531914893617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16.6</v>
      </c>
      <c r="Z25" s="14">
        <f t="shared" si="10"/>
        <v>50.303030303030305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3374.7</v>
      </c>
      <c r="AK25" s="16">
        <v>920.8</v>
      </c>
      <c r="AL25" s="14">
        <f t="shared" si="14"/>
        <v>27.28538833081459</v>
      </c>
      <c r="AM25" s="15">
        <v>611.4</v>
      </c>
      <c r="AN25" s="16">
        <v>305.7</v>
      </c>
      <c r="AO25" s="14">
        <f>AN25/AM25*100</f>
        <v>50</v>
      </c>
      <c r="AP25" s="15">
        <v>1249.6</v>
      </c>
      <c r="AQ25" s="16">
        <v>523.1</v>
      </c>
      <c r="AR25" s="14">
        <f t="shared" si="26"/>
        <v>41.86139564660692</v>
      </c>
      <c r="AS25" s="25">
        <v>4266.2</v>
      </c>
      <c r="AT25" s="32">
        <v>971.6</v>
      </c>
      <c r="AU25" s="14">
        <v>0</v>
      </c>
      <c r="AV25" s="24">
        <v>1305.3</v>
      </c>
      <c r="AW25" s="19">
        <v>560.3</v>
      </c>
      <c r="AX25" s="14">
        <f t="shared" si="17"/>
        <v>42.92499808473148</v>
      </c>
      <c r="AY25" s="20">
        <v>868.6</v>
      </c>
      <c r="AZ25" s="19">
        <v>374</v>
      </c>
      <c r="BA25" s="14">
        <f t="shared" si="1"/>
        <v>43.05779415150817</v>
      </c>
      <c r="BB25" s="25">
        <v>521.5</v>
      </c>
      <c r="BC25" s="21">
        <v>47.6</v>
      </c>
      <c r="BD25" s="14">
        <f t="shared" si="18"/>
        <v>9.12751677852349</v>
      </c>
      <c r="BE25" s="20">
        <v>1486.5</v>
      </c>
      <c r="BF25" s="21">
        <v>0.4</v>
      </c>
      <c r="BG25" s="14">
        <f t="shared" si="19"/>
        <v>0.026908846283215607</v>
      </c>
      <c r="BH25" s="46">
        <v>860.6</v>
      </c>
      <c r="BI25" s="19">
        <v>322</v>
      </c>
      <c r="BJ25" s="14">
        <f t="shared" si="20"/>
        <v>37.41575644898907</v>
      </c>
      <c r="BK25" s="33">
        <v>0</v>
      </c>
      <c r="BL25" s="33">
        <f t="shared" si="21"/>
        <v>221.9999999999999</v>
      </c>
      <c r="BM25" s="14" t="e">
        <f t="shared" si="22"/>
        <v>#DIV/0!</v>
      </c>
      <c r="BN25" s="22">
        <f t="shared" si="23"/>
        <v>-47.100000000000364</v>
      </c>
      <c r="BO25" s="22">
        <f t="shared" si="2"/>
        <v>221.9999999999999</v>
      </c>
      <c r="BP25" s="14">
        <f t="shared" si="24"/>
        <v>-471.33757961783044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6293.5</v>
      </c>
      <c r="D26" s="34">
        <f t="shared" si="4"/>
        <v>1626.6</v>
      </c>
      <c r="E26" s="14">
        <f t="shared" si="5"/>
        <v>25.84571383173115</v>
      </c>
      <c r="F26" s="15">
        <v>1293</v>
      </c>
      <c r="G26" s="16">
        <v>287.8</v>
      </c>
      <c r="H26" s="14">
        <f t="shared" si="6"/>
        <v>22.25831399845321</v>
      </c>
      <c r="I26" s="15">
        <v>38</v>
      </c>
      <c r="J26" s="38">
        <v>13.8</v>
      </c>
      <c r="K26" s="14">
        <f t="shared" si="0"/>
        <v>36.31578947368421</v>
      </c>
      <c r="L26" s="15">
        <v>181</v>
      </c>
      <c r="M26" s="16">
        <v>6.2</v>
      </c>
      <c r="N26" s="14">
        <f t="shared" si="7"/>
        <v>3.4254143646408846</v>
      </c>
      <c r="O26" s="15">
        <v>132</v>
      </c>
      <c r="P26" s="16">
        <v>2.3</v>
      </c>
      <c r="Q26" s="14">
        <f t="shared" si="8"/>
        <v>1.7424242424242422</v>
      </c>
      <c r="R26" s="15">
        <v>335</v>
      </c>
      <c r="S26" s="16">
        <v>20.9</v>
      </c>
      <c r="T26" s="14">
        <f t="shared" si="25"/>
        <v>6.2388059701492535</v>
      </c>
      <c r="U26" s="15">
        <v>0</v>
      </c>
      <c r="V26" s="17">
        <v>0</v>
      </c>
      <c r="W26" s="14" t="e">
        <f t="shared" si="9"/>
        <v>#DIV/0!</v>
      </c>
      <c r="X26" s="15">
        <v>167</v>
      </c>
      <c r="Y26" s="17">
        <v>51.1</v>
      </c>
      <c r="Z26" s="14">
        <f t="shared" si="10"/>
        <v>30.598802395209585</v>
      </c>
      <c r="AA26" s="15">
        <v>10</v>
      </c>
      <c r="AB26" s="16">
        <v>6.1</v>
      </c>
      <c r="AC26" s="14">
        <f t="shared" si="11"/>
        <v>61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5000.5</v>
      </c>
      <c r="AK26" s="16">
        <v>1338.8</v>
      </c>
      <c r="AL26" s="14">
        <f t="shared" si="14"/>
        <v>26.773322667733225</v>
      </c>
      <c r="AM26" s="15">
        <v>1477.3</v>
      </c>
      <c r="AN26" s="16">
        <v>738.7</v>
      </c>
      <c r="AO26" s="14">
        <f t="shared" si="15"/>
        <v>50.00338455290056</v>
      </c>
      <c r="AP26" s="15">
        <v>1038.6</v>
      </c>
      <c r="AQ26" s="16">
        <v>440.9</v>
      </c>
      <c r="AR26" s="14">
        <f t="shared" si="26"/>
        <v>42.45137685345658</v>
      </c>
      <c r="AS26" s="25">
        <v>6412.9</v>
      </c>
      <c r="AT26" s="19">
        <v>1457.3</v>
      </c>
      <c r="AU26" s="14">
        <f t="shared" si="16"/>
        <v>22.72450841273059</v>
      </c>
      <c r="AV26" s="24">
        <v>1436.5</v>
      </c>
      <c r="AW26" s="19">
        <v>583.1</v>
      </c>
      <c r="AX26" s="14">
        <f t="shared" si="17"/>
        <v>40.59171597633136</v>
      </c>
      <c r="AY26" s="20">
        <v>1108.3</v>
      </c>
      <c r="AZ26" s="19">
        <v>439.6</v>
      </c>
      <c r="BA26" s="14">
        <f t="shared" si="1"/>
        <v>39.66435080754309</v>
      </c>
      <c r="BB26" s="25">
        <v>1099.2</v>
      </c>
      <c r="BC26" s="21">
        <v>112.3</v>
      </c>
      <c r="BD26" s="14">
        <f t="shared" si="18"/>
        <v>10.216521106259096</v>
      </c>
      <c r="BE26" s="20">
        <v>2202.2</v>
      </c>
      <c r="BF26" s="21">
        <v>92.7</v>
      </c>
      <c r="BG26" s="14">
        <f t="shared" si="19"/>
        <v>4.209426936699664</v>
      </c>
      <c r="BH26" s="20">
        <v>1582.7</v>
      </c>
      <c r="BI26" s="32">
        <v>631.6</v>
      </c>
      <c r="BJ26" s="14">
        <f t="shared" si="20"/>
        <v>39.90648891135402</v>
      </c>
      <c r="BK26" s="33">
        <v>0</v>
      </c>
      <c r="BL26" s="33">
        <f t="shared" si="21"/>
        <v>169.29999999999995</v>
      </c>
      <c r="BM26" s="14" t="e">
        <f t="shared" si="22"/>
        <v>#DIV/0!</v>
      </c>
      <c r="BN26" s="22">
        <f t="shared" si="23"/>
        <v>-119.39999999999964</v>
      </c>
      <c r="BO26" s="22">
        <f t="shared" si="2"/>
        <v>169.29999999999995</v>
      </c>
      <c r="BP26" s="14">
        <f t="shared" si="24"/>
        <v>-141.79229480737058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5141.9</v>
      </c>
      <c r="D27" s="30">
        <f t="shared" si="4"/>
        <v>1603.6000000000001</v>
      </c>
      <c r="E27" s="14">
        <f t="shared" si="5"/>
        <v>31.186915342577652</v>
      </c>
      <c r="F27" s="15">
        <v>783.2</v>
      </c>
      <c r="G27" s="31">
        <v>285.2</v>
      </c>
      <c r="H27" s="14">
        <f t="shared" si="6"/>
        <v>36.414708886618996</v>
      </c>
      <c r="I27" s="15">
        <v>24</v>
      </c>
      <c r="J27" s="31">
        <v>12.1</v>
      </c>
      <c r="K27" s="14">
        <f t="shared" si="0"/>
        <v>50.416666666666664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2</v>
      </c>
      <c r="Q27" s="14">
        <f t="shared" si="8"/>
        <v>5</v>
      </c>
      <c r="R27" s="15">
        <v>177</v>
      </c>
      <c r="S27" s="16">
        <v>20.2</v>
      </c>
      <c r="T27" s="14">
        <f t="shared" si="25"/>
        <v>11.412429378531073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43.2</v>
      </c>
      <c r="Z27" s="14">
        <f t="shared" si="10"/>
        <v>40.75471698113208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4358.7</v>
      </c>
      <c r="AK27" s="16">
        <v>1318.4</v>
      </c>
      <c r="AL27" s="14">
        <f t="shared" si="14"/>
        <v>30.247550875260977</v>
      </c>
      <c r="AM27" s="15">
        <v>1480.1</v>
      </c>
      <c r="AN27" s="16">
        <v>740</v>
      </c>
      <c r="AO27" s="14">
        <f t="shared" si="15"/>
        <v>49.99662184987501</v>
      </c>
      <c r="AP27" s="15">
        <v>1001.9</v>
      </c>
      <c r="AQ27" s="16">
        <v>386</v>
      </c>
      <c r="AR27" s="14">
        <f t="shared" si="26"/>
        <v>38.526799081744684</v>
      </c>
      <c r="AS27" s="25">
        <v>5171.3</v>
      </c>
      <c r="AT27" s="19">
        <v>1329.8</v>
      </c>
      <c r="AU27" s="14">
        <f t="shared" si="16"/>
        <v>25.715003964186955</v>
      </c>
      <c r="AV27" s="24">
        <v>1486.1</v>
      </c>
      <c r="AW27" s="32">
        <v>653.9</v>
      </c>
      <c r="AX27" s="14">
        <f t="shared" si="17"/>
        <v>44.00107664356369</v>
      </c>
      <c r="AY27" s="20">
        <v>1160.2</v>
      </c>
      <c r="AZ27" s="32">
        <v>490.5</v>
      </c>
      <c r="BA27" s="14">
        <f t="shared" si="1"/>
        <v>42.27719358731253</v>
      </c>
      <c r="BB27" s="25">
        <v>1148.6</v>
      </c>
      <c r="BC27" s="21">
        <v>159.9</v>
      </c>
      <c r="BD27" s="14">
        <f t="shared" si="18"/>
        <v>13.921295490161938</v>
      </c>
      <c r="BE27" s="20">
        <v>1406</v>
      </c>
      <c r="BF27" s="21">
        <v>111</v>
      </c>
      <c r="BG27" s="14">
        <f t="shared" si="19"/>
        <v>7.894736842105263</v>
      </c>
      <c r="BH27" s="20">
        <v>1038.2</v>
      </c>
      <c r="BI27" s="32">
        <v>366.7</v>
      </c>
      <c r="BJ27" s="14">
        <f t="shared" si="20"/>
        <v>35.3207474475053</v>
      </c>
      <c r="BK27" s="33">
        <v>0</v>
      </c>
      <c r="BL27" s="33">
        <f t="shared" si="21"/>
        <v>273.8000000000002</v>
      </c>
      <c r="BM27" s="14" t="e">
        <f t="shared" si="22"/>
        <v>#DIV/0!</v>
      </c>
      <c r="BN27" s="22">
        <f t="shared" si="23"/>
        <v>-29.400000000000546</v>
      </c>
      <c r="BO27" s="22">
        <f t="shared" si="2"/>
        <v>273.8000000000002</v>
      </c>
      <c r="BP27" s="14">
        <f t="shared" si="24"/>
        <v>-931.292517006786</v>
      </c>
      <c r="BQ27" s="6"/>
      <c r="BR27" s="23"/>
    </row>
    <row r="28" spans="1:70" ht="15.75">
      <c r="A28" s="11">
        <v>19</v>
      </c>
      <c r="B28" s="12" t="s">
        <v>45</v>
      </c>
      <c r="C28" s="13">
        <f t="shared" si="3"/>
        <v>14234.800000000001</v>
      </c>
      <c r="D28" s="14">
        <f t="shared" si="4"/>
        <v>2306.2</v>
      </c>
      <c r="E28" s="14">
        <f t="shared" si="5"/>
        <v>16.201140866046586</v>
      </c>
      <c r="F28" s="15">
        <v>1586.1</v>
      </c>
      <c r="G28" s="16">
        <v>803.8</v>
      </c>
      <c r="H28" s="14">
        <f t="shared" si="6"/>
        <v>50.67776306664145</v>
      </c>
      <c r="I28" s="15">
        <v>128</v>
      </c>
      <c r="J28" s="16">
        <v>57.4</v>
      </c>
      <c r="K28" s="14">
        <f t="shared" si="0"/>
        <v>44.84375</v>
      </c>
      <c r="L28" s="15">
        <v>60</v>
      </c>
      <c r="M28" s="31">
        <v>49.6</v>
      </c>
      <c r="N28" s="14">
        <f t="shared" si="7"/>
        <v>82.66666666666667</v>
      </c>
      <c r="O28" s="15">
        <v>165</v>
      </c>
      <c r="P28" s="16">
        <v>1.2</v>
      </c>
      <c r="Q28" s="14">
        <f t="shared" si="8"/>
        <v>0.7272727272727273</v>
      </c>
      <c r="R28" s="15">
        <v>304.1</v>
      </c>
      <c r="S28" s="16">
        <v>15.2</v>
      </c>
      <c r="T28" s="14">
        <f t="shared" si="25"/>
        <v>4.998355804011838</v>
      </c>
      <c r="U28" s="15">
        <v>0</v>
      </c>
      <c r="V28" s="17">
        <v>0</v>
      </c>
      <c r="W28" s="14" t="e">
        <f t="shared" si="9"/>
        <v>#DIV/0!</v>
      </c>
      <c r="X28" s="15">
        <v>240</v>
      </c>
      <c r="Y28" s="17">
        <v>178</v>
      </c>
      <c r="Z28" s="14">
        <f t="shared" si="10"/>
        <v>74.16666666666667</v>
      </c>
      <c r="AA28" s="15">
        <v>150</v>
      </c>
      <c r="AB28" s="16">
        <v>264.6</v>
      </c>
      <c r="AC28" s="14">
        <f t="shared" si="11"/>
        <v>176.40000000000003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12648.7</v>
      </c>
      <c r="AK28" s="16">
        <v>1502.4</v>
      </c>
      <c r="AL28" s="14">
        <f t="shared" si="14"/>
        <v>11.877900495703116</v>
      </c>
      <c r="AM28" s="15">
        <v>1354.2</v>
      </c>
      <c r="AN28" s="16">
        <v>677</v>
      </c>
      <c r="AO28" s="14">
        <f t="shared" si="15"/>
        <v>49.99261556638606</v>
      </c>
      <c r="AP28" s="15">
        <v>3581.8</v>
      </c>
      <c r="AQ28" s="16">
        <v>780.3</v>
      </c>
      <c r="AR28" s="14">
        <f t="shared" si="26"/>
        <v>21.78513596515718</v>
      </c>
      <c r="AS28" s="25">
        <v>14545.7</v>
      </c>
      <c r="AT28" s="19">
        <v>1540.3</v>
      </c>
      <c r="AU28" s="14">
        <f>AT28/AS28*100</f>
        <v>10.589383804148305</v>
      </c>
      <c r="AV28" s="24">
        <v>1698.2</v>
      </c>
      <c r="AW28" s="19">
        <v>616.3</v>
      </c>
      <c r="AX28" s="14">
        <f t="shared" si="17"/>
        <v>36.291367330114234</v>
      </c>
      <c r="AY28" s="20">
        <v>1371.9</v>
      </c>
      <c r="AZ28" s="19">
        <v>507.1</v>
      </c>
      <c r="BA28" s="14">
        <f t="shared" si="1"/>
        <v>36.963335520081635</v>
      </c>
      <c r="BB28" s="25">
        <v>1175.7</v>
      </c>
      <c r="BC28" s="21">
        <v>0</v>
      </c>
      <c r="BD28" s="14">
        <f t="shared" si="18"/>
        <v>0</v>
      </c>
      <c r="BE28" s="20">
        <v>230.8</v>
      </c>
      <c r="BF28" s="21">
        <v>24.3</v>
      </c>
      <c r="BG28" s="14">
        <f t="shared" si="19"/>
        <v>10.528596187175044</v>
      </c>
      <c r="BH28" s="20">
        <v>11348.6</v>
      </c>
      <c r="BI28" s="19">
        <v>861.7</v>
      </c>
      <c r="BJ28" s="14">
        <f t="shared" si="20"/>
        <v>7.59300706695099</v>
      </c>
      <c r="BK28" s="33">
        <v>0</v>
      </c>
      <c r="BL28" s="33">
        <f t="shared" si="21"/>
        <v>765.8999999999999</v>
      </c>
      <c r="BM28" s="14" t="e">
        <f t="shared" si="22"/>
        <v>#DIV/0!</v>
      </c>
      <c r="BN28" s="22">
        <f t="shared" si="23"/>
        <v>-310.89999999999964</v>
      </c>
      <c r="BO28" s="22">
        <f t="shared" si="2"/>
        <v>765.8999999999999</v>
      </c>
      <c r="BP28" s="14">
        <f t="shared" si="24"/>
        <v>-246.34930845931194</v>
      </c>
      <c r="BQ28" s="6"/>
      <c r="BR28" s="23"/>
    </row>
    <row r="29" spans="1:70" ht="14.25" customHeight="1">
      <c r="A29" s="82" t="s">
        <v>17</v>
      </c>
      <c r="B29" s="83"/>
      <c r="C29" s="41">
        <f>SUM(C10:C28)</f>
        <v>245142.89999999997</v>
      </c>
      <c r="D29" s="41">
        <f>SUM(D10:D28)</f>
        <v>46354.19999999999</v>
      </c>
      <c r="E29" s="35">
        <f>D29/C29*100</f>
        <v>18.909052638277508</v>
      </c>
      <c r="F29" s="41">
        <f>SUM(F10:F28)</f>
        <v>60156.8</v>
      </c>
      <c r="G29" s="41">
        <f>SUM(G10:G28)</f>
        <v>19689.7</v>
      </c>
      <c r="H29" s="35">
        <f>G29/F29*100</f>
        <v>32.730630618649926</v>
      </c>
      <c r="I29" s="41">
        <f>SUM(I10:I28)</f>
        <v>22892.8</v>
      </c>
      <c r="J29" s="41">
        <f>SUM(J10:J28)</f>
        <v>9729.600000000002</v>
      </c>
      <c r="K29" s="30">
        <f t="shared" si="0"/>
        <v>42.50069890970088</v>
      </c>
      <c r="L29" s="41">
        <f>SUM(L10:L28)</f>
        <v>922.6</v>
      </c>
      <c r="M29" s="41">
        <f>SUM(M10:M28)</f>
        <v>397.2</v>
      </c>
      <c r="N29" s="35">
        <f>M29/L29*100</f>
        <v>43.05224365922393</v>
      </c>
      <c r="O29" s="41">
        <f>SUM(O10:O28)</f>
        <v>6369</v>
      </c>
      <c r="P29" s="41">
        <f>SUM(P10:P28)</f>
        <v>245.70000000000002</v>
      </c>
      <c r="Q29" s="35">
        <f>P29/O29*100</f>
        <v>3.8577484691474333</v>
      </c>
      <c r="R29" s="41">
        <f>SUM(R10:R28)</f>
        <v>12883.000000000002</v>
      </c>
      <c r="S29" s="41">
        <f>SUM(S10:S28)</f>
        <v>2659.4</v>
      </c>
      <c r="T29" s="35">
        <f>S29/R29*100</f>
        <v>20.64270744391834</v>
      </c>
      <c r="U29" s="41">
        <f>SUM(U10:U28)</f>
        <v>1510</v>
      </c>
      <c r="V29" s="41">
        <f>SUM(V10:V28)</f>
        <v>194.9</v>
      </c>
      <c r="W29" s="35">
        <f>V29/U29*100</f>
        <v>12.907284768211921</v>
      </c>
      <c r="X29" s="41">
        <f>SUM(X10:X28)</f>
        <v>3188</v>
      </c>
      <c r="Y29" s="41">
        <f>SUM(Y10:Y28)</f>
        <v>1352.2999999999997</v>
      </c>
      <c r="Z29" s="35">
        <f>Y29/X29*100</f>
        <v>42.418444165621075</v>
      </c>
      <c r="AA29" s="41">
        <f>SUM(AA10:AA28)</f>
        <v>755</v>
      </c>
      <c r="AB29" s="41">
        <f>SUM(AB10:AB28)</f>
        <v>493</v>
      </c>
      <c r="AC29" s="35">
        <f>AB29/AA29*100</f>
        <v>65.29801324503312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536</v>
      </c>
      <c r="AH29" s="41">
        <f>SUM(AH10:AH28)</f>
        <v>396.79999999999995</v>
      </c>
      <c r="AI29" s="30">
        <f t="shared" si="13"/>
        <v>74.02985074626865</v>
      </c>
      <c r="AJ29" s="41">
        <f>SUM(AJ10:AJ28)</f>
        <v>184986.1</v>
      </c>
      <c r="AK29" s="41">
        <f>SUM(AK10:AK28)</f>
        <v>26664.500000000004</v>
      </c>
      <c r="AL29" s="35">
        <f>AK29/AJ29*100</f>
        <v>14.414326265595093</v>
      </c>
      <c r="AM29" s="41">
        <f>SUM(AM10:AM28)</f>
        <v>28070.300000000007</v>
      </c>
      <c r="AN29" s="41">
        <f>SUM(AN10:AN28)</f>
        <v>14035.000000000004</v>
      </c>
      <c r="AO29" s="35">
        <f>AN29/AM29*100</f>
        <v>49.99946562737128</v>
      </c>
      <c r="AP29" s="41">
        <f>SUM(AP10:AP28)</f>
        <v>21098.4</v>
      </c>
      <c r="AQ29" s="41">
        <f>SUM(AQ10:AQ28)</f>
        <v>7689.599999999999</v>
      </c>
      <c r="AR29" s="35">
        <f>AQ29/AP29*100</f>
        <v>36.446365601183025</v>
      </c>
      <c r="AS29" s="41">
        <f>SUM(AS10:AS28)</f>
        <v>258098.4</v>
      </c>
      <c r="AT29" s="41">
        <f>SUM(AT10:AT28)</f>
        <v>38608.20000000001</v>
      </c>
      <c r="AU29" s="35">
        <f>(AT29/AS29)*100</f>
        <v>14.958713420927838</v>
      </c>
      <c r="AV29" s="41">
        <f>SUM(AV10:AV28)</f>
        <v>35213.8</v>
      </c>
      <c r="AW29" s="41">
        <f>SUM(AW10:AW28)</f>
        <v>13983.199999999997</v>
      </c>
      <c r="AX29" s="35">
        <f>AW29/AV29*100</f>
        <v>39.70943209764353</v>
      </c>
      <c r="AY29" s="41">
        <f>SUM(AY10:AY28)</f>
        <v>25357.300000000003</v>
      </c>
      <c r="AZ29" s="41">
        <f>SUM(AZ10:AZ28)</f>
        <v>9891.100000000002</v>
      </c>
      <c r="BA29" s="35">
        <f t="shared" si="1"/>
        <v>39.006913196594276</v>
      </c>
      <c r="BB29" s="41">
        <f>SUM(BB10:BB28)</f>
        <v>52317.89999999999</v>
      </c>
      <c r="BC29" s="41">
        <f>SUM(BC10:BC28)</f>
        <v>8388</v>
      </c>
      <c r="BD29" s="35">
        <f>BC29/BB29*100</f>
        <v>16.03275360822969</v>
      </c>
      <c r="BE29" s="41">
        <f>SUM(BE10:BE28)</f>
        <v>86125.00000000003</v>
      </c>
      <c r="BF29" s="41">
        <f>SUM(BF10:BF28)</f>
        <v>5114</v>
      </c>
      <c r="BG29" s="35">
        <f>BF29/BE29*100</f>
        <v>5.937880986937589</v>
      </c>
      <c r="BH29" s="41">
        <f>SUM(BH10:BH28)</f>
        <v>80643.90000000001</v>
      </c>
      <c r="BI29" s="41">
        <f>SUM(BI10:BI28)</f>
        <v>10024.900000000001</v>
      </c>
      <c r="BJ29" s="35">
        <f>BI29/BH29*100</f>
        <v>12.4310704219414</v>
      </c>
      <c r="BK29" s="41">
        <f>SUM(BK10:BK28)</f>
        <v>-2774.2</v>
      </c>
      <c r="BL29" s="41">
        <f>SUM(BL10:BL28)</f>
        <v>7745.999999999998</v>
      </c>
      <c r="BM29" s="35">
        <f>BL29/BK29*100</f>
        <v>-279.2156297310936</v>
      </c>
      <c r="BN29" s="27">
        <f>SUM(BN10:BN28)</f>
        <v>-12955.500000000005</v>
      </c>
      <c r="BO29" s="27">
        <f>SUM(BO10:BO28)</f>
        <v>7745.999999999998</v>
      </c>
      <c r="BP29" s="27">
        <f>BO29/BN29*100</f>
        <v>-59.78927868472845</v>
      </c>
      <c r="BQ29" s="6"/>
      <c r="BR29" s="23"/>
    </row>
    <row r="30" spans="3:68" ht="15.75" hidden="1">
      <c r="C30" s="28">
        <f aca="true" t="shared" si="27" ref="C30:AC30">C29-C20</f>
        <v>232874.69999999995</v>
      </c>
      <c r="D30" s="28">
        <f t="shared" si="27"/>
        <v>43391.99999999999</v>
      </c>
      <c r="E30" s="28">
        <f t="shared" si="27"/>
        <v>-5.236298758015344</v>
      </c>
      <c r="F30" s="28">
        <f t="shared" si="27"/>
        <v>56996.3</v>
      </c>
      <c r="G30" s="28">
        <f t="shared" si="27"/>
        <v>18829.600000000002</v>
      </c>
      <c r="H30" s="28">
        <f t="shared" si="27"/>
        <v>5.516582208588229</v>
      </c>
      <c r="I30" s="28">
        <f t="shared" si="27"/>
        <v>22492.8</v>
      </c>
      <c r="J30" s="28">
        <f t="shared" si="27"/>
        <v>9570.500000000002</v>
      </c>
      <c r="K30" s="28">
        <f t="shared" si="27"/>
        <v>2.7256989097008812</v>
      </c>
      <c r="L30" s="28">
        <f t="shared" si="27"/>
        <v>874.6</v>
      </c>
      <c r="M30" s="28">
        <f t="shared" si="27"/>
        <v>386.59999999999997</v>
      </c>
      <c r="N30" s="28">
        <f t="shared" si="27"/>
        <v>20.9689103258906</v>
      </c>
      <c r="O30" s="28">
        <f t="shared" si="27"/>
        <v>5884</v>
      </c>
      <c r="P30" s="28">
        <f t="shared" si="27"/>
        <v>229.60000000000002</v>
      </c>
      <c r="Q30" s="28">
        <f t="shared" si="27"/>
        <v>0.5381608402814537</v>
      </c>
      <c r="R30" s="28">
        <f t="shared" si="27"/>
        <v>12086.000000000002</v>
      </c>
      <c r="S30" s="28">
        <f t="shared" si="27"/>
        <v>2547.8</v>
      </c>
      <c r="T30" s="28">
        <f t="shared" si="27"/>
        <v>6.640198033629757</v>
      </c>
      <c r="U30" s="28">
        <f t="shared" si="27"/>
        <v>1510</v>
      </c>
      <c r="V30" s="28">
        <f t="shared" si="27"/>
        <v>194.9</v>
      </c>
      <c r="W30" s="28" t="e">
        <f t="shared" si="27"/>
        <v>#DIV/0!</v>
      </c>
      <c r="X30" s="28">
        <f t="shared" si="27"/>
        <v>2848</v>
      </c>
      <c r="Y30" s="28">
        <f t="shared" si="27"/>
        <v>1190.5999999999997</v>
      </c>
      <c r="Z30" s="28">
        <f t="shared" si="27"/>
        <v>-5.140379363790686</v>
      </c>
      <c r="AA30" s="28">
        <f t="shared" si="27"/>
        <v>450</v>
      </c>
      <c r="AB30" s="28">
        <f t="shared" si="27"/>
        <v>402.6</v>
      </c>
      <c r="AC30" s="28">
        <f t="shared" si="27"/>
        <v>35.658668982738035</v>
      </c>
      <c r="AD30" s="28"/>
      <c r="AE30" s="28"/>
      <c r="AF30" s="14" t="e">
        <f t="shared" si="12"/>
        <v>#DIV/0!</v>
      </c>
      <c r="AG30" s="28">
        <f aca="true" t="shared" si="28" ref="AG30:BP30">AG29-AG20</f>
        <v>520</v>
      </c>
      <c r="AH30" s="28">
        <f t="shared" si="28"/>
        <v>396.59999999999997</v>
      </c>
      <c r="AI30" s="14">
        <f t="shared" si="13"/>
        <v>76.26923076923077</v>
      </c>
      <c r="AJ30" s="28">
        <f t="shared" si="28"/>
        <v>175878.4</v>
      </c>
      <c r="AK30" s="28">
        <f t="shared" si="28"/>
        <v>24562.400000000005</v>
      </c>
      <c r="AL30" s="28">
        <f t="shared" si="28"/>
        <v>-8.666144105629254</v>
      </c>
      <c r="AM30" s="28">
        <f t="shared" si="28"/>
        <v>24725.300000000007</v>
      </c>
      <c r="AN30" s="28">
        <f t="shared" si="28"/>
        <v>12362.500000000004</v>
      </c>
      <c r="AO30" s="28">
        <f t="shared" si="28"/>
        <v>-0.0005343726287208028</v>
      </c>
      <c r="AP30" s="28">
        <f t="shared" si="28"/>
        <v>21098.4</v>
      </c>
      <c r="AQ30" s="28">
        <f t="shared" si="28"/>
        <v>7689.599999999999</v>
      </c>
      <c r="AR30" s="28" t="e">
        <f t="shared" si="28"/>
        <v>#DIV/0!</v>
      </c>
      <c r="AS30" s="28">
        <f t="shared" si="28"/>
        <v>245596.4</v>
      </c>
      <c r="AT30" s="28">
        <f t="shared" si="28"/>
        <v>36087.40000000001</v>
      </c>
      <c r="AU30" s="28">
        <f t="shared" si="28"/>
        <v>-5.204460471249414</v>
      </c>
      <c r="AV30" s="28">
        <f t="shared" si="28"/>
        <v>32922.700000000004</v>
      </c>
      <c r="AW30" s="28">
        <f t="shared" si="28"/>
        <v>12896.899999999998</v>
      </c>
      <c r="AX30" s="28">
        <f t="shared" si="28"/>
        <v>-7.704473886381614</v>
      </c>
      <c r="AY30" s="28">
        <f t="shared" si="28"/>
        <v>23850.600000000002</v>
      </c>
      <c r="AZ30" s="28">
        <f t="shared" si="28"/>
        <v>9254.000000000002</v>
      </c>
      <c r="BA30" s="28">
        <f t="shared" si="28"/>
        <v>-3.2775495365310974</v>
      </c>
      <c r="BB30" s="28">
        <f t="shared" si="28"/>
        <v>48691.999999999985</v>
      </c>
      <c r="BC30" s="28">
        <f t="shared" si="28"/>
        <v>8044.7</v>
      </c>
      <c r="BD30" s="28">
        <f t="shared" si="28"/>
        <v>6.564759455053927</v>
      </c>
      <c r="BE30" s="28">
        <f t="shared" si="28"/>
        <v>82664.20000000003</v>
      </c>
      <c r="BF30" s="28">
        <f t="shared" si="28"/>
        <v>4949.3</v>
      </c>
      <c r="BG30" s="28">
        <f t="shared" si="28"/>
        <v>1.1788657303495178</v>
      </c>
      <c r="BH30" s="28">
        <f t="shared" si="28"/>
        <v>77916.20000000001</v>
      </c>
      <c r="BI30" s="28">
        <f t="shared" si="28"/>
        <v>9341.300000000001</v>
      </c>
      <c r="BJ30" s="28">
        <f t="shared" si="28"/>
        <v>-12.630336624288027</v>
      </c>
      <c r="BK30" s="28">
        <f>BK29-BK20</f>
        <v>-3637.5</v>
      </c>
      <c r="BL30" s="28">
        <f>BL29-BL20</f>
        <v>7304.5999999999985</v>
      </c>
      <c r="BM30" s="28">
        <f>BM29-BM20</f>
        <v>-330.34501696612193</v>
      </c>
      <c r="BN30" s="28">
        <f t="shared" si="28"/>
        <v>-12721.700000000006</v>
      </c>
      <c r="BO30" s="28">
        <f t="shared" si="28"/>
        <v>7304.5999999999985</v>
      </c>
      <c r="BP30" s="28">
        <f t="shared" si="28"/>
        <v>129.00456220492123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2020-06-10T05:41:13Z</cp:lastPrinted>
  <dcterms:created xsi:type="dcterms:W3CDTF">2013-04-03T10:22:22Z</dcterms:created>
  <dcterms:modified xsi:type="dcterms:W3CDTF">2020-07-10T07:49:01Z</dcterms:modified>
  <cp:category/>
  <cp:version/>
  <cp:contentType/>
  <cp:contentStatus/>
</cp:coreProperties>
</file>