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(4)'!$A$1:$BP$34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<sst xmlns="http://schemas.openxmlformats.org/spreadsheetml/2006/main" count="118" uniqueCount="52">
  <si>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</si>
  <si>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</si>
  <si>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</si>
  <si>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</si>
  <si>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</si>
  <si>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</si>
  <si>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</si>
  <si>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</si>
  <si>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</si>
  <si>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</si>
  <si>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</si>
  <si>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</si>
  <si>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</si>
  <si>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</si>
  <si>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</si>
  <si>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</si>
  <si>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</si>
  <si>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</si>
  <si>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</si>
  <si>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</si>
  <si>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</si>
  <si>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</si>
  <si>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</si>
  <si>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</si>
  <si>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</si>
  <si>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</si>
  <si>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</si>
  <si>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</si>
  <si>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</si>
  <si>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</si>
  <si>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</si>
  <si>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</si>
  <si>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</si>
  <si>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</si>
  <si>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</si>
  <si>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</si>
  <si>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</si>
  <si>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</si>
  <si>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</si>
  <si>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</si>
  <si>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</si>
  <si>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</si>
  <si>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</si>
  <si>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</si>
  <si>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</si>
  <si>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</si>
  <si>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</si>
  <si>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</si>
  <si>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</si>
  <si>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</si>
  <si>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</si>
  <si>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июня 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</si>
</sst>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7" fillId="0" borderId="0" xfId="53" applyFont="1" applyFill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7" fillId="0" borderId="0" xfId="53" applyFont="1" applyFill="1">
      <alignment/>
      <protection/>
    </xf>
    <xf numFmtId="0" fontId="8" fillId="0" borderId="0" xfId="0" applyFont="1" applyFill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0" applyNumberFormat="1" applyFont="1" applyBorder="1" applyAlignment="1" applyProtection="1">
      <alignment vertical="center" wrapText="1"/>
      <protection locked="0"/>
    </xf>
    <xf numFmtId="172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0" xfId="53" applyNumberFormat="1" applyFont="1" applyFill="1">
      <alignment/>
      <protection/>
    </xf>
    <xf numFmtId="173" fontId="7" fillId="32" borderId="10" xfId="0" applyNumberFormat="1" applyFont="1" applyFill="1" applyBorder="1" applyAlignment="1" applyProtection="1">
      <alignment/>
      <protection locked="0"/>
    </xf>
    <xf numFmtId="173" fontId="7" fillId="32" borderId="10" xfId="0" applyNumberFormat="1" applyFont="1" applyFill="1" applyBorder="1" applyAlignment="1" applyProtection="1">
      <alignment vertical="center" wrapText="1"/>
      <protection locked="0"/>
    </xf>
    <xf numFmtId="172" fontId="10" fillId="32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3" borderId="10" xfId="53" applyNumberFormat="1" applyFont="1" applyFill="1" applyBorder="1" applyAlignment="1" applyProtection="1">
      <alignment vertical="center" wrapText="1"/>
      <protection locked="0"/>
    </xf>
    <xf numFmtId="172" fontId="7" fillId="33" borderId="10" xfId="0" applyNumberFormat="1" applyFont="1" applyFill="1" applyBorder="1" applyAlignment="1" applyProtection="1">
      <alignment vertical="center" wrapText="1"/>
      <protection locked="0"/>
    </xf>
    <xf numFmtId="173" fontId="7" fillId="33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4" applyNumberFormat="1" applyFont="1" applyFill="1" applyBorder="1" applyAlignment="1" applyProtection="1">
      <alignment vertical="center" wrapText="1"/>
      <protection locked="0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0" fontId="6" fillId="33" borderId="10" xfId="55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172" fontId="10" fillId="0" borderId="10" xfId="0" applyNumberFormat="1" applyFont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35" borderId="10" xfId="0" applyNumberFormat="1" applyFont="1" applyFill="1" applyBorder="1" applyAlignment="1" applyProtection="1">
      <alignment/>
      <protection locked="0"/>
    </xf>
    <xf numFmtId="172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10" fillId="35" borderId="10" xfId="0" applyNumberFormat="1" applyFont="1" applyFill="1" applyBorder="1" applyAlignment="1" applyProtection="1">
      <alignment vertical="center" wrapText="1"/>
      <protection locked="0"/>
    </xf>
    <xf numFmtId="0" fontId="7" fillId="35" borderId="10" xfId="0" applyFont="1" applyFill="1" applyBorder="1" applyAlignment="1" applyProtection="1">
      <alignment vertical="center" wrapText="1"/>
      <protection locked="0"/>
    </xf>
    <xf numFmtId="172" fontId="7" fillId="36" borderId="10" xfId="0" applyNumberFormat="1" applyFont="1" applyFill="1" applyBorder="1" applyAlignment="1" applyProtection="1">
      <alignment vertical="center" wrapText="1"/>
      <protection locked="0"/>
    </xf>
    <xf numFmtId="172" fontId="7" fillId="37" borderId="10" xfId="0" applyNumberFormat="1" applyFont="1" applyFill="1" applyBorder="1" applyAlignment="1" applyProtection="1">
      <alignment vertical="center" wrapText="1"/>
      <protection locked="0"/>
    </xf>
    <xf numFmtId="0" fontId="9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19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49" fontId="6" fillId="0" borderId="1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 applyProtection="1">
      <alignment horizontal="center" vertical="center" wrapText="1"/>
      <protection locked="0"/>
    </xf>
    <xf numFmtId="0" fontId="6" fillId="0" borderId="19" xfId="53" applyFont="1" applyFill="1" applyBorder="1" applyAlignment="1">
      <alignment horizontal="left" vertical="center" wrapText="1"/>
      <protection/>
    </xf>
    <xf numFmtId="0" fontId="6" fillId="0" borderId="24" xfId="53" applyFont="1" applyFill="1" applyBorder="1" applyAlignment="1">
      <alignment horizontal="left" vertical="center" wrapText="1"/>
      <protection/>
    </xf>
    <xf numFmtId="0" fontId="6" fillId="0" borderId="20" xfId="53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75" zoomScaleNormal="75" zoomScaleSheetLayoutView="75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K29" sqref="AK29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hidden="1" customWidth="1"/>
    <col min="64" max="64" width="15.8515625" style="7" hidden="1" customWidth="1"/>
    <col min="65" max="65" width="12.140625" style="7" hidden="1" customWidth="1"/>
    <col min="66" max="67" width="16.7109375" style="7" customWidth="1"/>
    <col min="68" max="68" width="17.28125" style="7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82" t="s">
        <v>0</v>
      </c>
      <c r="S1" s="82"/>
      <c r="T1" s="8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83" t="s">
        <v>51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53" t="s">
        <v>18</v>
      </c>
      <c r="B4" s="69" t="s">
        <v>1</v>
      </c>
      <c r="C4" s="60" t="s">
        <v>46</v>
      </c>
      <c r="D4" s="52"/>
      <c r="E4" s="53"/>
      <c r="F4" s="74" t="s">
        <v>2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51" t="s">
        <v>47</v>
      </c>
      <c r="AT4" s="52"/>
      <c r="AU4" s="53"/>
      <c r="AV4" s="74" t="s">
        <v>4</v>
      </c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60" t="s">
        <v>50</v>
      </c>
      <c r="BL4" s="52"/>
      <c r="BM4" s="53"/>
      <c r="BN4" s="51" t="s">
        <v>48</v>
      </c>
      <c r="BO4" s="52"/>
      <c r="BP4" s="53"/>
      <c r="BQ4" s="6"/>
      <c r="BR4" s="6"/>
    </row>
    <row r="5" spans="1:70" ht="15" customHeight="1">
      <c r="A5" s="56"/>
      <c r="B5" s="70"/>
      <c r="C5" s="54"/>
      <c r="D5" s="55"/>
      <c r="E5" s="56"/>
      <c r="F5" s="73" t="s">
        <v>3</v>
      </c>
      <c r="G5" s="73"/>
      <c r="H5" s="73"/>
      <c r="I5" s="84" t="s">
        <v>4</v>
      </c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6"/>
      <c r="AJ5" s="73" t="s">
        <v>5</v>
      </c>
      <c r="AK5" s="73"/>
      <c r="AL5" s="73"/>
      <c r="AM5" s="74" t="s">
        <v>4</v>
      </c>
      <c r="AN5" s="75"/>
      <c r="AO5" s="75"/>
      <c r="AP5" s="75"/>
      <c r="AQ5" s="75"/>
      <c r="AR5" s="75"/>
      <c r="AS5" s="54"/>
      <c r="AT5" s="55"/>
      <c r="AU5" s="56"/>
      <c r="AV5" s="76" t="s">
        <v>9</v>
      </c>
      <c r="AW5" s="77"/>
      <c r="AX5" s="77"/>
      <c r="AY5" s="72" t="s">
        <v>4</v>
      </c>
      <c r="AZ5" s="72"/>
      <c r="BA5" s="72"/>
      <c r="BB5" s="72" t="s">
        <v>10</v>
      </c>
      <c r="BC5" s="72"/>
      <c r="BD5" s="72"/>
      <c r="BE5" s="72" t="s">
        <v>11</v>
      </c>
      <c r="BF5" s="72"/>
      <c r="BG5" s="72"/>
      <c r="BH5" s="73" t="s">
        <v>12</v>
      </c>
      <c r="BI5" s="73"/>
      <c r="BJ5" s="73"/>
      <c r="BK5" s="54"/>
      <c r="BL5" s="55"/>
      <c r="BM5" s="56"/>
      <c r="BN5" s="54"/>
      <c r="BO5" s="55"/>
      <c r="BP5" s="56"/>
      <c r="BQ5" s="6"/>
      <c r="BR5" s="6"/>
    </row>
    <row r="6" spans="1:70" ht="15" customHeight="1">
      <c r="A6" s="56"/>
      <c r="B6" s="70"/>
      <c r="C6" s="54"/>
      <c r="D6" s="55"/>
      <c r="E6" s="56"/>
      <c r="F6" s="73"/>
      <c r="G6" s="73"/>
      <c r="H6" s="73"/>
      <c r="I6" s="60" t="s">
        <v>6</v>
      </c>
      <c r="J6" s="52"/>
      <c r="K6" s="53"/>
      <c r="L6" s="60" t="s">
        <v>7</v>
      </c>
      <c r="M6" s="52"/>
      <c r="N6" s="53"/>
      <c r="O6" s="60" t="s">
        <v>20</v>
      </c>
      <c r="P6" s="52"/>
      <c r="Q6" s="53"/>
      <c r="R6" s="60" t="s">
        <v>8</v>
      </c>
      <c r="S6" s="52"/>
      <c r="T6" s="53"/>
      <c r="U6" s="60" t="s">
        <v>19</v>
      </c>
      <c r="V6" s="52"/>
      <c r="W6" s="53"/>
      <c r="X6" s="60" t="s">
        <v>21</v>
      </c>
      <c r="Y6" s="52"/>
      <c r="Z6" s="53"/>
      <c r="AA6" s="60" t="s">
        <v>25</v>
      </c>
      <c r="AB6" s="52"/>
      <c r="AC6" s="53"/>
      <c r="AD6" s="61" t="s">
        <v>26</v>
      </c>
      <c r="AE6" s="62"/>
      <c r="AF6" s="63"/>
      <c r="AG6" s="60" t="s">
        <v>24</v>
      </c>
      <c r="AH6" s="52"/>
      <c r="AI6" s="53"/>
      <c r="AJ6" s="73"/>
      <c r="AK6" s="73"/>
      <c r="AL6" s="73"/>
      <c r="AM6" s="60" t="s">
        <v>22</v>
      </c>
      <c r="AN6" s="52"/>
      <c r="AO6" s="53"/>
      <c r="AP6" s="60" t="s">
        <v>23</v>
      </c>
      <c r="AQ6" s="52"/>
      <c r="AR6" s="53"/>
      <c r="AS6" s="54"/>
      <c r="AT6" s="55"/>
      <c r="AU6" s="56"/>
      <c r="AV6" s="78"/>
      <c r="AW6" s="79"/>
      <c r="AX6" s="79"/>
      <c r="AY6" s="72" t="s">
        <v>13</v>
      </c>
      <c r="AZ6" s="72"/>
      <c r="BA6" s="72"/>
      <c r="BB6" s="72"/>
      <c r="BC6" s="72"/>
      <c r="BD6" s="72"/>
      <c r="BE6" s="72"/>
      <c r="BF6" s="72"/>
      <c r="BG6" s="72"/>
      <c r="BH6" s="73"/>
      <c r="BI6" s="73"/>
      <c r="BJ6" s="73"/>
      <c r="BK6" s="54"/>
      <c r="BL6" s="55"/>
      <c r="BM6" s="56"/>
      <c r="BN6" s="54"/>
      <c r="BO6" s="55"/>
      <c r="BP6" s="56"/>
      <c r="BQ6" s="6"/>
      <c r="BR6" s="6"/>
    </row>
    <row r="7" spans="1:70" ht="193.5" customHeight="1">
      <c r="A7" s="56"/>
      <c r="B7" s="70"/>
      <c r="C7" s="57"/>
      <c r="D7" s="58"/>
      <c r="E7" s="59"/>
      <c r="F7" s="73"/>
      <c r="G7" s="73"/>
      <c r="H7" s="73"/>
      <c r="I7" s="57"/>
      <c r="J7" s="58"/>
      <c r="K7" s="59"/>
      <c r="L7" s="57"/>
      <c r="M7" s="58"/>
      <c r="N7" s="59"/>
      <c r="O7" s="57"/>
      <c r="P7" s="58"/>
      <c r="Q7" s="59"/>
      <c r="R7" s="57"/>
      <c r="S7" s="58"/>
      <c r="T7" s="59"/>
      <c r="U7" s="57"/>
      <c r="V7" s="58"/>
      <c r="W7" s="59"/>
      <c r="X7" s="57"/>
      <c r="Y7" s="58"/>
      <c r="Z7" s="59"/>
      <c r="AA7" s="57"/>
      <c r="AB7" s="58"/>
      <c r="AC7" s="59"/>
      <c r="AD7" s="64"/>
      <c r="AE7" s="65"/>
      <c r="AF7" s="66"/>
      <c r="AG7" s="57"/>
      <c r="AH7" s="58"/>
      <c r="AI7" s="59"/>
      <c r="AJ7" s="73"/>
      <c r="AK7" s="73"/>
      <c r="AL7" s="73"/>
      <c r="AM7" s="57"/>
      <c r="AN7" s="58"/>
      <c r="AO7" s="59"/>
      <c r="AP7" s="57"/>
      <c r="AQ7" s="58"/>
      <c r="AR7" s="59"/>
      <c r="AS7" s="57"/>
      <c r="AT7" s="58"/>
      <c r="AU7" s="59"/>
      <c r="AV7" s="80"/>
      <c r="AW7" s="81"/>
      <c r="AX7" s="81"/>
      <c r="AY7" s="72"/>
      <c r="AZ7" s="72"/>
      <c r="BA7" s="72"/>
      <c r="BB7" s="72"/>
      <c r="BC7" s="72"/>
      <c r="BD7" s="72"/>
      <c r="BE7" s="72"/>
      <c r="BF7" s="72"/>
      <c r="BG7" s="72"/>
      <c r="BH7" s="73"/>
      <c r="BI7" s="73"/>
      <c r="BJ7" s="73"/>
      <c r="BK7" s="57"/>
      <c r="BL7" s="58"/>
      <c r="BM7" s="59"/>
      <c r="BN7" s="57"/>
      <c r="BO7" s="58"/>
      <c r="BP7" s="59"/>
      <c r="BQ7" s="6"/>
      <c r="BR7" s="6"/>
    </row>
    <row r="8" spans="1:70" ht="63">
      <c r="A8" s="59"/>
      <c r="B8" s="71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>F10+AJ10</f>
        <v>7565.9</v>
      </c>
      <c r="D10" s="34">
        <f>G10+AK10</f>
        <v>2006.1</v>
      </c>
      <c r="E10" s="14">
        <f>D10/C10*100</f>
        <v>26.515021345775125</v>
      </c>
      <c r="F10" s="42">
        <v>1409.6</v>
      </c>
      <c r="G10" s="16">
        <v>433</v>
      </c>
      <c r="H10" s="14">
        <f>G10/F10*100</f>
        <v>30.717934165720774</v>
      </c>
      <c r="I10" s="15">
        <v>205</v>
      </c>
      <c r="J10" s="16">
        <v>80</v>
      </c>
      <c r="K10" s="14">
        <f aca="true" t="shared" si="0" ref="K10:K29">J10/I10*100</f>
        <v>39.02439024390244</v>
      </c>
      <c r="L10" s="15">
        <v>1.6</v>
      </c>
      <c r="M10" s="16">
        <v>1.2</v>
      </c>
      <c r="N10" s="14">
        <f>M10/L10*100</f>
        <v>74.99999999999999</v>
      </c>
      <c r="O10" s="15">
        <v>75</v>
      </c>
      <c r="P10" s="49">
        <v>5.4</v>
      </c>
      <c r="Q10" s="14">
        <f>P10/O10*100</f>
        <v>7.200000000000001</v>
      </c>
      <c r="R10" s="15">
        <v>420</v>
      </c>
      <c r="S10" s="16">
        <v>54.1</v>
      </c>
      <c r="T10" s="14">
        <f>S10/R10*100</f>
        <v>12.880952380952381</v>
      </c>
      <c r="U10" s="15">
        <v>0</v>
      </c>
      <c r="V10" s="17">
        <v>0</v>
      </c>
      <c r="W10" s="14" t="e">
        <f>V10/U10*100</f>
        <v>#DIV/0!</v>
      </c>
      <c r="X10" s="15">
        <v>120</v>
      </c>
      <c r="Y10" s="31">
        <v>90</v>
      </c>
      <c r="Z10" s="14">
        <f>Y10/X10*100</f>
        <v>75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42">
        <v>6156.3</v>
      </c>
      <c r="AK10" s="16">
        <v>1573.1</v>
      </c>
      <c r="AL10" s="14">
        <f>AK10/AJ10*100</f>
        <v>25.55268586651073</v>
      </c>
      <c r="AM10" s="42">
        <v>2382.4</v>
      </c>
      <c r="AN10" s="31">
        <v>992.7</v>
      </c>
      <c r="AO10" s="14">
        <f>AN10/AM10*100</f>
        <v>41.66806581598389</v>
      </c>
      <c r="AP10" s="15">
        <v>1015.5</v>
      </c>
      <c r="AQ10" s="16">
        <v>261.7</v>
      </c>
      <c r="AR10" s="14">
        <f>AQ10/AP10*100</f>
        <v>25.770556376169374</v>
      </c>
      <c r="AS10" s="18">
        <v>8086.5</v>
      </c>
      <c r="AT10" s="19">
        <v>1238.5</v>
      </c>
      <c r="AU10" s="14">
        <f>AT10/AS10*100</f>
        <v>15.315649539355716</v>
      </c>
      <c r="AV10" s="44">
        <v>1716.6</v>
      </c>
      <c r="AW10" s="19">
        <v>670</v>
      </c>
      <c r="AX10" s="14">
        <f>AW10/AV10*100</f>
        <v>39.03064196667832</v>
      </c>
      <c r="AY10" s="20">
        <v>1211.4</v>
      </c>
      <c r="AZ10" s="19">
        <v>424.7</v>
      </c>
      <c r="BA10" s="14">
        <f aca="true" t="shared" si="1" ref="BA10:BA29">AZ10/AY10*100</f>
        <v>35.05860987287436</v>
      </c>
      <c r="BB10" s="25">
        <v>2819.8</v>
      </c>
      <c r="BC10" s="21">
        <v>303.7</v>
      </c>
      <c r="BD10" s="14">
        <f>BC10/BB10*100</f>
        <v>10.770267394850698</v>
      </c>
      <c r="BE10" s="20">
        <v>1276.8</v>
      </c>
      <c r="BF10" s="21">
        <v>51.2</v>
      </c>
      <c r="BG10" s="14">
        <f>BF10/BE10*100</f>
        <v>4.010025062656642</v>
      </c>
      <c r="BH10" s="20">
        <v>2180.9</v>
      </c>
      <c r="BI10" s="32">
        <v>179.7</v>
      </c>
      <c r="BJ10" s="14">
        <f>BI10/BH10*100</f>
        <v>8.239717547801366</v>
      </c>
      <c r="BK10" s="33">
        <v>0</v>
      </c>
      <c r="BL10" s="33">
        <f>D10-AT10</f>
        <v>767.5999999999999</v>
      </c>
      <c r="BM10" s="14" t="e">
        <f>BL10/BK10*100</f>
        <v>#DIV/0!</v>
      </c>
      <c r="BN10" s="22">
        <f>C10-AS10</f>
        <v>-520.6000000000004</v>
      </c>
      <c r="BO10" s="22">
        <f aca="true" t="shared" si="2" ref="BO10:BO28">D10-AT10</f>
        <v>767.5999999999999</v>
      </c>
      <c r="BP10" s="14">
        <f>BO10/BN10*100</f>
        <v>-147.44525547445244</v>
      </c>
      <c r="BQ10" s="6"/>
      <c r="BR10" s="23"/>
    </row>
    <row r="11" spans="1:70" ht="15.75">
      <c r="A11" s="36">
        <v>2</v>
      </c>
      <c r="B11" s="12" t="s">
        <v>28</v>
      </c>
      <c r="C11" s="39">
        <f aca="true" t="shared" si="3" ref="C11:C28">F11+AJ11</f>
        <v>7302.1</v>
      </c>
      <c r="D11" s="14">
        <f aca="true" t="shared" si="4" ref="D11:D28">G11+AK11</f>
        <v>1812.2</v>
      </c>
      <c r="E11" s="14">
        <f aca="true" t="shared" si="5" ref="E11:E28">D11/C11*100</f>
        <v>24.817518248175183</v>
      </c>
      <c r="F11" s="42">
        <v>964</v>
      </c>
      <c r="G11" s="16">
        <v>250.4</v>
      </c>
      <c r="H11" s="14">
        <f aca="true" t="shared" si="6" ref="H11:H28">G11/F11*100</f>
        <v>25.975103734439838</v>
      </c>
      <c r="I11" s="15">
        <v>32</v>
      </c>
      <c r="J11" s="31">
        <v>11.7</v>
      </c>
      <c r="K11" s="14">
        <f t="shared" si="0"/>
        <v>36.5625</v>
      </c>
      <c r="L11" s="15">
        <v>30</v>
      </c>
      <c r="M11" s="16">
        <v>26.6</v>
      </c>
      <c r="N11" s="14">
        <f aca="true" t="shared" si="7" ref="N11:N28">M11/L11*100</f>
        <v>88.66666666666667</v>
      </c>
      <c r="O11" s="15">
        <v>85</v>
      </c>
      <c r="P11" s="16">
        <v>0.6</v>
      </c>
      <c r="Q11" s="14">
        <f aca="true" t="shared" si="8" ref="Q11:Q28">P11/O11*100</f>
        <v>0.7058823529411764</v>
      </c>
      <c r="R11" s="15">
        <v>220</v>
      </c>
      <c r="S11" s="31">
        <v>3.5</v>
      </c>
      <c r="T11" s="14">
        <f>S11/R11*100</f>
        <v>1.5909090909090908</v>
      </c>
      <c r="U11" s="15">
        <v>0</v>
      </c>
      <c r="V11" s="17">
        <v>0</v>
      </c>
      <c r="W11" s="14" t="e">
        <f aca="true" t="shared" si="9" ref="W11:W28">V11/U11*100</f>
        <v>#DIV/0!</v>
      </c>
      <c r="X11" s="15">
        <v>55</v>
      </c>
      <c r="Y11" s="17">
        <v>17.8</v>
      </c>
      <c r="Z11" s="14">
        <f aca="true" t="shared" si="10" ref="Z11:Z28">Y11/X11*100</f>
        <v>32.36363636363637</v>
      </c>
      <c r="AA11" s="15">
        <v>0</v>
      </c>
      <c r="AB11" s="16">
        <v>0</v>
      </c>
      <c r="AC11" s="14" t="e">
        <f aca="true" t="shared" si="11" ref="AC11:AC28">AB11/AA11*100</f>
        <v>#DIV/0!</v>
      </c>
      <c r="AD11" s="14">
        <v>0</v>
      </c>
      <c r="AE11" s="14">
        <v>0</v>
      </c>
      <c r="AF11" s="14" t="e">
        <f aca="true" t="shared" si="12" ref="AF11:AF30">AE11/AD11*100</f>
        <v>#DIV/0!</v>
      </c>
      <c r="AG11" s="14">
        <v>0</v>
      </c>
      <c r="AH11" s="14">
        <v>0</v>
      </c>
      <c r="AI11" s="14" t="e">
        <f aca="true" t="shared" si="13" ref="AI11:AI30">AH11/AG11*100</f>
        <v>#DIV/0!</v>
      </c>
      <c r="AJ11" s="50">
        <v>6338.1</v>
      </c>
      <c r="AK11" s="31">
        <v>1561.8</v>
      </c>
      <c r="AL11" s="14">
        <f aca="true" t="shared" si="14" ref="AL11:AL28">AK11/AJ11*100</f>
        <v>24.641454063520612</v>
      </c>
      <c r="AM11" s="42">
        <v>2088.8</v>
      </c>
      <c r="AN11" s="31">
        <v>870.3</v>
      </c>
      <c r="AO11" s="14">
        <f aca="true" t="shared" si="15" ref="AO11:AO28">AN11/AM11*100</f>
        <v>41.66507085407889</v>
      </c>
      <c r="AP11" s="15">
        <v>400.3</v>
      </c>
      <c r="AQ11" s="31">
        <v>133.4</v>
      </c>
      <c r="AR11" s="14">
        <f>AQ11/AP11*100</f>
        <v>33.32500624531601</v>
      </c>
      <c r="AS11" s="18">
        <v>7970.1</v>
      </c>
      <c r="AT11" s="19">
        <v>1233.8</v>
      </c>
      <c r="AU11" s="14">
        <f aca="true" t="shared" si="16" ref="AU11:AU27">AT11/AS11*100</f>
        <v>15.480357837417348</v>
      </c>
      <c r="AV11" s="45">
        <v>1539.9</v>
      </c>
      <c r="AW11" s="19">
        <v>465.3</v>
      </c>
      <c r="AX11" s="14">
        <f aca="true" t="shared" si="17" ref="AX11:AX28">AW11/AV11*100</f>
        <v>30.21624780829924</v>
      </c>
      <c r="AY11" s="20">
        <v>1228.1</v>
      </c>
      <c r="AZ11" s="19">
        <v>332.1</v>
      </c>
      <c r="BA11" s="14">
        <f t="shared" si="1"/>
        <v>27.041771842683826</v>
      </c>
      <c r="BB11" s="43">
        <v>2411.6</v>
      </c>
      <c r="BC11" s="21">
        <v>264.7</v>
      </c>
      <c r="BD11" s="14">
        <f aca="true" t="shared" si="18" ref="BD11:BD28">BC11/BB11*100</f>
        <v>10.976115442030189</v>
      </c>
      <c r="BE11" s="20">
        <v>2556.9</v>
      </c>
      <c r="BF11" s="21">
        <v>16.8</v>
      </c>
      <c r="BG11" s="14">
        <f aca="true" t="shared" si="19" ref="BG11:BG28">BF11/BE11*100</f>
        <v>0.6570456412061481</v>
      </c>
      <c r="BH11" s="20">
        <v>1369.4</v>
      </c>
      <c r="BI11" s="19">
        <v>454.7</v>
      </c>
      <c r="BJ11" s="14">
        <f aca="true" t="shared" si="20" ref="BJ11:BJ28">BI11/BH11*100</f>
        <v>33.20432306119468</v>
      </c>
      <c r="BK11" s="33">
        <v>0</v>
      </c>
      <c r="BL11" s="33">
        <f aca="true" t="shared" si="21" ref="BL11:BL28">D11-AT11</f>
        <v>578.4000000000001</v>
      </c>
      <c r="BM11" s="14" t="e">
        <f aca="true" t="shared" si="22" ref="BM11:BM28">BL11/BK11*100</f>
        <v>#DIV/0!</v>
      </c>
      <c r="BN11" s="22">
        <f aca="true" t="shared" si="23" ref="BN11:BN28">C11-AS11</f>
        <v>-668</v>
      </c>
      <c r="BO11" s="22">
        <f t="shared" si="2"/>
        <v>578.4000000000001</v>
      </c>
      <c r="BP11" s="14">
        <f aca="true" t="shared" si="24" ref="BP11:BP28">BO11/BN11*100</f>
        <v>-86.5868263473054</v>
      </c>
      <c r="BQ11" s="6"/>
      <c r="BR11" s="23"/>
    </row>
    <row r="12" spans="1:70" ht="15.75">
      <c r="A12" s="11">
        <v>3</v>
      </c>
      <c r="B12" s="12" t="s">
        <v>29</v>
      </c>
      <c r="C12" s="39">
        <f t="shared" si="3"/>
        <v>7067.2</v>
      </c>
      <c r="D12" s="14">
        <f t="shared" si="4"/>
        <v>1440</v>
      </c>
      <c r="E12" s="14">
        <f t="shared" si="5"/>
        <v>20.375820692777904</v>
      </c>
      <c r="F12" s="42">
        <v>1513</v>
      </c>
      <c r="G12" s="16">
        <v>389.4</v>
      </c>
      <c r="H12" s="14">
        <f t="shared" si="6"/>
        <v>25.73694646397885</v>
      </c>
      <c r="I12" s="15">
        <v>56</v>
      </c>
      <c r="J12" s="16">
        <v>12</v>
      </c>
      <c r="K12" s="14">
        <f t="shared" si="0"/>
        <v>21.428571428571427</v>
      </c>
      <c r="L12" s="15">
        <v>1</v>
      </c>
      <c r="M12" s="16">
        <v>0</v>
      </c>
      <c r="N12" s="14">
        <f t="shared" si="7"/>
        <v>0</v>
      </c>
      <c r="O12" s="15">
        <v>210</v>
      </c>
      <c r="P12" s="16">
        <v>19.7</v>
      </c>
      <c r="Q12" s="14">
        <f t="shared" si="8"/>
        <v>9.38095238095238</v>
      </c>
      <c r="R12" s="26">
        <v>440</v>
      </c>
      <c r="S12" s="16">
        <v>19.7</v>
      </c>
      <c r="T12" s="14">
        <f aca="true" t="shared" si="25" ref="T12:T28">S12/R12*100</f>
        <v>4.477272727272727</v>
      </c>
      <c r="U12" s="15">
        <v>0</v>
      </c>
      <c r="V12" s="17">
        <v>0</v>
      </c>
      <c r="W12" s="14" t="e">
        <f t="shared" si="9"/>
        <v>#DIV/0!</v>
      </c>
      <c r="X12" s="15">
        <v>220</v>
      </c>
      <c r="Y12" s="17">
        <v>140.1</v>
      </c>
      <c r="Z12" s="14">
        <f t="shared" si="10"/>
        <v>63.68181818181819</v>
      </c>
      <c r="AA12" s="15">
        <v>0</v>
      </c>
      <c r="AB12" s="16">
        <v>0</v>
      </c>
      <c r="AC12" s="14" t="e">
        <f t="shared" si="11"/>
        <v>#DIV/0!</v>
      </c>
      <c r="AD12" s="14">
        <v>0</v>
      </c>
      <c r="AE12" s="14">
        <v>0</v>
      </c>
      <c r="AF12" s="14" t="e">
        <f t="shared" si="12"/>
        <v>#DIV/0!</v>
      </c>
      <c r="AG12" s="14">
        <v>0</v>
      </c>
      <c r="AH12" s="14">
        <v>0</v>
      </c>
      <c r="AI12" s="14" t="e">
        <f t="shared" si="13"/>
        <v>#DIV/0!</v>
      </c>
      <c r="AJ12" s="42">
        <v>5554.2</v>
      </c>
      <c r="AK12" s="16">
        <v>1050.6</v>
      </c>
      <c r="AL12" s="14">
        <f t="shared" si="14"/>
        <v>18.915415361348167</v>
      </c>
      <c r="AM12" s="15">
        <v>2085</v>
      </c>
      <c r="AN12" s="31">
        <v>868.7</v>
      </c>
      <c r="AO12" s="14">
        <f t="shared" si="15"/>
        <v>41.6642685851319</v>
      </c>
      <c r="AP12" s="42">
        <v>91</v>
      </c>
      <c r="AQ12" s="16">
        <v>0</v>
      </c>
      <c r="AR12" s="14">
        <f aca="true" t="shared" si="26" ref="AR12:AR28">AQ12/AP12*100</f>
        <v>0</v>
      </c>
      <c r="AS12" s="43">
        <v>7285.5</v>
      </c>
      <c r="AT12" s="19">
        <v>1078.5</v>
      </c>
      <c r="AU12" s="14">
        <f t="shared" si="16"/>
        <v>14.803376569899115</v>
      </c>
      <c r="AV12" s="45">
        <v>1566.7</v>
      </c>
      <c r="AW12" s="19">
        <v>470.1</v>
      </c>
      <c r="AX12" s="14">
        <f t="shared" si="17"/>
        <v>30.00574455862641</v>
      </c>
      <c r="AY12" s="20">
        <v>1232.8</v>
      </c>
      <c r="AZ12" s="19">
        <v>352.4</v>
      </c>
      <c r="BA12" s="14">
        <f t="shared" si="1"/>
        <v>28.585334198572355</v>
      </c>
      <c r="BB12" s="47">
        <v>2119</v>
      </c>
      <c r="BC12" s="21">
        <v>136</v>
      </c>
      <c r="BD12" s="14">
        <f t="shared" si="18"/>
        <v>6.4181217555450685</v>
      </c>
      <c r="BE12" s="20">
        <v>2473</v>
      </c>
      <c r="BF12" s="21">
        <v>100.9</v>
      </c>
      <c r="BG12" s="14">
        <f t="shared" si="19"/>
        <v>4.080064698746462</v>
      </c>
      <c r="BH12" s="20">
        <v>1034.4</v>
      </c>
      <c r="BI12" s="19">
        <v>339.5</v>
      </c>
      <c r="BJ12" s="14">
        <f t="shared" si="20"/>
        <v>32.82095901005413</v>
      </c>
      <c r="BK12" s="33">
        <v>166</v>
      </c>
      <c r="BL12" s="33">
        <f t="shared" si="21"/>
        <v>361.5</v>
      </c>
      <c r="BM12" s="14">
        <f t="shared" si="22"/>
        <v>217.7710843373494</v>
      </c>
      <c r="BN12" s="22">
        <f t="shared" si="23"/>
        <v>-218.30000000000018</v>
      </c>
      <c r="BO12" s="22">
        <f t="shared" si="2"/>
        <v>361.5</v>
      </c>
      <c r="BP12" s="14">
        <f t="shared" si="24"/>
        <v>-165.59780119102138</v>
      </c>
      <c r="BQ12" s="6"/>
      <c r="BR12" s="23"/>
    </row>
    <row r="13" spans="1:70" ht="15" customHeight="1">
      <c r="A13" s="11">
        <v>4</v>
      </c>
      <c r="B13" s="12" t="s">
        <v>30</v>
      </c>
      <c r="C13" s="39">
        <f t="shared" si="3"/>
        <v>7582.9</v>
      </c>
      <c r="D13" s="14">
        <f t="shared" si="4"/>
        <v>1031.4</v>
      </c>
      <c r="E13" s="14">
        <f t="shared" si="5"/>
        <v>13.601656358385316</v>
      </c>
      <c r="F13" s="42">
        <v>1454</v>
      </c>
      <c r="G13" s="16">
        <v>354.1</v>
      </c>
      <c r="H13" s="14">
        <f t="shared" si="6"/>
        <v>24.353507565337004</v>
      </c>
      <c r="I13" s="15">
        <v>166</v>
      </c>
      <c r="J13" s="16">
        <v>51.8</v>
      </c>
      <c r="K13" s="14">
        <f t="shared" si="0"/>
        <v>31.20481927710843</v>
      </c>
      <c r="L13" s="15">
        <v>55</v>
      </c>
      <c r="M13" s="16">
        <v>3.5</v>
      </c>
      <c r="N13" s="14">
        <f t="shared" si="7"/>
        <v>6.363636363636363</v>
      </c>
      <c r="O13" s="15">
        <v>85</v>
      </c>
      <c r="P13" s="31">
        <v>0.6</v>
      </c>
      <c r="Q13" s="14">
        <f t="shared" si="8"/>
        <v>0.7058823529411764</v>
      </c>
      <c r="R13" s="15">
        <v>350</v>
      </c>
      <c r="S13" s="16">
        <v>41.8</v>
      </c>
      <c r="T13" s="14">
        <v>3</v>
      </c>
      <c r="U13" s="15">
        <v>0</v>
      </c>
      <c r="V13" s="17">
        <v>0</v>
      </c>
      <c r="W13" s="14" t="e">
        <f t="shared" si="9"/>
        <v>#DIV/0!</v>
      </c>
      <c r="X13" s="15">
        <v>206</v>
      </c>
      <c r="Y13" s="17">
        <v>45.9</v>
      </c>
      <c r="Z13" s="14">
        <f t="shared" si="10"/>
        <v>22.28155339805825</v>
      </c>
      <c r="AA13" s="15">
        <v>0</v>
      </c>
      <c r="AB13" s="16">
        <v>0</v>
      </c>
      <c r="AC13" s="14" t="e">
        <f t="shared" si="11"/>
        <v>#DIV/0!</v>
      </c>
      <c r="AD13" s="14">
        <v>0</v>
      </c>
      <c r="AE13" s="14">
        <v>0</v>
      </c>
      <c r="AF13" s="14" t="e">
        <f t="shared" si="12"/>
        <v>#DIV/0!</v>
      </c>
      <c r="AG13" s="14">
        <v>0</v>
      </c>
      <c r="AH13" s="14">
        <v>0</v>
      </c>
      <c r="AI13" s="14" t="e">
        <f t="shared" si="13"/>
        <v>#DIV/0!</v>
      </c>
      <c r="AJ13" s="42">
        <v>6128.9</v>
      </c>
      <c r="AK13" s="31">
        <v>677.3</v>
      </c>
      <c r="AL13" s="14">
        <f t="shared" si="14"/>
        <v>11.050922677805152</v>
      </c>
      <c r="AM13" s="15">
        <v>494.9</v>
      </c>
      <c r="AN13" s="31">
        <v>206.2</v>
      </c>
      <c r="AO13" s="14">
        <f t="shared" si="15"/>
        <v>41.66498282481309</v>
      </c>
      <c r="AP13" s="15">
        <v>1319.7</v>
      </c>
      <c r="AQ13" s="16">
        <v>280.6</v>
      </c>
      <c r="AR13" s="14">
        <f t="shared" si="26"/>
        <v>21.26240812305827</v>
      </c>
      <c r="AS13" s="25">
        <v>7705.8</v>
      </c>
      <c r="AT13" s="19">
        <v>948.5</v>
      </c>
      <c r="AU13" s="14">
        <f t="shared" si="16"/>
        <v>12.308910171559086</v>
      </c>
      <c r="AV13" s="45">
        <v>1294.8</v>
      </c>
      <c r="AW13" s="19">
        <v>442.7</v>
      </c>
      <c r="AX13" s="14">
        <f t="shared" si="17"/>
        <v>34.19060858819895</v>
      </c>
      <c r="AY13" s="20">
        <v>898.6</v>
      </c>
      <c r="AZ13" s="19">
        <v>318.3</v>
      </c>
      <c r="BA13" s="14">
        <f t="shared" si="1"/>
        <v>35.42176719341197</v>
      </c>
      <c r="BB13" s="43">
        <v>1397.5</v>
      </c>
      <c r="BC13" s="32">
        <v>189.5</v>
      </c>
      <c r="BD13" s="14">
        <f t="shared" si="18"/>
        <v>13.559928443649374</v>
      </c>
      <c r="BE13" s="20">
        <v>2070.8</v>
      </c>
      <c r="BF13" s="32">
        <v>25.1</v>
      </c>
      <c r="BG13" s="14">
        <f t="shared" si="19"/>
        <v>1.212091945141974</v>
      </c>
      <c r="BH13" s="20">
        <v>2850.3</v>
      </c>
      <c r="BI13" s="19">
        <v>260.5</v>
      </c>
      <c r="BJ13" s="14">
        <f t="shared" si="20"/>
        <v>9.13938883626285</v>
      </c>
      <c r="BK13" s="33">
        <v>0.1</v>
      </c>
      <c r="BL13" s="33">
        <f t="shared" si="21"/>
        <v>82.90000000000009</v>
      </c>
      <c r="BM13" s="14">
        <f>BL13/BK13*100</f>
        <v>82900.00000000009</v>
      </c>
      <c r="BN13" s="22">
        <f t="shared" si="23"/>
        <v>-122.90000000000055</v>
      </c>
      <c r="BO13" s="22">
        <f t="shared" si="2"/>
        <v>82.90000000000009</v>
      </c>
      <c r="BP13" s="14">
        <f>BO13/BN13*100</f>
        <v>-67.45321399511775</v>
      </c>
      <c r="BQ13" s="6"/>
      <c r="BR13" s="23"/>
    </row>
    <row r="14" spans="1:70" ht="15.75">
      <c r="A14" s="11">
        <v>5</v>
      </c>
      <c r="B14" s="12" t="s">
        <v>31</v>
      </c>
      <c r="C14" s="39">
        <f t="shared" si="3"/>
        <v>9365.2</v>
      </c>
      <c r="D14" s="30">
        <f t="shared" si="4"/>
        <v>1027.9</v>
      </c>
      <c r="E14" s="14">
        <f t="shared" si="5"/>
        <v>10.975739973518985</v>
      </c>
      <c r="F14" s="42">
        <v>1138</v>
      </c>
      <c r="G14" s="16">
        <v>291.2</v>
      </c>
      <c r="H14" s="14">
        <f t="shared" si="6"/>
        <v>25.588752196836555</v>
      </c>
      <c r="I14" s="15">
        <v>73</v>
      </c>
      <c r="J14" s="16">
        <v>21.5</v>
      </c>
      <c r="K14" s="14">
        <f t="shared" si="0"/>
        <v>29.45205479452055</v>
      </c>
      <c r="L14" s="15">
        <v>90</v>
      </c>
      <c r="M14" s="16">
        <v>0</v>
      </c>
      <c r="N14" s="14">
        <f t="shared" si="7"/>
        <v>0</v>
      </c>
      <c r="O14" s="15">
        <v>100</v>
      </c>
      <c r="P14" s="31">
        <v>31.2</v>
      </c>
      <c r="Q14" s="14">
        <f t="shared" si="8"/>
        <v>31.2</v>
      </c>
      <c r="R14" s="15">
        <v>250</v>
      </c>
      <c r="S14" s="16">
        <v>15.1</v>
      </c>
      <c r="T14" s="14">
        <f t="shared" si="25"/>
        <v>6.039999999999999</v>
      </c>
      <c r="U14" s="15">
        <v>0</v>
      </c>
      <c r="V14" s="17">
        <v>0</v>
      </c>
      <c r="W14" s="14" t="e">
        <f t="shared" si="9"/>
        <v>#DIV/0!</v>
      </c>
      <c r="X14" s="15">
        <v>300</v>
      </c>
      <c r="Y14" s="17">
        <v>114.8</v>
      </c>
      <c r="Z14" s="14">
        <f t="shared" si="10"/>
        <v>38.266666666666666</v>
      </c>
      <c r="AA14" s="15">
        <v>20</v>
      </c>
      <c r="AB14" s="16">
        <v>3</v>
      </c>
      <c r="AC14" s="14">
        <f t="shared" si="11"/>
        <v>15</v>
      </c>
      <c r="AD14" s="14">
        <v>0</v>
      </c>
      <c r="AE14" s="14">
        <v>0</v>
      </c>
      <c r="AF14" s="14" t="e">
        <f t="shared" si="12"/>
        <v>#DIV/0!</v>
      </c>
      <c r="AG14" s="14">
        <v>0</v>
      </c>
      <c r="AH14" s="14">
        <v>0</v>
      </c>
      <c r="AI14" s="14" t="e">
        <f t="shared" si="13"/>
        <v>#DIV/0!</v>
      </c>
      <c r="AJ14" s="42">
        <v>8227.2</v>
      </c>
      <c r="AK14" s="16">
        <v>736.7</v>
      </c>
      <c r="AL14" s="14">
        <f t="shared" si="14"/>
        <v>8.954443796188254</v>
      </c>
      <c r="AM14" s="15">
        <v>746.5</v>
      </c>
      <c r="AN14" s="31">
        <v>311</v>
      </c>
      <c r="AO14" s="14">
        <f t="shared" si="15"/>
        <v>41.661085063630274</v>
      </c>
      <c r="AP14" s="50">
        <v>2198.7</v>
      </c>
      <c r="AQ14" s="49">
        <v>310.6</v>
      </c>
      <c r="AR14" s="14">
        <f t="shared" si="26"/>
        <v>14.126529312775734</v>
      </c>
      <c r="AS14" s="25">
        <v>9992.6</v>
      </c>
      <c r="AT14" s="32">
        <v>977.3</v>
      </c>
      <c r="AU14" s="14">
        <f t="shared" si="16"/>
        <v>9.780237375657986</v>
      </c>
      <c r="AV14" s="45">
        <v>1269.8</v>
      </c>
      <c r="AW14" s="19">
        <v>417.7</v>
      </c>
      <c r="AX14" s="14">
        <f t="shared" si="17"/>
        <v>32.89494408568279</v>
      </c>
      <c r="AY14" s="20">
        <v>873.4</v>
      </c>
      <c r="AZ14" s="32">
        <v>253.8</v>
      </c>
      <c r="BA14" s="14">
        <f t="shared" si="1"/>
        <v>29.058850469429814</v>
      </c>
      <c r="BB14" s="43">
        <v>5511.7</v>
      </c>
      <c r="BC14" s="21">
        <v>90.7</v>
      </c>
      <c r="BD14" s="14">
        <f t="shared" si="18"/>
        <v>1.645590289747265</v>
      </c>
      <c r="BE14" s="20">
        <v>1545.7</v>
      </c>
      <c r="BF14" s="21">
        <v>110.4</v>
      </c>
      <c r="BG14" s="14">
        <f t="shared" si="19"/>
        <v>7.1423950313773705</v>
      </c>
      <c r="BH14" s="20">
        <v>1573</v>
      </c>
      <c r="BI14" s="32">
        <v>325.1</v>
      </c>
      <c r="BJ14" s="14">
        <f t="shared" si="20"/>
        <v>20.667514303877944</v>
      </c>
      <c r="BK14" s="33">
        <v>0</v>
      </c>
      <c r="BL14" s="33">
        <f t="shared" si="21"/>
        <v>50.600000000000136</v>
      </c>
      <c r="BM14" s="14" t="e">
        <f t="shared" si="22"/>
        <v>#DIV/0!</v>
      </c>
      <c r="BN14" s="22">
        <f t="shared" si="23"/>
        <v>-627.3999999999996</v>
      </c>
      <c r="BO14" s="22">
        <f t="shared" si="2"/>
        <v>50.600000000000136</v>
      </c>
      <c r="BP14" s="14">
        <f t="shared" si="24"/>
        <v>-8.065030283710579</v>
      </c>
      <c r="BQ14" s="6"/>
      <c r="BR14" s="23"/>
    </row>
    <row r="15" spans="1:70" ht="15.75">
      <c r="A15" s="11">
        <v>6</v>
      </c>
      <c r="B15" s="12" t="s">
        <v>32</v>
      </c>
      <c r="C15" s="39">
        <f t="shared" si="3"/>
        <v>33758.7</v>
      </c>
      <c r="D15" s="30">
        <f t="shared" si="4"/>
        <v>1174.1</v>
      </c>
      <c r="E15" s="14">
        <f t="shared" si="5"/>
        <v>3.4779182847680743</v>
      </c>
      <c r="F15" s="42">
        <v>1238</v>
      </c>
      <c r="G15" s="16">
        <v>285.7</v>
      </c>
      <c r="H15" s="14">
        <f t="shared" si="6"/>
        <v>23.077544426494345</v>
      </c>
      <c r="I15" s="15">
        <v>25</v>
      </c>
      <c r="J15" s="16">
        <v>7.2</v>
      </c>
      <c r="K15" s="14">
        <f t="shared" si="0"/>
        <v>28.800000000000004</v>
      </c>
      <c r="L15" s="15">
        <v>0</v>
      </c>
      <c r="M15" s="16">
        <v>0</v>
      </c>
      <c r="N15" s="14" t="e">
        <f t="shared" si="7"/>
        <v>#DIV/0!</v>
      </c>
      <c r="O15" s="15">
        <v>169</v>
      </c>
      <c r="P15" s="16">
        <v>2.5</v>
      </c>
      <c r="Q15" s="14">
        <f t="shared" si="8"/>
        <v>1.4792899408284024</v>
      </c>
      <c r="R15" s="15">
        <v>363</v>
      </c>
      <c r="S15" s="16">
        <v>35.8</v>
      </c>
      <c r="T15" s="14">
        <f t="shared" si="25"/>
        <v>9.862258953168043</v>
      </c>
      <c r="U15" s="15">
        <v>0</v>
      </c>
      <c r="V15" s="17">
        <v>0</v>
      </c>
      <c r="W15" s="14" t="e">
        <f t="shared" si="9"/>
        <v>#DIV/0!</v>
      </c>
      <c r="X15" s="15">
        <v>170</v>
      </c>
      <c r="Y15" s="17">
        <v>64.2</v>
      </c>
      <c r="Z15" s="14">
        <f t="shared" si="10"/>
        <v>37.76470588235294</v>
      </c>
      <c r="AA15" s="15">
        <v>0</v>
      </c>
      <c r="AB15" s="16">
        <v>0</v>
      </c>
      <c r="AC15" s="14" t="e">
        <f t="shared" si="11"/>
        <v>#DIV/0!</v>
      </c>
      <c r="AD15" s="14">
        <v>0</v>
      </c>
      <c r="AE15" s="14">
        <v>0</v>
      </c>
      <c r="AF15" s="14" t="e">
        <f t="shared" si="12"/>
        <v>#DIV/0!</v>
      </c>
      <c r="AG15" s="14">
        <v>0</v>
      </c>
      <c r="AH15" s="14">
        <v>0</v>
      </c>
      <c r="AI15" s="14" t="e">
        <f t="shared" si="13"/>
        <v>#DIV/0!</v>
      </c>
      <c r="AJ15" s="42">
        <v>32520.7</v>
      </c>
      <c r="AK15" s="16">
        <v>888.4</v>
      </c>
      <c r="AL15" s="14">
        <f t="shared" si="14"/>
        <v>2.7317985160221028</v>
      </c>
      <c r="AM15" s="15">
        <v>1826.2</v>
      </c>
      <c r="AN15" s="31">
        <v>760.9</v>
      </c>
      <c r="AO15" s="14">
        <f t="shared" si="15"/>
        <v>41.665754024750846</v>
      </c>
      <c r="AP15" s="15">
        <v>0</v>
      </c>
      <c r="AQ15" s="16">
        <v>0</v>
      </c>
      <c r="AR15" s="14" t="e">
        <f t="shared" si="26"/>
        <v>#DIV/0!</v>
      </c>
      <c r="AS15" s="25">
        <v>33942.5</v>
      </c>
      <c r="AT15" s="19">
        <v>921.2</v>
      </c>
      <c r="AU15" s="14">
        <f t="shared" si="16"/>
        <v>2.71400162038742</v>
      </c>
      <c r="AV15" s="45">
        <v>1305.1</v>
      </c>
      <c r="AW15" s="19">
        <v>403.9</v>
      </c>
      <c r="AX15" s="14">
        <f t="shared" si="17"/>
        <v>30.94782009041453</v>
      </c>
      <c r="AY15" s="20">
        <v>1167.7</v>
      </c>
      <c r="AZ15" s="19">
        <v>369.9</v>
      </c>
      <c r="BA15" s="14">
        <f t="shared" si="1"/>
        <v>31.67765693243127</v>
      </c>
      <c r="BB15" s="43">
        <v>1930.8</v>
      </c>
      <c r="BC15" s="21">
        <v>100</v>
      </c>
      <c r="BD15" s="14">
        <f t="shared" si="18"/>
        <v>5.179200331468822</v>
      </c>
      <c r="BE15" s="20">
        <v>484.9</v>
      </c>
      <c r="BF15" s="21">
        <v>53</v>
      </c>
      <c r="BG15" s="14">
        <f t="shared" si="19"/>
        <v>10.930088678077956</v>
      </c>
      <c r="BH15" s="20">
        <v>30121.1</v>
      </c>
      <c r="BI15" s="19">
        <v>323.4</v>
      </c>
      <c r="BJ15" s="14">
        <f t="shared" si="20"/>
        <v>1.0736659683743288</v>
      </c>
      <c r="BK15" s="33">
        <v>0</v>
      </c>
      <c r="BL15" s="33">
        <f t="shared" si="21"/>
        <v>252.89999999999986</v>
      </c>
      <c r="BM15" s="14" t="e">
        <f t="shared" si="22"/>
        <v>#DIV/0!</v>
      </c>
      <c r="BN15" s="22">
        <f t="shared" si="23"/>
        <v>-183.8000000000029</v>
      </c>
      <c r="BO15" s="22">
        <f t="shared" si="2"/>
        <v>252.89999999999986</v>
      </c>
      <c r="BP15" s="14">
        <f t="shared" si="24"/>
        <v>-137.5952121871577</v>
      </c>
      <c r="BQ15" s="6"/>
      <c r="BR15" s="23"/>
    </row>
    <row r="16" spans="1:70" ht="15.75">
      <c r="A16" s="11">
        <v>7</v>
      </c>
      <c r="B16" s="12" t="s">
        <v>33</v>
      </c>
      <c r="C16" s="39">
        <f t="shared" si="3"/>
        <v>5257.4</v>
      </c>
      <c r="D16" s="30">
        <f t="shared" si="4"/>
        <v>1298</v>
      </c>
      <c r="E16" s="14">
        <f t="shared" si="5"/>
        <v>24.689009776695706</v>
      </c>
      <c r="F16" s="42">
        <v>1013.2</v>
      </c>
      <c r="G16" s="16">
        <v>217</v>
      </c>
      <c r="H16" s="14">
        <f t="shared" si="6"/>
        <v>21.41729174891433</v>
      </c>
      <c r="I16" s="15">
        <v>22</v>
      </c>
      <c r="J16" s="16">
        <v>8.9</v>
      </c>
      <c r="K16" s="14">
        <f t="shared" si="0"/>
        <v>40.45454545454545</v>
      </c>
      <c r="L16" s="15">
        <v>0</v>
      </c>
      <c r="M16" s="16">
        <v>0</v>
      </c>
      <c r="N16" s="14" t="e">
        <f t="shared" si="7"/>
        <v>#DIV/0!</v>
      </c>
      <c r="O16" s="15">
        <v>122</v>
      </c>
      <c r="P16" s="31">
        <v>-31.6</v>
      </c>
      <c r="Q16" s="34">
        <f t="shared" si="8"/>
        <v>-25.901639344262296</v>
      </c>
      <c r="R16" s="15">
        <v>327.2</v>
      </c>
      <c r="S16" s="31">
        <v>11.3</v>
      </c>
      <c r="T16" s="14">
        <f t="shared" si="25"/>
        <v>3.4535452322738394</v>
      </c>
      <c r="U16" s="15">
        <v>0</v>
      </c>
      <c r="V16" s="17">
        <v>0</v>
      </c>
      <c r="W16" s="14" t="e">
        <f t="shared" si="9"/>
        <v>#DIV/0!</v>
      </c>
      <c r="X16" s="15">
        <v>120</v>
      </c>
      <c r="Y16" s="17">
        <v>70.6</v>
      </c>
      <c r="Z16" s="14">
        <f t="shared" si="10"/>
        <v>58.83333333333333</v>
      </c>
      <c r="AA16" s="15">
        <v>8</v>
      </c>
      <c r="AB16" s="16">
        <v>10.6</v>
      </c>
      <c r="AC16" s="14">
        <f t="shared" si="11"/>
        <v>132.5</v>
      </c>
      <c r="AD16" s="14">
        <v>0</v>
      </c>
      <c r="AE16" s="14">
        <v>0</v>
      </c>
      <c r="AF16" s="14" t="e">
        <f t="shared" si="12"/>
        <v>#DIV/0!</v>
      </c>
      <c r="AG16" s="14">
        <v>0</v>
      </c>
      <c r="AH16" s="14">
        <v>0</v>
      </c>
      <c r="AI16" s="14" t="e">
        <f t="shared" si="13"/>
        <v>#DIV/0!</v>
      </c>
      <c r="AJ16" s="50">
        <v>4244.2</v>
      </c>
      <c r="AK16" s="31">
        <v>1081</v>
      </c>
      <c r="AL16" s="14">
        <f t="shared" si="14"/>
        <v>25.47005324914001</v>
      </c>
      <c r="AM16" s="15">
        <v>1667.1</v>
      </c>
      <c r="AN16" s="31">
        <v>694.7</v>
      </c>
      <c r="AO16" s="14">
        <f>AN16/AM16*100</f>
        <v>41.671165496970794</v>
      </c>
      <c r="AP16" s="15">
        <v>783.7</v>
      </c>
      <c r="AQ16" s="16">
        <v>245.6</v>
      </c>
      <c r="AR16" s="14">
        <f t="shared" si="26"/>
        <v>31.338522393773125</v>
      </c>
      <c r="AS16" s="25">
        <v>5423.5</v>
      </c>
      <c r="AT16" s="19">
        <v>819.1</v>
      </c>
      <c r="AU16" s="14">
        <f t="shared" si="16"/>
        <v>15.102793399096527</v>
      </c>
      <c r="AV16" s="45">
        <v>1498.3</v>
      </c>
      <c r="AW16" s="19">
        <v>455.6</v>
      </c>
      <c r="AX16" s="14">
        <f t="shared" si="17"/>
        <v>30.407795501568447</v>
      </c>
      <c r="AY16" s="20">
        <v>1128.7</v>
      </c>
      <c r="AZ16" s="19">
        <v>336.1</v>
      </c>
      <c r="BA16" s="14">
        <f t="shared" si="1"/>
        <v>29.777620271108358</v>
      </c>
      <c r="BB16" s="43">
        <v>878.8</v>
      </c>
      <c r="BC16" s="21">
        <v>100</v>
      </c>
      <c r="BD16" s="14">
        <f t="shared" si="18"/>
        <v>11.37915339098771</v>
      </c>
      <c r="BE16" s="46">
        <v>1497.4</v>
      </c>
      <c r="BF16" s="21">
        <v>18.7</v>
      </c>
      <c r="BG16" s="14">
        <f t="shared" si="19"/>
        <v>1.2488313075998396</v>
      </c>
      <c r="BH16" s="20">
        <v>1434.6</v>
      </c>
      <c r="BI16" s="19">
        <v>210.9</v>
      </c>
      <c r="BJ16" s="14">
        <f t="shared" si="20"/>
        <v>14.700961940610624</v>
      </c>
      <c r="BK16" s="33">
        <f>C16-AS16</f>
        <v>-166.10000000000036</v>
      </c>
      <c r="BL16" s="33">
        <f t="shared" si="21"/>
        <v>478.9</v>
      </c>
      <c r="BM16" s="14">
        <f t="shared" si="22"/>
        <v>-288.32028898254</v>
      </c>
      <c r="BN16" s="22">
        <f t="shared" si="23"/>
        <v>-166.10000000000036</v>
      </c>
      <c r="BO16" s="22">
        <f t="shared" si="2"/>
        <v>478.9</v>
      </c>
      <c r="BP16" s="14">
        <f t="shared" si="24"/>
        <v>-288.32028898254</v>
      </c>
      <c r="BQ16" s="6"/>
      <c r="BR16" s="23"/>
    </row>
    <row r="17" spans="1:70" ht="15" customHeight="1">
      <c r="A17" s="11">
        <v>8</v>
      </c>
      <c r="B17" s="12" t="s">
        <v>34</v>
      </c>
      <c r="C17" s="39">
        <f t="shared" si="3"/>
        <v>78767.9</v>
      </c>
      <c r="D17" s="30">
        <f t="shared" si="4"/>
        <v>11489.3</v>
      </c>
      <c r="E17" s="14">
        <f t="shared" si="5"/>
        <v>14.586271818850063</v>
      </c>
      <c r="F17" s="42">
        <v>36831.2</v>
      </c>
      <c r="G17" s="16">
        <v>10589.5</v>
      </c>
      <c r="H17" s="14">
        <f t="shared" si="6"/>
        <v>28.751438997371796</v>
      </c>
      <c r="I17" s="15">
        <v>21300</v>
      </c>
      <c r="J17" s="16">
        <v>7370.2</v>
      </c>
      <c r="K17" s="14">
        <f t="shared" si="0"/>
        <v>34.6018779342723</v>
      </c>
      <c r="L17" s="15">
        <v>29</v>
      </c>
      <c r="M17" s="16">
        <v>14.6</v>
      </c>
      <c r="N17" s="14">
        <f t="shared" si="7"/>
        <v>50.3448275862069</v>
      </c>
      <c r="O17" s="15">
        <v>4090</v>
      </c>
      <c r="P17" s="16">
        <v>94.1</v>
      </c>
      <c r="Q17" s="14">
        <f t="shared" si="8"/>
        <v>2.300733496332518</v>
      </c>
      <c r="R17" s="15">
        <v>7000</v>
      </c>
      <c r="S17" s="17">
        <v>2109</v>
      </c>
      <c r="T17" s="14">
        <f t="shared" si="25"/>
        <v>30.128571428571426</v>
      </c>
      <c r="U17" s="15">
        <v>1510</v>
      </c>
      <c r="V17" s="17">
        <v>137.6</v>
      </c>
      <c r="W17" s="14">
        <f t="shared" si="9"/>
        <v>9.112582781456952</v>
      </c>
      <c r="X17" s="15">
        <v>60</v>
      </c>
      <c r="Y17" s="17">
        <v>17.6</v>
      </c>
      <c r="Z17" s="14">
        <f t="shared" si="10"/>
        <v>29.333333333333332</v>
      </c>
      <c r="AA17" s="15">
        <v>70</v>
      </c>
      <c r="AB17" s="16">
        <v>65.8</v>
      </c>
      <c r="AC17" s="14">
        <f t="shared" si="11"/>
        <v>94</v>
      </c>
      <c r="AD17" s="14">
        <v>0</v>
      </c>
      <c r="AE17" s="14">
        <v>0</v>
      </c>
      <c r="AF17" s="14" t="e">
        <f t="shared" si="12"/>
        <v>#DIV/0!</v>
      </c>
      <c r="AG17" s="14">
        <v>500</v>
      </c>
      <c r="AH17" s="14">
        <v>314.9</v>
      </c>
      <c r="AI17" s="14">
        <f t="shared" si="13"/>
        <v>62.97999999999999</v>
      </c>
      <c r="AJ17" s="42">
        <v>41936.7</v>
      </c>
      <c r="AK17" s="16">
        <v>899.8</v>
      </c>
      <c r="AL17" s="14">
        <f t="shared" si="14"/>
        <v>2.145614700250616</v>
      </c>
      <c r="AM17" s="15">
        <v>0</v>
      </c>
      <c r="AN17" s="31">
        <v>0</v>
      </c>
      <c r="AO17" s="14" t="e">
        <f t="shared" si="15"/>
        <v>#DIV/0!</v>
      </c>
      <c r="AP17" s="15">
        <v>0</v>
      </c>
      <c r="AQ17" s="16">
        <v>0</v>
      </c>
      <c r="AR17" s="14" t="e">
        <f t="shared" si="26"/>
        <v>#DIV/0!</v>
      </c>
      <c r="AS17" s="25">
        <v>86994.5</v>
      </c>
      <c r="AT17" s="19">
        <v>10545.7</v>
      </c>
      <c r="AU17" s="14">
        <f t="shared" si="16"/>
        <v>12.122260602681779</v>
      </c>
      <c r="AV17" s="45">
        <v>7485.6</v>
      </c>
      <c r="AW17" s="19">
        <v>2130.9</v>
      </c>
      <c r="AX17" s="14">
        <f t="shared" si="17"/>
        <v>28.466655979480603</v>
      </c>
      <c r="AY17" s="20">
        <v>5241.4</v>
      </c>
      <c r="AZ17" s="19">
        <v>1518.4</v>
      </c>
      <c r="BA17" s="14">
        <f t="shared" si="1"/>
        <v>28.969359331476323</v>
      </c>
      <c r="BB17" s="43">
        <v>16421.9</v>
      </c>
      <c r="BC17" s="21">
        <v>2804.2</v>
      </c>
      <c r="BD17" s="14">
        <f t="shared" si="18"/>
        <v>17.07597781011941</v>
      </c>
      <c r="BE17" s="20">
        <v>55205.3</v>
      </c>
      <c r="BF17" s="21">
        <v>3411</v>
      </c>
      <c r="BG17" s="14">
        <f t="shared" si="19"/>
        <v>6.1787545761004825</v>
      </c>
      <c r="BH17" s="20">
        <v>6138</v>
      </c>
      <c r="BI17" s="19">
        <v>2066</v>
      </c>
      <c r="BJ17" s="14">
        <f t="shared" si="20"/>
        <v>33.65917236884979</v>
      </c>
      <c r="BK17" s="33">
        <v>-3731.7</v>
      </c>
      <c r="BL17" s="33">
        <f t="shared" si="21"/>
        <v>943.5999999999985</v>
      </c>
      <c r="BM17" s="14">
        <f t="shared" si="22"/>
        <v>-25.28606265241039</v>
      </c>
      <c r="BN17" s="22">
        <f t="shared" si="23"/>
        <v>-8226.600000000006</v>
      </c>
      <c r="BO17" s="22">
        <f t="shared" si="2"/>
        <v>943.5999999999985</v>
      </c>
      <c r="BP17" s="14">
        <f t="shared" si="24"/>
        <v>-11.470109158096879</v>
      </c>
      <c r="BQ17" s="6"/>
      <c r="BR17" s="23"/>
    </row>
    <row r="18" spans="1:70" ht="15.75">
      <c r="A18" s="11">
        <v>9</v>
      </c>
      <c r="B18" s="12" t="s">
        <v>35</v>
      </c>
      <c r="C18" s="39">
        <f t="shared" si="3"/>
        <v>9427.9</v>
      </c>
      <c r="D18" s="30">
        <f t="shared" si="4"/>
        <v>1879.5</v>
      </c>
      <c r="E18" s="14">
        <f t="shared" si="5"/>
        <v>19.935510559085266</v>
      </c>
      <c r="F18" s="42">
        <v>1142</v>
      </c>
      <c r="G18" s="16">
        <v>341.6</v>
      </c>
      <c r="H18" s="14">
        <f t="shared" si="6"/>
        <v>29.912434325744307</v>
      </c>
      <c r="I18" s="15">
        <v>42</v>
      </c>
      <c r="J18" s="16">
        <v>16.6</v>
      </c>
      <c r="K18" s="14">
        <f t="shared" si="0"/>
        <v>39.523809523809526</v>
      </c>
      <c r="L18" s="15">
        <v>40</v>
      </c>
      <c r="M18" s="16">
        <v>0.3</v>
      </c>
      <c r="N18" s="14">
        <f t="shared" si="7"/>
        <v>0.75</v>
      </c>
      <c r="O18" s="15">
        <v>86</v>
      </c>
      <c r="P18" s="16">
        <v>79.6</v>
      </c>
      <c r="Q18" s="14">
        <f t="shared" si="8"/>
        <v>92.55813953488371</v>
      </c>
      <c r="R18" s="15">
        <v>305</v>
      </c>
      <c r="S18" s="16">
        <v>27.7</v>
      </c>
      <c r="T18" s="14">
        <f t="shared" si="25"/>
        <v>9.081967213114755</v>
      </c>
      <c r="U18" s="15">
        <v>0</v>
      </c>
      <c r="V18" s="17">
        <v>0</v>
      </c>
      <c r="W18" s="14" t="e">
        <f t="shared" si="9"/>
        <v>#DIV/0!</v>
      </c>
      <c r="X18" s="15">
        <v>67</v>
      </c>
      <c r="Y18" s="31">
        <v>8.6</v>
      </c>
      <c r="Z18" s="14">
        <f t="shared" si="10"/>
        <v>12.835820895522387</v>
      </c>
      <c r="AA18" s="15">
        <v>0</v>
      </c>
      <c r="AB18" s="16">
        <v>0</v>
      </c>
      <c r="AC18" s="14" t="e">
        <f t="shared" si="11"/>
        <v>#DIV/0!</v>
      </c>
      <c r="AD18" s="14">
        <v>0</v>
      </c>
      <c r="AE18" s="14">
        <v>0</v>
      </c>
      <c r="AF18" s="14" t="e">
        <f t="shared" si="12"/>
        <v>#DIV/0!</v>
      </c>
      <c r="AG18" s="14">
        <v>0</v>
      </c>
      <c r="AH18" s="14">
        <v>0</v>
      </c>
      <c r="AI18" s="14" t="e">
        <f t="shared" si="13"/>
        <v>#DIV/0!</v>
      </c>
      <c r="AJ18" s="42">
        <v>8285.9</v>
      </c>
      <c r="AK18" s="31">
        <v>1537.9</v>
      </c>
      <c r="AL18" s="14">
        <f t="shared" si="14"/>
        <v>18.560446058967646</v>
      </c>
      <c r="AM18" s="15">
        <v>1542.7</v>
      </c>
      <c r="AN18" s="31">
        <v>642.7</v>
      </c>
      <c r="AO18" s="14">
        <f t="shared" si="15"/>
        <v>41.66072470344202</v>
      </c>
      <c r="AP18" s="15">
        <v>2662.3</v>
      </c>
      <c r="AQ18" s="16">
        <v>792.4</v>
      </c>
      <c r="AR18" s="14">
        <f t="shared" si="26"/>
        <v>29.763738121173418</v>
      </c>
      <c r="AS18" s="25">
        <v>10154.5</v>
      </c>
      <c r="AT18" s="32">
        <v>820.5</v>
      </c>
      <c r="AU18" s="14">
        <f t="shared" si="16"/>
        <v>8.080161504751587</v>
      </c>
      <c r="AV18" s="45">
        <v>1871.4</v>
      </c>
      <c r="AW18" s="19">
        <v>567.3</v>
      </c>
      <c r="AX18" s="14">
        <f t="shared" si="17"/>
        <v>30.314203270278934</v>
      </c>
      <c r="AY18" s="20">
        <v>1194.6</v>
      </c>
      <c r="AZ18" s="19">
        <v>356.4</v>
      </c>
      <c r="BA18" s="14">
        <f t="shared" si="1"/>
        <v>29.83425414364641</v>
      </c>
      <c r="BB18" s="43">
        <v>3133.1</v>
      </c>
      <c r="BC18" s="21">
        <v>68.7</v>
      </c>
      <c r="BD18" s="14">
        <f t="shared" si="18"/>
        <v>2.1927164788867257</v>
      </c>
      <c r="BE18" s="20">
        <v>2485.6</v>
      </c>
      <c r="BF18" s="21">
        <v>35.5</v>
      </c>
      <c r="BG18" s="14">
        <f t="shared" si="19"/>
        <v>1.4282265851303508</v>
      </c>
      <c r="BH18" s="20">
        <v>2572</v>
      </c>
      <c r="BI18" s="32">
        <v>115.6</v>
      </c>
      <c r="BJ18" s="14">
        <f t="shared" si="20"/>
        <v>4.4945567651632965</v>
      </c>
      <c r="BK18" s="33">
        <v>0</v>
      </c>
      <c r="BL18" s="33">
        <f t="shared" si="21"/>
        <v>1059</v>
      </c>
      <c r="BM18" s="14" t="e">
        <f t="shared" si="22"/>
        <v>#DIV/0!</v>
      </c>
      <c r="BN18" s="22">
        <f t="shared" si="23"/>
        <v>-726.6000000000004</v>
      </c>
      <c r="BO18" s="22">
        <f t="shared" si="2"/>
        <v>1059</v>
      </c>
      <c r="BP18" s="14">
        <f t="shared" si="24"/>
        <v>-145.7473162675474</v>
      </c>
      <c r="BQ18" s="6"/>
      <c r="BR18" s="23"/>
    </row>
    <row r="19" spans="1:70" ht="15.75">
      <c r="A19" s="11">
        <v>10</v>
      </c>
      <c r="B19" s="12" t="s">
        <v>36</v>
      </c>
      <c r="C19" s="39">
        <f t="shared" si="3"/>
        <v>6598.3</v>
      </c>
      <c r="D19" s="30">
        <f t="shared" si="4"/>
        <v>1388</v>
      </c>
      <c r="E19" s="14">
        <f t="shared" si="5"/>
        <v>21.035721322158736</v>
      </c>
      <c r="F19" s="42">
        <v>1627.5</v>
      </c>
      <c r="G19" s="16">
        <v>336.9</v>
      </c>
      <c r="H19" s="14">
        <f t="shared" si="6"/>
        <v>20.700460829493085</v>
      </c>
      <c r="I19" s="15">
        <v>63</v>
      </c>
      <c r="J19" s="31">
        <v>22.6</v>
      </c>
      <c r="K19" s="14">
        <f t="shared" si="0"/>
        <v>35.87301587301587</v>
      </c>
      <c r="L19" s="15">
        <v>46</v>
      </c>
      <c r="M19" s="16">
        <v>19.5</v>
      </c>
      <c r="N19" s="14">
        <f t="shared" si="7"/>
        <v>42.391304347826086</v>
      </c>
      <c r="O19" s="15">
        <v>180</v>
      </c>
      <c r="P19" s="16">
        <v>-16.3</v>
      </c>
      <c r="Q19" s="14">
        <f t="shared" si="8"/>
        <v>-9.055555555555555</v>
      </c>
      <c r="R19" s="15">
        <v>327</v>
      </c>
      <c r="S19" s="16">
        <v>12.9</v>
      </c>
      <c r="T19" s="14">
        <f t="shared" si="25"/>
        <v>3.9449541284403673</v>
      </c>
      <c r="U19" s="15">
        <v>0</v>
      </c>
      <c r="V19" s="17">
        <v>0</v>
      </c>
      <c r="W19" s="14" t="e">
        <f t="shared" si="9"/>
        <v>#DIV/0!</v>
      </c>
      <c r="X19" s="15">
        <v>290</v>
      </c>
      <c r="Y19" s="17">
        <v>49.3</v>
      </c>
      <c r="Z19" s="14">
        <f t="shared" si="10"/>
        <v>17</v>
      </c>
      <c r="AA19" s="15">
        <v>50</v>
      </c>
      <c r="AB19" s="16">
        <v>0</v>
      </c>
      <c r="AC19" s="14">
        <f t="shared" si="11"/>
        <v>0</v>
      </c>
      <c r="AD19" s="14">
        <v>0</v>
      </c>
      <c r="AE19" s="14">
        <v>0</v>
      </c>
      <c r="AF19" s="14" t="e">
        <f t="shared" si="12"/>
        <v>#DIV/0!</v>
      </c>
      <c r="AG19" s="14">
        <v>0</v>
      </c>
      <c r="AH19" s="14">
        <v>0</v>
      </c>
      <c r="AI19" s="14" t="e">
        <f t="shared" si="13"/>
        <v>#DIV/0!</v>
      </c>
      <c r="AJ19" s="42">
        <v>4970.8</v>
      </c>
      <c r="AK19" s="16">
        <v>1051.1</v>
      </c>
      <c r="AL19" s="14">
        <f t="shared" si="14"/>
        <v>21.14548965961213</v>
      </c>
      <c r="AM19" s="15">
        <v>2121.6</v>
      </c>
      <c r="AN19" s="31">
        <v>884</v>
      </c>
      <c r="AO19" s="14">
        <f t="shared" si="15"/>
        <v>41.66666666666667</v>
      </c>
      <c r="AP19" s="15">
        <v>181.7</v>
      </c>
      <c r="AQ19" s="16">
        <v>60.6</v>
      </c>
      <c r="AR19" s="14">
        <f t="shared" si="26"/>
        <v>33.3516785910842</v>
      </c>
      <c r="AS19" s="25">
        <v>6508.3</v>
      </c>
      <c r="AT19" s="19">
        <v>1111</v>
      </c>
      <c r="AU19" s="14">
        <f t="shared" si="16"/>
        <v>17.07050996419956</v>
      </c>
      <c r="AV19" s="45">
        <v>1731.2</v>
      </c>
      <c r="AW19" s="19">
        <v>539.8</v>
      </c>
      <c r="AX19" s="14">
        <f t="shared" si="17"/>
        <v>31.18068391866913</v>
      </c>
      <c r="AY19" s="20">
        <v>1235.6</v>
      </c>
      <c r="AZ19" s="32">
        <v>377.4</v>
      </c>
      <c r="BA19" s="14">
        <f t="shared" si="1"/>
        <v>30.5438653285853</v>
      </c>
      <c r="BB19" s="43">
        <v>1551.7</v>
      </c>
      <c r="BC19" s="21">
        <v>85.6</v>
      </c>
      <c r="BD19" s="14">
        <f t="shared" si="18"/>
        <v>5.516530257137333</v>
      </c>
      <c r="BE19" s="20">
        <v>215.8</v>
      </c>
      <c r="BF19" s="21">
        <v>59.3</v>
      </c>
      <c r="BG19" s="14">
        <f t="shared" si="19"/>
        <v>27.47914735866543</v>
      </c>
      <c r="BH19" s="20">
        <v>2911.3</v>
      </c>
      <c r="BI19" s="19">
        <v>391.4</v>
      </c>
      <c r="BJ19" s="14">
        <f t="shared" si="20"/>
        <v>13.444165836567853</v>
      </c>
      <c r="BK19" s="33">
        <v>0</v>
      </c>
      <c r="BL19" s="33">
        <f t="shared" si="21"/>
        <v>277</v>
      </c>
      <c r="BM19" s="14" t="e">
        <f t="shared" si="22"/>
        <v>#DIV/0!</v>
      </c>
      <c r="BN19" s="22">
        <f t="shared" si="23"/>
        <v>90</v>
      </c>
      <c r="BO19" s="22">
        <f t="shared" si="2"/>
        <v>277</v>
      </c>
      <c r="BP19" s="14">
        <f t="shared" si="24"/>
        <v>307.77777777777777</v>
      </c>
      <c r="BQ19" s="6"/>
      <c r="BR19" s="23"/>
    </row>
    <row r="20" spans="1:70" ht="15.75">
      <c r="A20" s="11">
        <v>11</v>
      </c>
      <c r="B20" s="12" t="s">
        <v>37</v>
      </c>
      <c r="C20" s="30">
        <f t="shared" si="3"/>
        <v>12274.9</v>
      </c>
      <c r="D20" s="30">
        <f t="shared" si="4"/>
        <v>2526.4</v>
      </c>
      <c r="E20" s="14">
        <f t="shared" si="5"/>
        <v>20.581837733912295</v>
      </c>
      <c r="F20" s="42">
        <v>3160.5</v>
      </c>
      <c r="G20" s="16">
        <v>739.7</v>
      </c>
      <c r="H20" s="14">
        <f t="shared" si="6"/>
        <v>23.40452460053789</v>
      </c>
      <c r="I20" s="15">
        <v>400</v>
      </c>
      <c r="J20" s="31">
        <v>122.6</v>
      </c>
      <c r="K20" s="14">
        <f t="shared" si="0"/>
        <v>30.65</v>
      </c>
      <c r="L20" s="15">
        <v>48</v>
      </c>
      <c r="M20" s="16">
        <v>10.5</v>
      </c>
      <c r="N20" s="14">
        <f t="shared" si="7"/>
        <v>21.875</v>
      </c>
      <c r="O20" s="15">
        <v>485</v>
      </c>
      <c r="P20" s="16">
        <v>15.4</v>
      </c>
      <c r="Q20" s="14">
        <f t="shared" si="8"/>
        <v>3.175257731958763</v>
      </c>
      <c r="R20" s="15">
        <v>797</v>
      </c>
      <c r="S20" s="16">
        <v>77.3</v>
      </c>
      <c r="T20" s="14">
        <f t="shared" si="25"/>
        <v>9.698870765370138</v>
      </c>
      <c r="U20" s="15">
        <v>0</v>
      </c>
      <c r="V20" s="17">
        <v>0</v>
      </c>
      <c r="W20" s="14" t="e">
        <f t="shared" si="9"/>
        <v>#DIV/0!</v>
      </c>
      <c r="X20" s="15">
        <v>340</v>
      </c>
      <c r="Y20" s="17">
        <v>161.7</v>
      </c>
      <c r="Z20" s="14">
        <f t="shared" si="10"/>
        <v>47.55882352941176</v>
      </c>
      <c r="AA20" s="15">
        <v>305</v>
      </c>
      <c r="AB20" s="16">
        <v>87</v>
      </c>
      <c r="AC20" s="14">
        <f t="shared" si="11"/>
        <v>28.524590163934427</v>
      </c>
      <c r="AD20" s="14">
        <v>0</v>
      </c>
      <c r="AE20" s="14">
        <v>0</v>
      </c>
      <c r="AF20" s="14" t="e">
        <f t="shared" si="12"/>
        <v>#DIV/0!</v>
      </c>
      <c r="AG20" s="14">
        <v>16</v>
      </c>
      <c r="AH20" s="14">
        <v>0.2</v>
      </c>
      <c r="AI20" s="14">
        <v>0.2</v>
      </c>
      <c r="AJ20" s="42">
        <v>9114.4</v>
      </c>
      <c r="AK20" s="16">
        <v>1786.7</v>
      </c>
      <c r="AL20" s="14">
        <f t="shared" si="14"/>
        <v>19.603045729834108</v>
      </c>
      <c r="AM20" s="15">
        <v>3345</v>
      </c>
      <c r="AN20" s="31">
        <v>1393.8</v>
      </c>
      <c r="AO20" s="14">
        <f t="shared" si="15"/>
        <v>41.66816143497758</v>
      </c>
      <c r="AP20" s="15">
        <v>0</v>
      </c>
      <c r="AQ20" s="16">
        <v>0</v>
      </c>
      <c r="AR20" s="14" t="e">
        <f t="shared" si="26"/>
        <v>#DIV/0!</v>
      </c>
      <c r="AS20" s="25">
        <v>12508.6</v>
      </c>
      <c r="AT20" s="19">
        <v>2132.5</v>
      </c>
      <c r="AU20" s="14">
        <f t="shared" si="16"/>
        <v>17.048270789696687</v>
      </c>
      <c r="AV20" s="45">
        <v>2291.1</v>
      </c>
      <c r="AW20" s="19">
        <v>799.4</v>
      </c>
      <c r="AX20" s="14">
        <f t="shared" si="17"/>
        <v>34.89153681637641</v>
      </c>
      <c r="AY20" s="46">
        <v>1506.7</v>
      </c>
      <c r="AZ20" s="19">
        <v>516.4</v>
      </c>
      <c r="BA20" s="14">
        <f t="shared" si="1"/>
        <v>34.27357801818543</v>
      </c>
      <c r="BB20" s="48">
        <v>3631.2</v>
      </c>
      <c r="BC20" s="21">
        <v>337.1</v>
      </c>
      <c r="BD20" s="14">
        <f t="shared" si="18"/>
        <v>9.283432474113242</v>
      </c>
      <c r="BE20" s="20">
        <v>3467.5</v>
      </c>
      <c r="BF20" s="21">
        <v>151</v>
      </c>
      <c r="BG20" s="14">
        <f t="shared" si="19"/>
        <v>4.354722422494593</v>
      </c>
      <c r="BH20" s="20">
        <v>2727.7</v>
      </c>
      <c r="BI20" s="19">
        <v>662.7</v>
      </c>
      <c r="BJ20" s="14">
        <f t="shared" si="20"/>
        <v>24.2951937529787</v>
      </c>
      <c r="BK20" s="33">
        <v>863.3</v>
      </c>
      <c r="BL20" s="33">
        <f t="shared" si="21"/>
        <v>393.9000000000001</v>
      </c>
      <c r="BM20" s="14">
        <f t="shared" si="22"/>
        <v>45.62724429514655</v>
      </c>
      <c r="BN20" s="22">
        <f t="shared" si="23"/>
        <v>-233.70000000000073</v>
      </c>
      <c r="BO20" s="22">
        <f t="shared" si="2"/>
        <v>393.9000000000001</v>
      </c>
      <c r="BP20" s="14">
        <f t="shared" si="24"/>
        <v>-168.54942233632815</v>
      </c>
      <c r="BQ20" s="6"/>
      <c r="BR20" s="23"/>
    </row>
    <row r="21" spans="1:70" ht="15" customHeight="1">
      <c r="A21" s="11">
        <v>12</v>
      </c>
      <c r="B21" s="12" t="s">
        <v>38</v>
      </c>
      <c r="C21" s="39">
        <f t="shared" si="3"/>
        <v>8431.6</v>
      </c>
      <c r="D21" s="40">
        <f t="shared" si="4"/>
        <v>1265.2</v>
      </c>
      <c r="E21" s="14">
        <f t="shared" si="5"/>
        <v>15.005455666777362</v>
      </c>
      <c r="F21" s="42">
        <v>924.3</v>
      </c>
      <c r="G21" s="16">
        <v>190.4</v>
      </c>
      <c r="H21" s="14">
        <f t="shared" si="6"/>
        <v>20.59937249810668</v>
      </c>
      <c r="I21" s="15">
        <v>38</v>
      </c>
      <c r="J21" s="16">
        <v>8.9</v>
      </c>
      <c r="K21" s="14">
        <f t="shared" si="0"/>
        <v>23.42105263157895</v>
      </c>
      <c r="L21" s="15">
        <v>8</v>
      </c>
      <c r="M21" s="16">
        <v>14.7</v>
      </c>
      <c r="N21" s="14">
        <f t="shared" si="7"/>
        <v>183.75</v>
      </c>
      <c r="O21" s="15">
        <v>41</v>
      </c>
      <c r="P21" s="16">
        <v>2.7</v>
      </c>
      <c r="Q21" s="14">
        <f t="shared" si="8"/>
        <v>6.585365853658537</v>
      </c>
      <c r="R21" s="15">
        <v>185.7</v>
      </c>
      <c r="S21" s="16">
        <v>11.5</v>
      </c>
      <c r="T21" s="14">
        <f t="shared" si="25"/>
        <v>6.192784060312332</v>
      </c>
      <c r="U21" s="15">
        <v>0</v>
      </c>
      <c r="V21" s="17">
        <v>0</v>
      </c>
      <c r="W21" s="14" t="e">
        <f t="shared" si="9"/>
        <v>#DIV/0!</v>
      </c>
      <c r="X21" s="15">
        <v>252</v>
      </c>
      <c r="Y21" s="17">
        <v>11.4</v>
      </c>
      <c r="Z21" s="14">
        <f t="shared" si="10"/>
        <v>4.523809523809524</v>
      </c>
      <c r="AA21" s="15">
        <v>6</v>
      </c>
      <c r="AB21" s="31">
        <v>3</v>
      </c>
      <c r="AC21" s="14">
        <f t="shared" si="11"/>
        <v>50</v>
      </c>
      <c r="AD21" s="14">
        <v>0</v>
      </c>
      <c r="AE21" s="14">
        <v>0</v>
      </c>
      <c r="AF21" s="14" t="e">
        <f t="shared" si="12"/>
        <v>#DIV/0!</v>
      </c>
      <c r="AG21" s="14">
        <v>0</v>
      </c>
      <c r="AH21" s="30">
        <v>0.5</v>
      </c>
      <c r="AI21" s="14" t="e">
        <f t="shared" si="13"/>
        <v>#DIV/0!</v>
      </c>
      <c r="AJ21" s="50">
        <v>7507.3</v>
      </c>
      <c r="AK21" s="16">
        <v>1074.8</v>
      </c>
      <c r="AL21" s="14">
        <f t="shared" si="14"/>
        <v>14.316731714464586</v>
      </c>
      <c r="AM21" s="15">
        <v>794.7</v>
      </c>
      <c r="AN21" s="31">
        <v>331.1</v>
      </c>
      <c r="AO21" s="14">
        <f t="shared" si="15"/>
        <v>41.66352082546873</v>
      </c>
      <c r="AP21" s="15">
        <v>1752.1</v>
      </c>
      <c r="AQ21" s="16">
        <v>584</v>
      </c>
      <c r="AR21" s="14">
        <f t="shared" si="26"/>
        <v>33.33143085440329</v>
      </c>
      <c r="AS21" s="25">
        <v>8337.4</v>
      </c>
      <c r="AT21" s="19">
        <v>1401.3</v>
      </c>
      <c r="AU21" s="14">
        <f t="shared" si="16"/>
        <v>16.807397989780988</v>
      </c>
      <c r="AV21" s="45">
        <v>1181.7</v>
      </c>
      <c r="AW21" s="19">
        <v>509.2</v>
      </c>
      <c r="AX21" s="14">
        <f t="shared" si="17"/>
        <v>43.090462892443085</v>
      </c>
      <c r="AY21" s="46">
        <v>878.7</v>
      </c>
      <c r="AZ21" s="19">
        <v>380.7</v>
      </c>
      <c r="BA21" s="14">
        <f t="shared" si="1"/>
        <v>43.325367019460565</v>
      </c>
      <c r="BB21" s="43">
        <v>914.1</v>
      </c>
      <c r="BC21" s="21">
        <v>120.9</v>
      </c>
      <c r="BD21" s="14">
        <f t="shared" si="18"/>
        <v>13.226124056448965</v>
      </c>
      <c r="BE21" s="20">
        <v>1503.8</v>
      </c>
      <c r="BF21" s="21">
        <v>99</v>
      </c>
      <c r="BG21" s="14">
        <f t="shared" si="19"/>
        <v>6.583322250299243</v>
      </c>
      <c r="BH21" s="20">
        <v>4645.5</v>
      </c>
      <c r="BI21" s="19">
        <v>666.5</v>
      </c>
      <c r="BJ21" s="14">
        <f t="shared" si="20"/>
        <v>14.347217737595521</v>
      </c>
      <c r="BK21" s="33">
        <f>C21-AS21</f>
        <v>94.20000000000073</v>
      </c>
      <c r="BL21" s="33">
        <f t="shared" si="21"/>
        <v>-136.0999999999999</v>
      </c>
      <c r="BM21" s="14">
        <f t="shared" si="22"/>
        <v>-144.47983014861873</v>
      </c>
      <c r="BN21" s="22">
        <f t="shared" si="23"/>
        <v>94.20000000000073</v>
      </c>
      <c r="BO21" s="22">
        <f t="shared" si="2"/>
        <v>-136.0999999999999</v>
      </c>
      <c r="BP21" s="14">
        <f t="shared" si="24"/>
        <v>-144.47983014861873</v>
      </c>
      <c r="BQ21" s="6"/>
      <c r="BR21" s="23"/>
    </row>
    <row r="22" spans="1:70" ht="15.75">
      <c r="A22" s="11">
        <v>13</v>
      </c>
      <c r="B22" s="12" t="s">
        <v>39</v>
      </c>
      <c r="C22" s="39">
        <f t="shared" si="3"/>
        <v>7446.8</v>
      </c>
      <c r="D22" s="34">
        <f t="shared" si="4"/>
        <v>1672.6999999999998</v>
      </c>
      <c r="E22" s="14">
        <f t="shared" si="5"/>
        <v>22.461997099425254</v>
      </c>
      <c r="F22" s="42">
        <v>1355.2</v>
      </c>
      <c r="G22" s="16">
        <v>323.6</v>
      </c>
      <c r="H22" s="14">
        <f t="shared" si="6"/>
        <v>23.87839433293979</v>
      </c>
      <c r="I22" s="15">
        <v>36</v>
      </c>
      <c r="J22" s="16">
        <v>15.8</v>
      </c>
      <c r="K22" s="14">
        <f t="shared" si="0"/>
        <v>43.888888888888886</v>
      </c>
      <c r="L22" s="15">
        <v>18</v>
      </c>
      <c r="M22" s="31">
        <v>15</v>
      </c>
      <c r="N22" s="14">
        <f t="shared" si="7"/>
        <v>83.33333333333334</v>
      </c>
      <c r="O22" s="15">
        <v>92</v>
      </c>
      <c r="P22" s="16">
        <v>0.9</v>
      </c>
      <c r="Q22" s="14">
        <f t="shared" si="8"/>
        <v>0.9782608695652175</v>
      </c>
      <c r="R22" s="15">
        <v>390</v>
      </c>
      <c r="S22" s="16">
        <v>19.5</v>
      </c>
      <c r="T22" s="14">
        <f t="shared" si="25"/>
        <v>5</v>
      </c>
      <c r="U22" s="15">
        <v>0</v>
      </c>
      <c r="V22" s="17">
        <v>0</v>
      </c>
      <c r="W22" s="14" t="e">
        <f t="shared" si="9"/>
        <v>#DIV/0!</v>
      </c>
      <c r="X22" s="15">
        <v>110</v>
      </c>
      <c r="Y22" s="17">
        <v>58.4</v>
      </c>
      <c r="Z22" s="14">
        <f t="shared" si="10"/>
        <v>53.090909090909086</v>
      </c>
      <c r="AA22" s="15">
        <v>120</v>
      </c>
      <c r="AB22" s="16">
        <v>14.1</v>
      </c>
      <c r="AC22" s="14">
        <f t="shared" si="11"/>
        <v>11.75</v>
      </c>
      <c r="AD22" s="14">
        <v>0</v>
      </c>
      <c r="AE22" s="14">
        <v>0</v>
      </c>
      <c r="AF22" s="14" t="e">
        <f t="shared" si="12"/>
        <v>#DIV/0!</v>
      </c>
      <c r="AG22" s="14">
        <v>0</v>
      </c>
      <c r="AH22" s="14">
        <v>0</v>
      </c>
      <c r="AI22" s="14" t="e">
        <f t="shared" si="13"/>
        <v>#DIV/0!</v>
      </c>
      <c r="AJ22" s="42">
        <v>6091.6</v>
      </c>
      <c r="AK22" s="16">
        <v>1349.1</v>
      </c>
      <c r="AL22" s="14">
        <f t="shared" si="14"/>
        <v>22.146890800446513</v>
      </c>
      <c r="AM22" s="15">
        <v>1937.3</v>
      </c>
      <c r="AN22" s="31">
        <v>807.2</v>
      </c>
      <c r="AO22" s="14">
        <f t="shared" si="15"/>
        <v>41.66623651473701</v>
      </c>
      <c r="AP22" s="15">
        <v>982.7</v>
      </c>
      <c r="AQ22" s="16">
        <v>254.7</v>
      </c>
      <c r="AR22" s="14">
        <f>AQ22/AP22*100</f>
        <v>25.91838811437875</v>
      </c>
      <c r="AS22" s="25">
        <v>7738.7</v>
      </c>
      <c r="AT22" s="19">
        <v>1599.6</v>
      </c>
      <c r="AU22" s="14">
        <f t="shared" si="16"/>
        <v>20.670138395337716</v>
      </c>
      <c r="AV22" s="45">
        <v>1777.9</v>
      </c>
      <c r="AW22" s="32">
        <v>657.9</v>
      </c>
      <c r="AX22" s="14">
        <f t="shared" si="17"/>
        <v>37.00433095224703</v>
      </c>
      <c r="AY22" s="46">
        <v>1270.2</v>
      </c>
      <c r="AZ22" s="32">
        <v>475.8</v>
      </c>
      <c r="BA22" s="14">
        <f t="shared" si="1"/>
        <v>37.45866792631082</v>
      </c>
      <c r="BB22" s="43">
        <v>2421.9</v>
      </c>
      <c r="BC22" s="21">
        <v>265.5</v>
      </c>
      <c r="BD22" s="14">
        <f t="shared" si="18"/>
        <v>10.962467484206615</v>
      </c>
      <c r="BE22" s="20">
        <v>1985</v>
      </c>
      <c r="BF22" s="21">
        <v>25</v>
      </c>
      <c r="BG22" s="14">
        <f t="shared" si="19"/>
        <v>1.2594458438287155</v>
      </c>
      <c r="BH22" s="20">
        <v>1461.5</v>
      </c>
      <c r="BI22" s="32">
        <v>618.6</v>
      </c>
      <c r="BJ22" s="14">
        <f t="shared" si="20"/>
        <v>42.326377009921316</v>
      </c>
      <c r="BK22" s="33">
        <v>0</v>
      </c>
      <c r="BL22" s="33">
        <f t="shared" si="21"/>
        <v>73.09999999999991</v>
      </c>
      <c r="BM22" s="14" t="e">
        <f t="shared" si="22"/>
        <v>#DIV/0!</v>
      </c>
      <c r="BN22" s="22">
        <f t="shared" si="23"/>
        <v>-291.89999999999964</v>
      </c>
      <c r="BO22" s="22">
        <f t="shared" si="2"/>
        <v>73.09999999999991</v>
      </c>
      <c r="BP22" s="14">
        <f t="shared" si="24"/>
        <v>-25.042822884549505</v>
      </c>
      <c r="BQ22" s="6"/>
      <c r="BR22" s="23"/>
    </row>
    <row r="23" spans="1:70" ht="15.75">
      <c r="A23" s="11">
        <v>14</v>
      </c>
      <c r="B23" s="12" t="s">
        <v>40</v>
      </c>
      <c r="C23" s="13">
        <f t="shared" si="3"/>
        <v>5428.900000000001</v>
      </c>
      <c r="D23" s="34">
        <f t="shared" si="4"/>
        <v>1269.1999999999998</v>
      </c>
      <c r="E23" s="14">
        <f t="shared" si="5"/>
        <v>23.37858498038276</v>
      </c>
      <c r="F23" s="42">
        <v>1062.3</v>
      </c>
      <c r="G23" s="16">
        <v>279.4</v>
      </c>
      <c r="H23" s="14">
        <f t="shared" si="6"/>
        <v>26.30142144403652</v>
      </c>
      <c r="I23" s="15">
        <v>35</v>
      </c>
      <c r="J23" s="16">
        <v>12.4</v>
      </c>
      <c r="K23" s="14">
        <f t="shared" si="0"/>
        <v>35.42857142857143</v>
      </c>
      <c r="L23" s="15">
        <v>31</v>
      </c>
      <c r="M23" s="16">
        <v>73.4</v>
      </c>
      <c r="N23" s="14">
        <f t="shared" si="7"/>
        <v>236.77419354838713</v>
      </c>
      <c r="O23" s="15">
        <v>50</v>
      </c>
      <c r="P23" s="16">
        <v>0.3</v>
      </c>
      <c r="Q23" s="14">
        <f t="shared" si="8"/>
        <v>0.6</v>
      </c>
      <c r="R23" s="15">
        <v>267</v>
      </c>
      <c r="S23" s="16">
        <v>6.2</v>
      </c>
      <c r="T23" s="14">
        <f t="shared" si="25"/>
        <v>2.322097378277154</v>
      </c>
      <c r="U23" s="15">
        <v>0</v>
      </c>
      <c r="V23" s="17">
        <v>0</v>
      </c>
      <c r="W23" s="14" t="e">
        <f t="shared" si="9"/>
        <v>#DIV/0!</v>
      </c>
      <c r="X23" s="15">
        <v>280</v>
      </c>
      <c r="Y23" s="17">
        <v>51.5</v>
      </c>
      <c r="Z23" s="14">
        <f t="shared" si="10"/>
        <v>18.392857142857146</v>
      </c>
      <c r="AA23" s="15">
        <v>16</v>
      </c>
      <c r="AB23" s="16">
        <v>0</v>
      </c>
      <c r="AC23" s="14">
        <f t="shared" si="11"/>
        <v>0</v>
      </c>
      <c r="AD23" s="14">
        <v>0</v>
      </c>
      <c r="AE23" s="14">
        <v>0</v>
      </c>
      <c r="AF23" s="14" t="e">
        <f t="shared" si="12"/>
        <v>#DIV/0!</v>
      </c>
      <c r="AG23" s="14">
        <v>0</v>
      </c>
      <c r="AH23" s="14">
        <v>0</v>
      </c>
      <c r="AI23" s="14" t="e">
        <f t="shared" si="13"/>
        <v>#DIV/0!</v>
      </c>
      <c r="AJ23" s="42">
        <v>4366.6</v>
      </c>
      <c r="AK23" s="16">
        <v>989.8</v>
      </c>
      <c r="AL23" s="14">
        <f t="shared" si="14"/>
        <v>22.667521641551776</v>
      </c>
      <c r="AM23" s="15">
        <v>985.7</v>
      </c>
      <c r="AN23" s="16">
        <v>410.7</v>
      </c>
      <c r="AO23" s="14">
        <f t="shared" si="15"/>
        <v>41.66582124378614</v>
      </c>
      <c r="AP23" s="15">
        <v>1213.4</v>
      </c>
      <c r="AQ23" s="16">
        <v>404.5</v>
      </c>
      <c r="AR23" s="14">
        <f>AQ23/AP23*100</f>
        <v>33.33608043514092</v>
      </c>
      <c r="AS23" s="25">
        <v>5897.2</v>
      </c>
      <c r="AT23" s="32">
        <v>1216.4</v>
      </c>
      <c r="AU23" s="14">
        <f t="shared" si="16"/>
        <v>20.626738113002784</v>
      </c>
      <c r="AV23" s="45">
        <v>1443.7</v>
      </c>
      <c r="AW23" s="19">
        <v>461</v>
      </c>
      <c r="AX23" s="14">
        <f t="shared" si="17"/>
        <v>31.931841795386852</v>
      </c>
      <c r="AY23" s="46">
        <v>923</v>
      </c>
      <c r="AZ23" s="19">
        <v>271.7</v>
      </c>
      <c r="BA23" s="14">
        <f t="shared" si="1"/>
        <v>29.43661971830986</v>
      </c>
      <c r="BB23" s="25">
        <v>886.9</v>
      </c>
      <c r="BC23" s="21">
        <v>156.8</v>
      </c>
      <c r="BD23" s="14">
        <f t="shared" si="18"/>
        <v>17.679558011049725</v>
      </c>
      <c r="BE23" s="20">
        <v>2065</v>
      </c>
      <c r="BF23" s="21">
        <v>66.6</v>
      </c>
      <c r="BG23" s="14">
        <f t="shared" si="19"/>
        <v>3.225181598062954</v>
      </c>
      <c r="BH23" s="20">
        <v>1409.3</v>
      </c>
      <c r="BI23" s="19">
        <v>496.6</v>
      </c>
      <c r="BJ23" s="14">
        <f t="shared" si="20"/>
        <v>35.23735187681828</v>
      </c>
      <c r="BK23" s="33">
        <v>0</v>
      </c>
      <c r="BL23" s="33">
        <f t="shared" si="21"/>
        <v>52.79999999999973</v>
      </c>
      <c r="BM23" s="14" t="e">
        <f t="shared" si="22"/>
        <v>#DIV/0!</v>
      </c>
      <c r="BN23" s="22">
        <f t="shared" si="23"/>
        <v>-468.2999999999993</v>
      </c>
      <c r="BO23" s="22">
        <f t="shared" si="2"/>
        <v>52.79999999999973</v>
      </c>
      <c r="BP23" s="14">
        <f t="shared" si="24"/>
        <v>-11.274823830877603</v>
      </c>
      <c r="BQ23" s="6"/>
      <c r="BR23" s="23"/>
    </row>
    <row r="24" spans="1:70" ht="15.75">
      <c r="A24" s="11">
        <v>15</v>
      </c>
      <c r="B24" s="12" t="s">
        <v>41</v>
      </c>
      <c r="C24" s="14">
        <f>F24+AJ24</f>
        <v>7572.8</v>
      </c>
      <c r="D24" s="34">
        <f t="shared" si="4"/>
        <v>1213.3999999999999</v>
      </c>
      <c r="E24" s="14">
        <f t="shared" si="5"/>
        <v>16.02313543207268</v>
      </c>
      <c r="F24" s="42">
        <v>817.3</v>
      </c>
      <c r="G24" s="31">
        <v>241.1</v>
      </c>
      <c r="H24" s="14">
        <f t="shared" si="6"/>
        <v>29.499571760675398</v>
      </c>
      <c r="I24" s="15">
        <v>99.8</v>
      </c>
      <c r="J24" s="16">
        <v>25.3</v>
      </c>
      <c r="K24" s="14">
        <f t="shared" si="0"/>
        <v>25.350701402805615</v>
      </c>
      <c r="L24" s="15">
        <v>49</v>
      </c>
      <c r="M24" s="16">
        <v>55.8</v>
      </c>
      <c r="N24" s="14">
        <f t="shared" si="7"/>
        <v>113.87755102040815</v>
      </c>
      <c r="O24" s="15">
        <v>119</v>
      </c>
      <c r="P24" s="16">
        <v>1.4</v>
      </c>
      <c r="Q24" s="14">
        <f t="shared" si="8"/>
        <v>1.1764705882352942</v>
      </c>
      <c r="R24" s="15">
        <v>237</v>
      </c>
      <c r="S24" s="16">
        <v>14.4</v>
      </c>
      <c r="T24" s="14">
        <f t="shared" si="25"/>
        <v>6.075949367088608</v>
      </c>
      <c r="U24" s="15">
        <v>0</v>
      </c>
      <c r="V24" s="17">
        <v>0</v>
      </c>
      <c r="W24" s="14" t="e">
        <f t="shared" si="9"/>
        <v>#DIV/0!</v>
      </c>
      <c r="X24" s="15">
        <v>52</v>
      </c>
      <c r="Y24" s="17">
        <v>54.3</v>
      </c>
      <c r="Z24" s="14">
        <f t="shared" si="10"/>
        <v>104.4230769230769</v>
      </c>
      <c r="AA24" s="15">
        <v>0</v>
      </c>
      <c r="AB24" s="16">
        <v>0</v>
      </c>
      <c r="AC24" s="14" t="e">
        <f t="shared" si="11"/>
        <v>#DIV/0!</v>
      </c>
      <c r="AD24" s="14">
        <v>0</v>
      </c>
      <c r="AE24" s="14">
        <v>0</v>
      </c>
      <c r="AF24" s="14" t="e">
        <f t="shared" si="12"/>
        <v>#DIV/0!</v>
      </c>
      <c r="AG24" s="14">
        <v>20</v>
      </c>
      <c r="AH24" s="14">
        <v>5.5</v>
      </c>
      <c r="AI24" s="14">
        <f t="shared" si="13"/>
        <v>27.500000000000004</v>
      </c>
      <c r="AJ24" s="42">
        <v>6755.5</v>
      </c>
      <c r="AK24" s="16">
        <v>972.3</v>
      </c>
      <c r="AL24" s="14">
        <f t="shared" si="14"/>
        <v>14.392717045370437</v>
      </c>
      <c r="AM24" s="15">
        <v>1129.4</v>
      </c>
      <c r="AN24" s="16">
        <v>470.6</v>
      </c>
      <c r="AO24" s="14">
        <f t="shared" si="15"/>
        <v>41.66814237648309</v>
      </c>
      <c r="AP24" s="42">
        <v>1625.4</v>
      </c>
      <c r="AQ24" s="16">
        <v>378.1</v>
      </c>
      <c r="AR24" s="14">
        <f t="shared" si="26"/>
        <v>23.261966285222098</v>
      </c>
      <c r="AS24" s="25">
        <v>9196.6</v>
      </c>
      <c r="AT24" s="19">
        <v>1277.9</v>
      </c>
      <c r="AU24" s="14">
        <f t="shared" si="16"/>
        <v>13.895352630319902</v>
      </c>
      <c r="AV24" s="24">
        <v>1313.9</v>
      </c>
      <c r="AW24" s="19">
        <v>474.5</v>
      </c>
      <c r="AX24" s="14">
        <f t="shared" si="17"/>
        <v>36.11385950224522</v>
      </c>
      <c r="AY24" s="20">
        <v>857.4</v>
      </c>
      <c r="AZ24" s="32">
        <v>277.9</v>
      </c>
      <c r="BA24" s="14">
        <f t="shared" si="1"/>
        <v>32.41194308374154</v>
      </c>
      <c r="BB24" s="25">
        <v>2550.1</v>
      </c>
      <c r="BC24" s="21">
        <v>86.5</v>
      </c>
      <c r="BD24" s="14">
        <f t="shared" si="18"/>
        <v>3.3920238422022666</v>
      </c>
      <c r="BE24" s="20">
        <v>1824.7</v>
      </c>
      <c r="BF24" s="21">
        <v>38.4</v>
      </c>
      <c r="BG24" s="14">
        <f t="shared" si="19"/>
        <v>2.1044555269359346</v>
      </c>
      <c r="BH24" s="20">
        <v>3390.1</v>
      </c>
      <c r="BI24" s="19">
        <v>642.7</v>
      </c>
      <c r="BJ24" s="14">
        <f t="shared" si="20"/>
        <v>18.958142827645204</v>
      </c>
      <c r="BK24" s="33">
        <v>0</v>
      </c>
      <c r="BL24" s="33">
        <f t="shared" si="21"/>
        <v>-64.50000000000023</v>
      </c>
      <c r="BM24" s="14" t="e">
        <f t="shared" si="22"/>
        <v>#DIV/0!</v>
      </c>
      <c r="BN24" s="22">
        <f t="shared" si="23"/>
        <v>-1623.8000000000002</v>
      </c>
      <c r="BO24" s="22">
        <f t="shared" si="2"/>
        <v>-64.50000000000023</v>
      </c>
      <c r="BP24" s="14">
        <f t="shared" si="24"/>
        <v>3.9721640596132666</v>
      </c>
      <c r="BQ24" s="6"/>
      <c r="BR24" s="23"/>
    </row>
    <row r="25" spans="1:70" ht="15" customHeight="1">
      <c r="A25" s="11">
        <v>16</v>
      </c>
      <c r="B25" s="12" t="s">
        <v>42</v>
      </c>
      <c r="C25" s="13">
        <f t="shared" si="3"/>
        <v>4221.4</v>
      </c>
      <c r="D25" s="34">
        <f t="shared" si="4"/>
        <v>923.8000000000001</v>
      </c>
      <c r="E25" s="14">
        <f t="shared" si="5"/>
        <v>21.883735253707304</v>
      </c>
      <c r="F25" s="42">
        <v>844.4</v>
      </c>
      <c r="G25" s="16">
        <v>246.1</v>
      </c>
      <c r="H25" s="14">
        <f t="shared" si="6"/>
        <v>29.144954997631455</v>
      </c>
      <c r="I25" s="15">
        <v>110</v>
      </c>
      <c r="J25" s="16">
        <v>34</v>
      </c>
      <c r="K25" s="14">
        <f t="shared" si="0"/>
        <v>30.909090909090907</v>
      </c>
      <c r="L25" s="15">
        <v>235</v>
      </c>
      <c r="M25" s="16">
        <v>106.1</v>
      </c>
      <c r="N25" s="14">
        <f t="shared" si="7"/>
        <v>45.148936170212764</v>
      </c>
      <c r="O25" s="15">
        <v>43</v>
      </c>
      <c r="P25" s="16">
        <v>2.3</v>
      </c>
      <c r="Q25" s="14">
        <f t="shared" si="8"/>
        <v>5.348837209302325</v>
      </c>
      <c r="R25" s="15">
        <v>188</v>
      </c>
      <c r="S25" s="31">
        <v>5.4</v>
      </c>
      <c r="T25" s="14">
        <f t="shared" si="25"/>
        <v>2.8723404255319154</v>
      </c>
      <c r="U25" s="15">
        <v>0</v>
      </c>
      <c r="V25" s="17">
        <v>0</v>
      </c>
      <c r="W25" s="14" t="e">
        <f t="shared" si="9"/>
        <v>#DIV/0!</v>
      </c>
      <c r="X25" s="15">
        <v>33</v>
      </c>
      <c r="Y25" s="17">
        <v>16.6</v>
      </c>
      <c r="Z25" s="14">
        <f t="shared" si="10"/>
        <v>50.303030303030305</v>
      </c>
      <c r="AA25" s="15">
        <v>0</v>
      </c>
      <c r="AB25" s="16">
        <v>0</v>
      </c>
      <c r="AC25" s="14" t="e">
        <f t="shared" si="11"/>
        <v>#DIV/0!</v>
      </c>
      <c r="AD25" s="14">
        <v>0</v>
      </c>
      <c r="AE25" s="14">
        <v>0</v>
      </c>
      <c r="AF25" s="14" t="e">
        <f t="shared" si="12"/>
        <v>#DIV/0!</v>
      </c>
      <c r="AG25" s="14">
        <v>0</v>
      </c>
      <c r="AH25" s="14">
        <v>0</v>
      </c>
      <c r="AI25" s="14" t="e">
        <f t="shared" si="13"/>
        <v>#DIV/0!</v>
      </c>
      <c r="AJ25" s="42">
        <v>3377</v>
      </c>
      <c r="AK25" s="16">
        <v>677.7</v>
      </c>
      <c r="AL25" s="14">
        <f t="shared" si="14"/>
        <v>20.068107787977496</v>
      </c>
      <c r="AM25" s="15">
        <v>611.4</v>
      </c>
      <c r="AN25" s="16">
        <v>254.7</v>
      </c>
      <c r="AO25" s="14">
        <f>AN25/AM25*100</f>
        <v>41.65848871442591</v>
      </c>
      <c r="AP25" s="15">
        <v>1249.6</v>
      </c>
      <c r="AQ25" s="16">
        <v>348.7</v>
      </c>
      <c r="AR25" s="14">
        <f t="shared" si="26"/>
        <v>27.904929577464788</v>
      </c>
      <c r="AS25" s="25">
        <v>4268.6</v>
      </c>
      <c r="AT25" s="32">
        <v>855.3</v>
      </c>
      <c r="AU25" s="14">
        <v>0</v>
      </c>
      <c r="AV25" s="24">
        <v>1305.3</v>
      </c>
      <c r="AW25" s="19">
        <v>462.4</v>
      </c>
      <c r="AX25" s="14">
        <f t="shared" si="17"/>
        <v>35.424806557879414</v>
      </c>
      <c r="AY25" s="20">
        <v>868.6</v>
      </c>
      <c r="AZ25" s="19">
        <v>311.7</v>
      </c>
      <c r="BA25" s="14">
        <f t="shared" si="1"/>
        <v>35.88533271931844</v>
      </c>
      <c r="BB25" s="25">
        <v>541.4</v>
      </c>
      <c r="BC25" s="21">
        <v>40.8</v>
      </c>
      <c r="BD25" s="14">
        <f t="shared" si="18"/>
        <v>7.536017731806427</v>
      </c>
      <c r="BE25" s="20">
        <v>1468.9</v>
      </c>
      <c r="BF25" s="21">
        <v>0.4</v>
      </c>
      <c r="BG25" s="14">
        <f t="shared" si="19"/>
        <v>0.027231261488188444</v>
      </c>
      <c r="BH25" s="46">
        <v>860.6</v>
      </c>
      <c r="BI25" s="19">
        <v>318.3</v>
      </c>
      <c r="BJ25" s="14">
        <f t="shared" si="20"/>
        <v>36.985823843829884</v>
      </c>
      <c r="BK25" s="33">
        <v>0</v>
      </c>
      <c r="BL25" s="33">
        <f t="shared" si="21"/>
        <v>68.50000000000011</v>
      </c>
      <c r="BM25" s="14" t="e">
        <f t="shared" si="22"/>
        <v>#DIV/0!</v>
      </c>
      <c r="BN25" s="22">
        <f t="shared" si="23"/>
        <v>-47.20000000000073</v>
      </c>
      <c r="BO25" s="22">
        <f t="shared" si="2"/>
        <v>68.50000000000011</v>
      </c>
      <c r="BP25" s="14">
        <f t="shared" si="24"/>
        <v>-145.1271186440658</v>
      </c>
      <c r="BQ25" s="6"/>
      <c r="BR25" s="23"/>
    </row>
    <row r="26" spans="1:70" ht="15.75">
      <c r="A26" s="11">
        <v>17</v>
      </c>
      <c r="B26" s="12" t="s">
        <v>43</v>
      </c>
      <c r="C26" s="13">
        <f t="shared" si="3"/>
        <v>6197.4</v>
      </c>
      <c r="D26" s="34">
        <f t="shared" si="4"/>
        <v>1310.4</v>
      </c>
      <c r="E26" s="14">
        <f t="shared" si="5"/>
        <v>21.144350856810924</v>
      </c>
      <c r="F26" s="15">
        <v>1293</v>
      </c>
      <c r="G26" s="16">
        <v>249.2</v>
      </c>
      <c r="H26" s="14">
        <f t="shared" si="6"/>
        <v>19.273008507347253</v>
      </c>
      <c r="I26" s="15">
        <v>38</v>
      </c>
      <c r="J26" s="38">
        <v>10.6</v>
      </c>
      <c r="K26" s="14">
        <f t="shared" si="0"/>
        <v>27.89473684210526</v>
      </c>
      <c r="L26" s="15">
        <v>181</v>
      </c>
      <c r="M26" s="16">
        <v>6.2</v>
      </c>
      <c r="N26" s="14">
        <f t="shared" si="7"/>
        <v>3.4254143646408846</v>
      </c>
      <c r="O26" s="15">
        <v>132</v>
      </c>
      <c r="P26" s="16">
        <v>0.6</v>
      </c>
      <c r="Q26" s="14">
        <f t="shared" si="8"/>
        <v>0.45454545454545453</v>
      </c>
      <c r="R26" s="15">
        <v>335</v>
      </c>
      <c r="S26" s="16">
        <v>16</v>
      </c>
      <c r="T26" s="14">
        <f t="shared" si="25"/>
        <v>4.776119402985075</v>
      </c>
      <c r="U26" s="15">
        <v>0</v>
      </c>
      <c r="V26" s="17">
        <v>0</v>
      </c>
      <c r="W26" s="14" t="e">
        <f t="shared" si="9"/>
        <v>#DIV/0!</v>
      </c>
      <c r="X26" s="15">
        <v>167</v>
      </c>
      <c r="Y26" s="17">
        <v>51.1</v>
      </c>
      <c r="Z26" s="14">
        <f t="shared" si="10"/>
        <v>30.598802395209585</v>
      </c>
      <c r="AA26" s="15">
        <v>10</v>
      </c>
      <c r="AB26" s="16">
        <v>5</v>
      </c>
      <c r="AC26" s="14">
        <f t="shared" si="11"/>
        <v>50</v>
      </c>
      <c r="AD26" s="14">
        <v>0</v>
      </c>
      <c r="AE26" s="14">
        <v>0</v>
      </c>
      <c r="AF26" s="14" t="e">
        <f t="shared" si="12"/>
        <v>#DIV/0!</v>
      </c>
      <c r="AG26" s="14">
        <v>0</v>
      </c>
      <c r="AH26" s="14">
        <v>0</v>
      </c>
      <c r="AI26" s="14" t="e">
        <f t="shared" si="13"/>
        <v>#DIV/0!</v>
      </c>
      <c r="AJ26" s="42">
        <v>4904.4</v>
      </c>
      <c r="AK26" s="16">
        <v>1061.2</v>
      </c>
      <c r="AL26" s="14">
        <f t="shared" si="14"/>
        <v>21.637713073974393</v>
      </c>
      <c r="AM26" s="15">
        <v>1477.3</v>
      </c>
      <c r="AN26" s="16">
        <v>615.6</v>
      </c>
      <c r="AO26" s="14">
        <f t="shared" si="15"/>
        <v>41.67061531171733</v>
      </c>
      <c r="AP26" s="15">
        <v>1038.6</v>
      </c>
      <c r="AQ26" s="16">
        <v>294</v>
      </c>
      <c r="AR26" s="14">
        <f t="shared" si="26"/>
        <v>28.30733679953784</v>
      </c>
      <c r="AS26" s="25">
        <v>6415.9</v>
      </c>
      <c r="AT26" s="19">
        <v>1317.6</v>
      </c>
      <c r="AU26" s="14">
        <f t="shared" si="16"/>
        <v>20.536479683286835</v>
      </c>
      <c r="AV26" s="24">
        <v>1436.5</v>
      </c>
      <c r="AW26" s="19">
        <v>468.9</v>
      </c>
      <c r="AX26" s="14">
        <f t="shared" si="17"/>
        <v>32.64183780020884</v>
      </c>
      <c r="AY26" s="20">
        <v>1108.3</v>
      </c>
      <c r="AZ26" s="19">
        <v>359.8</v>
      </c>
      <c r="BA26" s="14">
        <f t="shared" si="1"/>
        <v>32.46413425967699</v>
      </c>
      <c r="BB26" s="25">
        <v>1099.2</v>
      </c>
      <c r="BC26" s="21">
        <v>112.3</v>
      </c>
      <c r="BD26" s="14">
        <f t="shared" si="18"/>
        <v>10.216521106259096</v>
      </c>
      <c r="BE26" s="20">
        <v>2205.2</v>
      </c>
      <c r="BF26" s="21">
        <v>86.8</v>
      </c>
      <c r="BG26" s="14">
        <f t="shared" si="19"/>
        <v>3.9361509160166883</v>
      </c>
      <c r="BH26" s="20">
        <v>1582.7</v>
      </c>
      <c r="BI26" s="32">
        <v>618.7</v>
      </c>
      <c r="BJ26" s="14">
        <f t="shared" si="20"/>
        <v>39.09142604410185</v>
      </c>
      <c r="BK26" s="33">
        <v>0</v>
      </c>
      <c r="BL26" s="33">
        <f t="shared" si="21"/>
        <v>-7.199999999999818</v>
      </c>
      <c r="BM26" s="14" t="e">
        <f t="shared" si="22"/>
        <v>#DIV/0!</v>
      </c>
      <c r="BN26" s="22">
        <f t="shared" si="23"/>
        <v>-218.5</v>
      </c>
      <c r="BO26" s="22">
        <f t="shared" si="2"/>
        <v>-7.199999999999818</v>
      </c>
      <c r="BP26" s="14">
        <f t="shared" si="24"/>
        <v>3.2951945080090703</v>
      </c>
      <c r="BQ26" s="6"/>
      <c r="BR26" s="23"/>
    </row>
    <row r="27" spans="1:70" ht="15.75">
      <c r="A27" s="11">
        <v>18</v>
      </c>
      <c r="B27" s="12" t="s">
        <v>44</v>
      </c>
      <c r="C27" s="13">
        <f t="shared" si="3"/>
        <v>5144.2</v>
      </c>
      <c r="D27" s="30">
        <f t="shared" si="4"/>
        <v>1201.3</v>
      </c>
      <c r="E27" s="14">
        <f t="shared" si="5"/>
        <v>23.352513510361185</v>
      </c>
      <c r="F27" s="15">
        <v>783.2</v>
      </c>
      <c r="G27" s="31">
        <v>247.6</v>
      </c>
      <c r="H27" s="14">
        <f t="shared" si="6"/>
        <v>31.613891726251275</v>
      </c>
      <c r="I27" s="15">
        <v>24</v>
      </c>
      <c r="J27" s="31">
        <v>9.4</v>
      </c>
      <c r="K27" s="14">
        <f t="shared" si="0"/>
        <v>39.166666666666664</v>
      </c>
      <c r="L27" s="15">
        <v>0</v>
      </c>
      <c r="M27" s="16">
        <v>0</v>
      </c>
      <c r="N27" s="14" t="e">
        <f t="shared" si="7"/>
        <v>#DIV/0!</v>
      </c>
      <c r="O27" s="15">
        <v>40</v>
      </c>
      <c r="P27" s="16">
        <v>2</v>
      </c>
      <c r="Q27" s="14">
        <f t="shared" si="8"/>
        <v>5</v>
      </c>
      <c r="R27" s="15">
        <v>177</v>
      </c>
      <c r="S27" s="16">
        <v>19.6</v>
      </c>
      <c r="T27" s="14">
        <f t="shared" si="25"/>
        <v>11.073446327683618</v>
      </c>
      <c r="U27" s="15">
        <v>0</v>
      </c>
      <c r="V27" s="17">
        <v>0</v>
      </c>
      <c r="W27" s="14" t="e">
        <f t="shared" si="9"/>
        <v>#DIV/0!</v>
      </c>
      <c r="X27" s="15">
        <v>106</v>
      </c>
      <c r="Y27" s="17">
        <v>39.5</v>
      </c>
      <c r="Z27" s="14">
        <f t="shared" si="10"/>
        <v>37.264150943396224</v>
      </c>
      <c r="AA27" s="15">
        <v>0</v>
      </c>
      <c r="AB27" s="16">
        <v>0</v>
      </c>
      <c r="AC27" s="14" t="e">
        <f t="shared" si="11"/>
        <v>#DIV/0!</v>
      </c>
      <c r="AD27" s="14">
        <v>0</v>
      </c>
      <c r="AE27" s="14">
        <v>0</v>
      </c>
      <c r="AF27" s="14" t="e">
        <f t="shared" si="12"/>
        <v>#DIV/0!</v>
      </c>
      <c r="AG27" s="14">
        <v>0</v>
      </c>
      <c r="AH27" s="14">
        <v>0</v>
      </c>
      <c r="AI27" s="14" t="e">
        <f t="shared" si="13"/>
        <v>#DIV/0!</v>
      </c>
      <c r="AJ27" s="42">
        <v>4361</v>
      </c>
      <c r="AK27" s="16">
        <v>953.7</v>
      </c>
      <c r="AL27" s="14">
        <f t="shared" si="14"/>
        <v>21.868837422609495</v>
      </c>
      <c r="AM27" s="15">
        <v>1480.1</v>
      </c>
      <c r="AN27" s="16">
        <v>616.7</v>
      </c>
      <c r="AO27" s="14">
        <f t="shared" si="15"/>
        <v>41.66610364164584</v>
      </c>
      <c r="AP27" s="15">
        <v>1001.9</v>
      </c>
      <c r="AQ27" s="16">
        <v>257.3</v>
      </c>
      <c r="AR27" s="14">
        <f t="shared" si="26"/>
        <v>25.68120570915261</v>
      </c>
      <c r="AS27" s="25">
        <v>5173.6</v>
      </c>
      <c r="AT27" s="19">
        <v>1193.9</v>
      </c>
      <c r="AU27" s="14">
        <f t="shared" si="16"/>
        <v>23.076774393072522</v>
      </c>
      <c r="AV27" s="24">
        <v>1486.1</v>
      </c>
      <c r="AW27" s="32">
        <v>521.6</v>
      </c>
      <c r="AX27" s="14">
        <f t="shared" si="17"/>
        <v>35.09858017630039</v>
      </c>
      <c r="AY27" s="20">
        <v>1160.2</v>
      </c>
      <c r="AZ27" s="32">
        <v>387.3</v>
      </c>
      <c r="BA27" s="14">
        <f t="shared" si="1"/>
        <v>33.382175486985</v>
      </c>
      <c r="BB27" s="25">
        <v>1148.6</v>
      </c>
      <c r="BC27" s="21">
        <v>159.9</v>
      </c>
      <c r="BD27" s="14">
        <f t="shared" si="18"/>
        <v>13.921295490161938</v>
      </c>
      <c r="BE27" s="20">
        <v>1408.3</v>
      </c>
      <c r="BF27" s="21">
        <v>111</v>
      </c>
      <c r="BG27" s="14">
        <f t="shared" si="19"/>
        <v>7.881843357239225</v>
      </c>
      <c r="BH27" s="20">
        <v>1038.2</v>
      </c>
      <c r="BI27" s="32">
        <v>366.7</v>
      </c>
      <c r="BJ27" s="14">
        <f t="shared" si="20"/>
        <v>35.3207474475053</v>
      </c>
      <c r="BK27" s="33">
        <v>0</v>
      </c>
      <c r="BL27" s="33">
        <f t="shared" si="21"/>
        <v>7.399999999999864</v>
      </c>
      <c r="BM27" s="14" t="e">
        <f t="shared" si="22"/>
        <v>#DIV/0!</v>
      </c>
      <c r="BN27" s="22">
        <f t="shared" si="23"/>
        <v>-29.400000000000546</v>
      </c>
      <c r="BO27" s="22">
        <f t="shared" si="2"/>
        <v>7.399999999999864</v>
      </c>
      <c r="BP27" s="14">
        <f t="shared" si="24"/>
        <v>-25.17006802720995</v>
      </c>
      <c r="BQ27" s="6"/>
      <c r="BR27" s="23"/>
    </row>
    <row r="28" spans="1:70" ht="15.75">
      <c r="A28" s="11">
        <v>19</v>
      </c>
      <c r="B28" s="12" t="s">
        <v>45</v>
      </c>
      <c r="C28" s="13">
        <f t="shared" si="3"/>
        <v>14135.6</v>
      </c>
      <c r="D28" s="14">
        <f t="shared" si="4"/>
        <v>1935.8</v>
      </c>
      <c r="E28" s="14">
        <f t="shared" si="5"/>
        <v>13.694501825178982</v>
      </c>
      <c r="F28" s="15">
        <v>1586.1</v>
      </c>
      <c r="G28" s="16">
        <v>708.8</v>
      </c>
      <c r="H28" s="14">
        <f t="shared" si="6"/>
        <v>44.688228989344935</v>
      </c>
      <c r="I28" s="15">
        <v>128</v>
      </c>
      <c r="J28" s="16">
        <v>49.6</v>
      </c>
      <c r="K28" s="14">
        <f t="shared" si="0"/>
        <v>38.75</v>
      </c>
      <c r="L28" s="15">
        <v>60</v>
      </c>
      <c r="M28" s="31">
        <v>49.6</v>
      </c>
      <c r="N28" s="14">
        <f t="shared" si="7"/>
        <v>82.66666666666667</v>
      </c>
      <c r="O28" s="15">
        <v>165</v>
      </c>
      <c r="P28" s="16">
        <v>1</v>
      </c>
      <c r="Q28" s="14">
        <f t="shared" si="8"/>
        <v>0.6060606060606061</v>
      </c>
      <c r="R28" s="15">
        <v>304.1</v>
      </c>
      <c r="S28" s="16">
        <v>12.8</v>
      </c>
      <c r="T28" s="14">
        <f t="shared" si="25"/>
        <v>4.2091417296941795</v>
      </c>
      <c r="U28" s="15">
        <v>0</v>
      </c>
      <c r="V28" s="17">
        <v>0</v>
      </c>
      <c r="W28" s="14" t="e">
        <f t="shared" si="9"/>
        <v>#DIV/0!</v>
      </c>
      <c r="X28" s="15">
        <v>240</v>
      </c>
      <c r="Y28" s="17">
        <v>134.5</v>
      </c>
      <c r="Z28" s="14">
        <f t="shared" si="10"/>
        <v>56.041666666666664</v>
      </c>
      <c r="AA28" s="15">
        <v>150</v>
      </c>
      <c r="AB28" s="16">
        <v>255.9</v>
      </c>
      <c r="AC28" s="14">
        <f t="shared" si="11"/>
        <v>170.6</v>
      </c>
      <c r="AD28" s="14">
        <v>0</v>
      </c>
      <c r="AE28" s="14">
        <v>0</v>
      </c>
      <c r="AF28" s="14" t="e">
        <f t="shared" si="12"/>
        <v>#DIV/0!</v>
      </c>
      <c r="AG28" s="14">
        <v>0</v>
      </c>
      <c r="AH28" s="14">
        <v>0</v>
      </c>
      <c r="AI28" s="14" t="e">
        <f t="shared" si="13"/>
        <v>#DIV/0!</v>
      </c>
      <c r="AJ28" s="15">
        <v>12549.5</v>
      </c>
      <c r="AK28" s="16">
        <v>1227</v>
      </c>
      <c r="AL28" s="14">
        <f t="shared" si="14"/>
        <v>9.777281963424837</v>
      </c>
      <c r="AM28" s="15">
        <v>1354.2</v>
      </c>
      <c r="AN28" s="16">
        <v>564.2</v>
      </c>
      <c r="AO28" s="14">
        <f t="shared" si="15"/>
        <v>41.662974449859696</v>
      </c>
      <c r="AP28" s="15">
        <v>3581.8</v>
      </c>
      <c r="AQ28" s="16">
        <v>520.2</v>
      </c>
      <c r="AR28" s="14">
        <f t="shared" si="26"/>
        <v>14.523423976771458</v>
      </c>
      <c r="AS28" s="25">
        <v>14545.7</v>
      </c>
      <c r="AT28" s="19">
        <v>1435.4</v>
      </c>
      <c r="AU28" s="14">
        <f>AT28/AS28*100</f>
        <v>9.868208473982001</v>
      </c>
      <c r="AV28" s="24">
        <v>1698.2</v>
      </c>
      <c r="AW28" s="19">
        <v>519.1</v>
      </c>
      <c r="AX28" s="14">
        <f t="shared" si="17"/>
        <v>30.567659875161933</v>
      </c>
      <c r="AY28" s="20">
        <v>1371.9</v>
      </c>
      <c r="AZ28" s="19">
        <v>430.5</v>
      </c>
      <c r="BA28" s="14">
        <f t="shared" si="1"/>
        <v>31.37983818062541</v>
      </c>
      <c r="BB28" s="25">
        <v>1175.7</v>
      </c>
      <c r="BC28" s="21">
        <v>0</v>
      </c>
      <c r="BD28" s="14">
        <f t="shared" si="18"/>
        <v>0</v>
      </c>
      <c r="BE28" s="20">
        <v>230.8</v>
      </c>
      <c r="BF28" s="21">
        <v>24.3</v>
      </c>
      <c r="BG28" s="14">
        <f t="shared" si="19"/>
        <v>10.528596187175044</v>
      </c>
      <c r="BH28" s="20">
        <v>11348.6</v>
      </c>
      <c r="BI28" s="19">
        <v>859.9</v>
      </c>
      <c r="BJ28" s="14">
        <f t="shared" si="20"/>
        <v>7.577146079692648</v>
      </c>
      <c r="BK28" s="33">
        <v>0</v>
      </c>
      <c r="BL28" s="33">
        <f t="shared" si="21"/>
        <v>500.39999999999986</v>
      </c>
      <c r="BM28" s="14" t="e">
        <f t="shared" si="22"/>
        <v>#DIV/0!</v>
      </c>
      <c r="BN28" s="22">
        <f t="shared" si="23"/>
        <v>-410.10000000000036</v>
      </c>
      <c r="BO28" s="22">
        <f t="shared" si="2"/>
        <v>500.39999999999986</v>
      </c>
      <c r="BP28" s="14">
        <f t="shared" si="24"/>
        <v>-122.01901975128004</v>
      </c>
      <c r="BQ28" s="6"/>
      <c r="BR28" s="23"/>
    </row>
    <row r="29" spans="1:70" ht="14.25" customHeight="1">
      <c r="A29" s="67" t="s">
        <v>17</v>
      </c>
      <c r="B29" s="68"/>
      <c r="C29" s="41">
        <f>SUM(C10:C28)</f>
        <v>243547.09999999995</v>
      </c>
      <c r="D29" s="41">
        <f>SUM(D10:D28)</f>
        <v>37864.70000000001</v>
      </c>
      <c r="E29" s="35">
        <f>D29/C29*100</f>
        <v>15.547177527468001</v>
      </c>
      <c r="F29" s="41">
        <f>SUM(F10:F28)</f>
        <v>60156.8</v>
      </c>
      <c r="G29" s="41">
        <f>SUM(G10:G28)</f>
        <v>16714.7</v>
      </c>
      <c r="H29" s="35">
        <f>G29/F29*100</f>
        <v>27.7852212883664</v>
      </c>
      <c r="I29" s="41">
        <f>SUM(I10:I28)</f>
        <v>22892.8</v>
      </c>
      <c r="J29" s="41">
        <f>SUM(J10:J28)</f>
        <v>7891.100000000001</v>
      </c>
      <c r="K29" s="30">
        <f t="shared" si="0"/>
        <v>34.469789628180045</v>
      </c>
      <c r="L29" s="41">
        <f>SUM(L10:L28)</f>
        <v>922.6</v>
      </c>
      <c r="M29" s="41">
        <f>SUM(M10:M28)</f>
        <v>397.00000000000006</v>
      </c>
      <c r="N29" s="35">
        <f>M29/L29*100</f>
        <v>43.030565792326044</v>
      </c>
      <c r="O29" s="41">
        <f>SUM(O10:O28)</f>
        <v>6369</v>
      </c>
      <c r="P29" s="41">
        <f>SUM(P10:P28)</f>
        <v>212.4</v>
      </c>
      <c r="Q29" s="35">
        <f>P29/O29*100</f>
        <v>3.3349034385303815</v>
      </c>
      <c r="R29" s="41">
        <f>SUM(R10:R28)</f>
        <v>12883.000000000002</v>
      </c>
      <c r="S29" s="41">
        <f>SUM(S10:S28)</f>
        <v>2513.6000000000004</v>
      </c>
      <c r="T29" s="35">
        <f>S29/R29*100</f>
        <v>19.51098346658387</v>
      </c>
      <c r="U29" s="41">
        <f>SUM(U10:U28)</f>
        <v>1510</v>
      </c>
      <c r="V29" s="41">
        <f>SUM(V10:V28)</f>
        <v>137.6</v>
      </c>
      <c r="W29" s="35">
        <f>V29/U29*100</f>
        <v>9.112582781456952</v>
      </c>
      <c r="X29" s="41">
        <f>SUM(X10:X28)</f>
        <v>3188</v>
      </c>
      <c r="Y29" s="41">
        <f>SUM(Y10:Y28)</f>
        <v>1197.8999999999999</v>
      </c>
      <c r="Z29" s="35">
        <f>Y29/X29*100</f>
        <v>37.57528230865746</v>
      </c>
      <c r="AA29" s="41">
        <f>SUM(AA10:AA28)</f>
        <v>755</v>
      </c>
      <c r="AB29" s="41">
        <f>SUM(AB10:AB28)</f>
        <v>444.4</v>
      </c>
      <c r="AC29" s="35">
        <f>AB29/AA29*100</f>
        <v>58.86092715231788</v>
      </c>
      <c r="AD29" s="35">
        <f>SUM(AD10:AD28)</f>
        <v>0</v>
      </c>
      <c r="AE29" s="35">
        <f>SUM(AE10:AE28)</f>
        <v>0</v>
      </c>
      <c r="AF29" s="30" t="e">
        <f t="shared" si="12"/>
        <v>#DIV/0!</v>
      </c>
      <c r="AG29" s="41">
        <f>SUM(AG10:AG28)</f>
        <v>536</v>
      </c>
      <c r="AH29" s="41">
        <f>SUM(AH10:AH28)</f>
        <v>321.09999999999997</v>
      </c>
      <c r="AI29" s="30">
        <f t="shared" si="13"/>
        <v>59.906716417910445</v>
      </c>
      <c r="AJ29" s="41">
        <f>SUM(AJ10:AJ28)</f>
        <v>183390.3</v>
      </c>
      <c r="AK29" s="41">
        <f>SUM(AK10:AK28)</f>
        <v>21150</v>
      </c>
      <c r="AL29" s="35">
        <f>AK29/AJ29*100</f>
        <v>11.532780087060221</v>
      </c>
      <c r="AM29" s="41">
        <f>SUM(AM10:AM28)</f>
        <v>28070.300000000007</v>
      </c>
      <c r="AN29" s="41">
        <f>SUM(AN10:AN28)</f>
        <v>11695.800000000005</v>
      </c>
      <c r="AO29" s="35">
        <f>AN29/AM29*100</f>
        <v>41.66610260666969</v>
      </c>
      <c r="AP29" s="41">
        <f>SUM(AP10:AP28)</f>
        <v>21098.4</v>
      </c>
      <c r="AQ29" s="41">
        <f>SUM(AQ10:AQ28)</f>
        <v>5126.4</v>
      </c>
      <c r="AR29" s="35">
        <f>AQ29/AP29*100</f>
        <v>24.297577067455347</v>
      </c>
      <c r="AS29" s="41">
        <f>SUM(AS10:AS28)</f>
        <v>258146.10000000003</v>
      </c>
      <c r="AT29" s="41">
        <f>SUM(AT10:AT28)</f>
        <v>32124.000000000004</v>
      </c>
      <c r="AU29" s="35">
        <f>(AT29/AS29)*100</f>
        <v>12.444115948294396</v>
      </c>
      <c r="AV29" s="41">
        <f>SUM(AV10:AV28)</f>
        <v>35213.8</v>
      </c>
      <c r="AW29" s="41">
        <f>SUM(AW10:AW28)</f>
        <v>11437.3</v>
      </c>
      <c r="AX29" s="35">
        <f>AW29/AV29*100</f>
        <v>32.47959606745082</v>
      </c>
      <c r="AY29" s="41">
        <f>SUM(AY10:AY28)</f>
        <v>25357.300000000003</v>
      </c>
      <c r="AZ29" s="41">
        <f>SUM(AZ10:AZ28)</f>
        <v>8051.299999999998</v>
      </c>
      <c r="BA29" s="35">
        <f t="shared" si="1"/>
        <v>31.751408864508434</v>
      </c>
      <c r="BB29" s="41">
        <f>SUM(BB10:BB28)</f>
        <v>52544.999999999985</v>
      </c>
      <c r="BC29" s="41">
        <f>SUM(BC10:BC28)</f>
        <v>5422.9</v>
      </c>
      <c r="BD29" s="35">
        <f>BC29/BB29*100</f>
        <v>10.320487201446381</v>
      </c>
      <c r="BE29" s="41">
        <f>SUM(BE10:BE28)</f>
        <v>85971.40000000001</v>
      </c>
      <c r="BF29" s="41">
        <f>SUM(BF10:BF28)</f>
        <v>4484.4</v>
      </c>
      <c r="BG29" s="35">
        <f>BF29/BE29*100</f>
        <v>5.216153278881115</v>
      </c>
      <c r="BH29" s="41">
        <f>SUM(BH10:BH28)</f>
        <v>80649.20000000001</v>
      </c>
      <c r="BI29" s="41">
        <f>SUM(BI10:BI28)</f>
        <v>9917.500000000002</v>
      </c>
      <c r="BJ29" s="35">
        <f>BI29/BH29*100</f>
        <v>12.297084162025167</v>
      </c>
      <c r="BK29" s="41">
        <f>SUM(BK10:BK28)</f>
        <v>-2774.2</v>
      </c>
      <c r="BL29" s="41">
        <f>SUM(BL10:BL28)</f>
        <v>5740.699999999998</v>
      </c>
      <c r="BM29" s="35">
        <f>BL29/BK29*100</f>
        <v>-206.93172806574864</v>
      </c>
      <c r="BN29" s="27">
        <f>SUM(BN10:BN28)</f>
        <v>-14599.000000000013</v>
      </c>
      <c r="BO29" s="27">
        <f>SUM(BO10:BO28)</f>
        <v>5740.699999999998</v>
      </c>
      <c r="BP29" s="27">
        <f>BO29/BN29*100</f>
        <v>-39.322556339475256</v>
      </c>
      <c r="BQ29" s="6"/>
      <c r="BR29" s="23"/>
    </row>
    <row r="30" spans="3:68" ht="15.75" hidden="1">
      <c r="C30" s="28">
        <f aca="true" t="shared" si="27" ref="C30:AC30">C29-C20</f>
        <v>231272.19999999995</v>
      </c>
      <c r="D30" s="28">
        <f t="shared" si="27"/>
        <v>35338.30000000001</v>
      </c>
      <c r="E30" s="28">
        <f t="shared" si="27"/>
        <v>-5.034660206444293</v>
      </c>
      <c r="F30" s="28">
        <f t="shared" si="27"/>
        <v>56996.3</v>
      </c>
      <c r="G30" s="28">
        <f t="shared" si="27"/>
        <v>15975</v>
      </c>
      <c r="H30" s="28">
        <f t="shared" si="27"/>
        <v>4.380696687828511</v>
      </c>
      <c r="I30" s="28">
        <f t="shared" si="27"/>
        <v>22492.8</v>
      </c>
      <c r="J30" s="28">
        <f t="shared" si="27"/>
        <v>7768.500000000001</v>
      </c>
      <c r="K30" s="28">
        <f t="shared" si="27"/>
        <v>3.8197896281800467</v>
      </c>
      <c r="L30" s="28">
        <f t="shared" si="27"/>
        <v>874.6</v>
      </c>
      <c r="M30" s="28">
        <f t="shared" si="27"/>
        <v>386.50000000000006</v>
      </c>
      <c r="N30" s="28">
        <f t="shared" si="27"/>
        <v>21.155565792326044</v>
      </c>
      <c r="O30" s="28">
        <f t="shared" si="27"/>
        <v>5884</v>
      </c>
      <c r="P30" s="28">
        <f t="shared" si="27"/>
        <v>197</v>
      </c>
      <c r="Q30" s="28">
        <f t="shared" si="27"/>
        <v>0.15964570657161836</v>
      </c>
      <c r="R30" s="28">
        <f t="shared" si="27"/>
        <v>12086.000000000002</v>
      </c>
      <c r="S30" s="28">
        <f t="shared" si="27"/>
        <v>2436.3</v>
      </c>
      <c r="T30" s="28">
        <f t="shared" si="27"/>
        <v>9.812112701213731</v>
      </c>
      <c r="U30" s="28">
        <f t="shared" si="27"/>
        <v>1510</v>
      </c>
      <c r="V30" s="28">
        <f t="shared" si="27"/>
        <v>137.6</v>
      </c>
      <c r="W30" s="28" t="e">
        <f t="shared" si="27"/>
        <v>#DIV/0!</v>
      </c>
      <c r="X30" s="28">
        <f t="shared" si="27"/>
        <v>2848</v>
      </c>
      <c r="Y30" s="28">
        <f t="shared" si="27"/>
        <v>1036.1999999999998</v>
      </c>
      <c r="Z30" s="28">
        <f t="shared" si="27"/>
        <v>-9.983541220754304</v>
      </c>
      <c r="AA30" s="28">
        <f t="shared" si="27"/>
        <v>450</v>
      </c>
      <c r="AB30" s="28">
        <f t="shared" si="27"/>
        <v>357.4</v>
      </c>
      <c r="AC30" s="28">
        <f t="shared" si="27"/>
        <v>30.33633698838345</v>
      </c>
      <c r="AD30" s="28"/>
      <c r="AE30" s="28"/>
      <c r="AF30" s="14" t="e">
        <f t="shared" si="12"/>
        <v>#DIV/0!</v>
      </c>
      <c r="AG30" s="28">
        <f aca="true" t="shared" si="28" ref="AG30:BP30">AG29-AG20</f>
        <v>520</v>
      </c>
      <c r="AH30" s="28">
        <f t="shared" si="28"/>
        <v>320.9</v>
      </c>
      <c r="AI30" s="14">
        <f t="shared" si="13"/>
        <v>61.71153846153846</v>
      </c>
      <c r="AJ30" s="28">
        <f t="shared" si="28"/>
        <v>174275.9</v>
      </c>
      <c r="AK30" s="28">
        <f t="shared" si="28"/>
        <v>19363.3</v>
      </c>
      <c r="AL30" s="28">
        <f t="shared" si="28"/>
        <v>-8.070265642773887</v>
      </c>
      <c r="AM30" s="28">
        <f t="shared" si="28"/>
        <v>24725.300000000007</v>
      </c>
      <c r="AN30" s="28">
        <f t="shared" si="28"/>
        <v>10302.000000000005</v>
      </c>
      <c r="AO30" s="28">
        <f t="shared" si="28"/>
        <v>-0.00205882830788795</v>
      </c>
      <c r="AP30" s="28">
        <f t="shared" si="28"/>
        <v>21098.4</v>
      </c>
      <c r="AQ30" s="28">
        <f t="shared" si="28"/>
        <v>5126.4</v>
      </c>
      <c r="AR30" s="28" t="e">
        <f t="shared" si="28"/>
        <v>#DIV/0!</v>
      </c>
      <c r="AS30" s="28">
        <f t="shared" si="28"/>
        <v>245637.50000000003</v>
      </c>
      <c r="AT30" s="28">
        <f t="shared" si="28"/>
        <v>29991.500000000004</v>
      </c>
      <c r="AU30" s="28">
        <f t="shared" si="28"/>
        <v>-4.604154841402291</v>
      </c>
      <c r="AV30" s="28">
        <f t="shared" si="28"/>
        <v>32922.700000000004</v>
      </c>
      <c r="AW30" s="28">
        <f t="shared" si="28"/>
        <v>10637.9</v>
      </c>
      <c r="AX30" s="28">
        <f t="shared" si="28"/>
        <v>-2.4119407489255877</v>
      </c>
      <c r="AY30" s="28">
        <f t="shared" si="28"/>
        <v>23850.600000000002</v>
      </c>
      <c r="AZ30" s="28">
        <f t="shared" si="28"/>
        <v>7534.899999999999</v>
      </c>
      <c r="BA30" s="28">
        <f t="shared" si="28"/>
        <v>-2.522169153676998</v>
      </c>
      <c r="BB30" s="28">
        <f t="shared" si="28"/>
        <v>48913.79999999999</v>
      </c>
      <c r="BC30" s="28">
        <f t="shared" si="28"/>
        <v>5085.799999999999</v>
      </c>
      <c r="BD30" s="28">
        <f t="shared" si="28"/>
        <v>1.037054727333139</v>
      </c>
      <c r="BE30" s="28">
        <f t="shared" si="28"/>
        <v>82503.90000000001</v>
      </c>
      <c r="BF30" s="28">
        <f t="shared" si="28"/>
        <v>4333.4</v>
      </c>
      <c r="BG30" s="28">
        <f t="shared" si="28"/>
        <v>0.8614308563865221</v>
      </c>
      <c r="BH30" s="28">
        <f t="shared" si="28"/>
        <v>77921.50000000001</v>
      </c>
      <c r="BI30" s="28">
        <f t="shared" si="28"/>
        <v>9254.800000000001</v>
      </c>
      <c r="BJ30" s="28">
        <f t="shared" si="28"/>
        <v>-11.998109590953534</v>
      </c>
      <c r="BK30" s="28">
        <f>BK29-BK20</f>
        <v>-3637.5</v>
      </c>
      <c r="BL30" s="28">
        <f>BL29-BL20</f>
        <v>5346.799999999997</v>
      </c>
      <c r="BM30" s="28">
        <f>BM29-BM20</f>
        <v>-252.55897236089518</v>
      </c>
      <c r="BN30" s="28">
        <f t="shared" si="28"/>
        <v>-14365.300000000012</v>
      </c>
      <c r="BO30" s="28">
        <f t="shared" si="28"/>
        <v>5346.799999999997</v>
      </c>
      <c r="BP30" s="28">
        <f t="shared" si="28"/>
        <v>129.2268659968529</v>
      </c>
    </row>
    <row r="31" spans="3:69" ht="15.75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</row>
    <row r="32" ht="15.75">
      <c r="I32" s="7" t="s">
        <v>49</v>
      </c>
    </row>
    <row r="33" spans="15:16" ht="15.75">
      <c r="O33" s="37"/>
      <c r="P33" s="37"/>
    </row>
    <row r="35" ht="15.75">
      <c r="AH35" s="29"/>
    </row>
  </sheetData>
  <sheetProtection/>
  <mergeCells count="32">
    <mergeCell ref="AM5:AR5"/>
    <mergeCell ref="AY6:BA7"/>
    <mergeCell ref="AY5:BA5"/>
    <mergeCell ref="BK4:BM7"/>
    <mergeCell ref="R1:T1"/>
    <mergeCell ref="C2:T2"/>
    <mergeCell ref="C4:E7"/>
    <mergeCell ref="F4:AR4"/>
    <mergeCell ref="F5:H7"/>
    <mergeCell ref="I5:AI5"/>
    <mergeCell ref="L6:N7"/>
    <mergeCell ref="I6:K7"/>
    <mergeCell ref="O6:Q7"/>
    <mergeCell ref="X6:Z7"/>
    <mergeCell ref="AJ5:AL7"/>
    <mergeCell ref="U6:W7"/>
    <mergeCell ref="BN4:BP7"/>
    <mergeCell ref="BE5:BG7"/>
    <mergeCell ref="BH5:BJ7"/>
    <mergeCell ref="AV4:BJ4"/>
    <mergeCell ref="BB5:BD7"/>
    <mergeCell ref="AV5:AX7"/>
    <mergeCell ref="AS4:AU7"/>
    <mergeCell ref="AA6:AC7"/>
    <mergeCell ref="AD6:AF7"/>
    <mergeCell ref="AP6:AR7"/>
    <mergeCell ref="A29:B29"/>
    <mergeCell ref="AG6:AI7"/>
    <mergeCell ref="AM6:AO7"/>
    <mergeCell ref="B4:B8"/>
    <mergeCell ref="A4:A8"/>
    <mergeCell ref="R6:T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2020-06-10T05:41:13Z</cp:lastPrinted>
  <dcterms:created xsi:type="dcterms:W3CDTF">2013-04-03T10:22:22Z</dcterms:created>
  <dcterms:modified xsi:type="dcterms:W3CDTF">2020-06-11T06:11:53Z</dcterms:modified>
  <cp:category/>
  <cp:version/>
  <cp:contentType/>
  <cp:contentStatus/>
</cp:coreProperties>
</file>