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<sst xmlns="http://schemas.openxmlformats.org/spreadsheetml/2006/main" count="118" uniqueCount="52">
  <si>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</si>
  <si>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</si>
  <si>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</si>
  <si>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</si>
  <si>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</si>
  <si>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</si>
  <si>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</si>
  <si>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</si>
  <si>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</si>
  <si>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</si>
  <si>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</si>
  <si>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</si>
  <si>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</si>
  <si>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</si>
  <si>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</si>
  <si>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</si>
  <si>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</si>
  <si>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</si>
  <si>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</si>
  <si>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</si>
  <si>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</si>
  <si>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</si>
  <si>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</si>
  <si>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</si>
  <si>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</si>
  <si>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</si>
  <si>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</si>
  <si>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</si>
  <si>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</si>
  <si>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</si>
  <si>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</si>
  <si>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</si>
  <si>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</si>
  <si>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</si>
  <si>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</si>
  <si>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</si>
  <si>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</si>
  <si>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</si>
  <si>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</si>
  <si>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</si>
  <si>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</si>
  <si>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</si>
  <si>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</si>
  <si>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</si>
  <si>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</si>
  <si>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</si>
  <si>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</si>
  <si>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</si>
  <si>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</si>
  <si>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</si>
  <si>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indexed="8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</si>
  <si>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марта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</si>
</sst>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0" xfId="53" applyFont="1" applyFill="1">
      <alignment/>
      <protection/>
    </xf>
    <xf numFmtId="0" fontId="7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20" borderId="10" xfId="0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0" xfId="53" applyNumberFormat="1" applyFont="1" applyFill="1">
      <alignment/>
      <protection/>
    </xf>
    <xf numFmtId="173" fontId="6" fillId="20" borderId="10" xfId="0" applyNumberFormat="1" applyFont="1" applyFill="1" applyBorder="1" applyAlignment="1" applyProtection="1">
      <alignment/>
      <protection locked="0"/>
    </xf>
    <xf numFmtId="173" fontId="6" fillId="20" borderId="10" xfId="0" applyNumberFormat="1" applyFont="1" applyFill="1" applyBorder="1" applyAlignment="1" applyProtection="1">
      <alignment vertical="center" wrapText="1"/>
      <protection locked="0"/>
    </xf>
    <xf numFmtId="172" fontId="9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3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4" applyNumberFormat="1" applyFont="1" applyFill="1" applyBorder="1" applyAlignment="1" applyProtection="1">
      <alignment vertical="center" wrapText="1"/>
      <protection locked="0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3" fillId="24" borderId="10" xfId="53" applyNumberFormat="1" applyFont="1" applyFill="1" applyBorder="1" applyAlignment="1" applyProtection="1">
      <alignment vertical="center" wrapText="1"/>
      <protection locked="0"/>
    </xf>
    <xf numFmtId="0" fontId="5" fillId="24" borderId="10" xfId="55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3" fillId="25" borderId="10" xfId="53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21" borderId="10" xfId="0" applyNumberFormat="1" applyFont="1" applyFill="1" applyBorder="1" applyAlignment="1" applyProtection="1">
      <alignment/>
      <protection locked="0"/>
    </xf>
    <xf numFmtId="172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9" fillId="21" borderId="10" xfId="0" applyNumberFormat="1" applyFont="1" applyFill="1" applyBorder="1" applyAlignment="1" applyProtection="1">
      <alignment vertical="center" wrapText="1"/>
      <protection locked="0"/>
    </xf>
    <xf numFmtId="0" fontId="6" fillId="21" borderId="10" xfId="0" applyFont="1" applyFill="1" applyBorder="1" applyAlignment="1" applyProtection="1">
      <alignment vertical="center" wrapText="1"/>
      <protection locked="0"/>
    </xf>
    <xf numFmtId="172" fontId="3" fillId="25" borderId="10" xfId="53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0" fontId="8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BI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K29" sqref="BK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4" t="s">
        <v>0</v>
      </c>
      <c r="S1" s="84"/>
      <c r="T1" s="8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5" t="s">
        <v>51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5" t="s">
        <v>18</v>
      </c>
      <c r="B4" s="71" t="s">
        <v>1</v>
      </c>
      <c r="C4" s="62" t="s">
        <v>46</v>
      </c>
      <c r="D4" s="54"/>
      <c r="E4" s="5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53" t="s">
        <v>47</v>
      </c>
      <c r="AT4" s="54"/>
      <c r="AU4" s="55"/>
      <c r="AV4" s="76" t="s">
        <v>4</v>
      </c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62" t="s">
        <v>50</v>
      </c>
      <c r="BL4" s="54"/>
      <c r="BM4" s="55"/>
      <c r="BN4" s="53" t="s">
        <v>48</v>
      </c>
      <c r="BO4" s="54"/>
      <c r="BP4" s="55"/>
      <c r="BQ4" s="6"/>
      <c r="BR4" s="6"/>
    </row>
    <row r="5" spans="1:70" ht="15" customHeight="1">
      <c r="A5" s="58"/>
      <c r="B5" s="72"/>
      <c r="C5" s="56"/>
      <c r="D5" s="57"/>
      <c r="E5" s="58"/>
      <c r="F5" s="74" t="s">
        <v>3</v>
      </c>
      <c r="G5" s="74"/>
      <c r="H5" s="74"/>
      <c r="I5" s="86" t="s">
        <v>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74" t="s">
        <v>5</v>
      </c>
      <c r="AK5" s="74"/>
      <c r="AL5" s="74"/>
      <c r="AM5" s="76" t="s">
        <v>4</v>
      </c>
      <c r="AN5" s="77"/>
      <c r="AO5" s="77"/>
      <c r="AP5" s="77"/>
      <c r="AQ5" s="77"/>
      <c r="AR5" s="77"/>
      <c r="AS5" s="56"/>
      <c r="AT5" s="57"/>
      <c r="AU5" s="58"/>
      <c r="AV5" s="78" t="s">
        <v>9</v>
      </c>
      <c r="AW5" s="79"/>
      <c r="AX5" s="79"/>
      <c r="AY5" s="75" t="s">
        <v>4</v>
      </c>
      <c r="AZ5" s="75"/>
      <c r="BA5" s="75"/>
      <c r="BB5" s="75" t="s">
        <v>10</v>
      </c>
      <c r="BC5" s="75"/>
      <c r="BD5" s="75"/>
      <c r="BE5" s="75" t="s">
        <v>11</v>
      </c>
      <c r="BF5" s="75"/>
      <c r="BG5" s="75"/>
      <c r="BH5" s="74" t="s">
        <v>12</v>
      </c>
      <c r="BI5" s="74"/>
      <c r="BJ5" s="74"/>
      <c r="BK5" s="56"/>
      <c r="BL5" s="57"/>
      <c r="BM5" s="58"/>
      <c r="BN5" s="56"/>
      <c r="BO5" s="57"/>
      <c r="BP5" s="58"/>
      <c r="BQ5" s="6"/>
      <c r="BR5" s="6"/>
    </row>
    <row r="6" spans="1:70" ht="15" customHeight="1">
      <c r="A6" s="58"/>
      <c r="B6" s="72"/>
      <c r="C6" s="56"/>
      <c r="D6" s="57"/>
      <c r="E6" s="58"/>
      <c r="F6" s="74"/>
      <c r="G6" s="74"/>
      <c r="H6" s="74"/>
      <c r="I6" s="62" t="s">
        <v>6</v>
      </c>
      <c r="J6" s="54"/>
      <c r="K6" s="55"/>
      <c r="L6" s="62" t="s">
        <v>7</v>
      </c>
      <c r="M6" s="54"/>
      <c r="N6" s="55"/>
      <c r="O6" s="62" t="s">
        <v>20</v>
      </c>
      <c r="P6" s="54"/>
      <c r="Q6" s="55"/>
      <c r="R6" s="62" t="s">
        <v>8</v>
      </c>
      <c r="S6" s="54"/>
      <c r="T6" s="55"/>
      <c r="U6" s="62" t="s">
        <v>19</v>
      </c>
      <c r="V6" s="54"/>
      <c r="W6" s="55"/>
      <c r="X6" s="62" t="s">
        <v>21</v>
      </c>
      <c r="Y6" s="54"/>
      <c r="Z6" s="55"/>
      <c r="AA6" s="62" t="s">
        <v>25</v>
      </c>
      <c r="AB6" s="54"/>
      <c r="AC6" s="55"/>
      <c r="AD6" s="63" t="s">
        <v>26</v>
      </c>
      <c r="AE6" s="64"/>
      <c r="AF6" s="65"/>
      <c r="AG6" s="62" t="s">
        <v>24</v>
      </c>
      <c r="AH6" s="54"/>
      <c r="AI6" s="55"/>
      <c r="AJ6" s="74"/>
      <c r="AK6" s="74"/>
      <c r="AL6" s="74"/>
      <c r="AM6" s="62" t="s">
        <v>22</v>
      </c>
      <c r="AN6" s="54"/>
      <c r="AO6" s="55"/>
      <c r="AP6" s="62" t="s">
        <v>23</v>
      </c>
      <c r="AQ6" s="54"/>
      <c r="AR6" s="55"/>
      <c r="AS6" s="56"/>
      <c r="AT6" s="57"/>
      <c r="AU6" s="58"/>
      <c r="AV6" s="80"/>
      <c r="AW6" s="81"/>
      <c r="AX6" s="81"/>
      <c r="AY6" s="75" t="s">
        <v>13</v>
      </c>
      <c r="AZ6" s="75"/>
      <c r="BA6" s="75"/>
      <c r="BB6" s="75"/>
      <c r="BC6" s="75"/>
      <c r="BD6" s="75"/>
      <c r="BE6" s="75"/>
      <c r="BF6" s="75"/>
      <c r="BG6" s="75"/>
      <c r="BH6" s="74"/>
      <c r="BI6" s="74"/>
      <c r="BJ6" s="74"/>
      <c r="BK6" s="56"/>
      <c r="BL6" s="57"/>
      <c r="BM6" s="58"/>
      <c r="BN6" s="56"/>
      <c r="BO6" s="57"/>
      <c r="BP6" s="58"/>
      <c r="BQ6" s="6"/>
      <c r="BR6" s="6"/>
    </row>
    <row r="7" spans="1:70" ht="193.5" customHeight="1">
      <c r="A7" s="58"/>
      <c r="B7" s="72"/>
      <c r="C7" s="59"/>
      <c r="D7" s="60"/>
      <c r="E7" s="61"/>
      <c r="F7" s="74"/>
      <c r="G7" s="74"/>
      <c r="H7" s="74"/>
      <c r="I7" s="59"/>
      <c r="J7" s="60"/>
      <c r="K7" s="61"/>
      <c r="L7" s="59"/>
      <c r="M7" s="60"/>
      <c r="N7" s="61"/>
      <c r="O7" s="59"/>
      <c r="P7" s="60"/>
      <c r="Q7" s="61"/>
      <c r="R7" s="59"/>
      <c r="S7" s="60"/>
      <c r="T7" s="61"/>
      <c r="U7" s="59"/>
      <c r="V7" s="60"/>
      <c r="W7" s="61"/>
      <c r="X7" s="59"/>
      <c r="Y7" s="60"/>
      <c r="Z7" s="61"/>
      <c r="AA7" s="59"/>
      <c r="AB7" s="60"/>
      <c r="AC7" s="61"/>
      <c r="AD7" s="66"/>
      <c r="AE7" s="67"/>
      <c r="AF7" s="68"/>
      <c r="AG7" s="59"/>
      <c r="AH7" s="60"/>
      <c r="AI7" s="61"/>
      <c r="AJ7" s="74"/>
      <c r="AK7" s="74"/>
      <c r="AL7" s="74"/>
      <c r="AM7" s="59"/>
      <c r="AN7" s="60"/>
      <c r="AO7" s="61"/>
      <c r="AP7" s="59"/>
      <c r="AQ7" s="60"/>
      <c r="AR7" s="61"/>
      <c r="AS7" s="59"/>
      <c r="AT7" s="60"/>
      <c r="AU7" s="61"/>
      <c r="AV7" s="82"/>
      <c r="AW7" s="83"/>
      <c r="AX7" s="83"/>
      <c r="AY7" s="75"/>
      <c r="AZ7" s="75"/>
      <c r="BA7" s="75"/>
      <c r="BB7" s="75"/>
      <c r="BC7" s="75"/>
      <c r="BD7" s="75"/>
      <c r="BE7" s="75"/>
      <c r="BF7" s="75"/>
      <c r="BG7" s="75"/>
      <c r="BH7" s="74"/>
      <c r="BI7" s="74"/>
      <c r="BJ7" s="74"/>
      <c r="BK7" s="59"/>
      <c r="BL7" s="60"/>
      <c r="BM7" s="61"/>
      <c r="BN7" s="59"/>
      <c r="BO7" s="60"/>
      <c r="BP7" s="61"/>
      <c r="BQ7" s="6"/>
      <c r="BR7" s="6"/>
    </row>
    <row r="8" spans="1:70" ht="63">
      <c r="A8" s="61"/>
      <c r="B8" s="7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5560.299999999999</v>
      </c>
      <c r="D10" s="35">
        <f>G10+AK10</f>
        <v>747.1999999999999</v>
      </c>
      <c r="E10" s="14">
        <f>D10/C10*100</f>
        <v>13.438123842238728</v>
      </c>
      <c r="F10" s="43">
        <v>1431.6</v>
      </c>
      <c r="G10" s="16">
        <v>204.4</v>
      </c>
      <c r="H10" s="14">
        <f>G10/F10*100</f>
        <v>14.277731209835151</v>
      </c>
      <c r="I10" s="15">
        <v>205</v>
      </c>
      <c r="J10" s="16">
        <v>26</v>
      </c>
      <c r="K10" s="14">
        <f aca="true" t="shared" si="0" ref="K10:K29">J10/I10*100</f>
        <v>12.682926829268293</v>
      </c>
      <c r="L10" s="15">
        <v>1.6</v>
      </c>
      <c r="M10" s="16">
        <v>1.2</v>
      </c>
      <c r="N10" s="14">
        <f>M10/L10*100</f>
        <v>74.99999999999999</v>
      </c>
      <c r="O10" s="15">
        <v>100</v>
      </c>
      <c r="P10" s="16">
        <v>4.1</v>
      </c>
      <c r="Q10" s="14">
        <f>P10/O10*100</f>
        <v>4.1</v>
      </c>
      <c r="R10" s="15">
        <v>450</v>
      </c>
      <c r="S10" s="16">
        <v>29.5</v>
      </c>
      <c r="T10" s="14">
        <f>S10/R10*100</f>
        <v>6.555555555555556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2">
        <v>57.3</v>
      </c>
      <c r="Z10" s="14">
        <f>Y10/X10*100</f>
        <v>47.75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3">
        <v>4128.7</v>
      </c>
      <c r="AK10" s="16">
        <v>542.8</v>
      </c>
      <c r="AL10" s="14">
        <f>AK10/AJ10*100</f>
        <v>13.146995422287885</v>
      </c>
      <c r="AM10" s="43">
        <v>2382.4</v>
      </c>
      <c r="AN10" s="32">
        <v>397</v>
      </c>
      <c r="AO10" s="14">
        <f>AN10/AM10*100</f>
        <v>16.663868368032237</v>
      </c>
      <c r="AP10" s="15">
        <v>785</v>
      </c>
      <c r="AQ10" s="16">
        <v>130.8</v>
      </c>
      <c r="AR10" s="14">
        <f>AQ10/AP10*100</f>
        <v>16.662420382165607</v>
      </c>
      <c r="AS10" s="18">
        <v>7341.5</v>
      </c>
      <c r="AT10" s="19">
        <v>273.2</v>
      </c>
      <c r="AU10" s="14">
        <f>AT10/AS10*100</f>
        <v>3.7213103589184766</v>
      </c>
      <c r="AV10" s="45">
        <v>1716.6</v>
      </c>
      <c r="AW10" s="19">
        <v>185.3</v>
      </c>
      <c r="AX10" s="14">
        <f>AW10/AV10*100</f>
        <v>10.794593964814169</v>
      </c>
      <c r="AY10" s="20">
        <v>1211.4</v>
      </c>
      <c r="AZ10" s="19">
        <v>118.7</v>
      </c>
      <c r="BA10" s="14">
        <f aca="true" t="shared" si="1" ref="BA10:BA29">AZ10/AY10*100</f>
        <v>9.79858015519234</v>
      </c>
      <c r="BB10" s="21">
        <v>2530.5</v>
      </c>
      <c r="BC10" s="22">
        <v>0</v>
      </c>
      <c r="BD10" s="14">
        <f>BC10/BB10*100</f>
        <v>0</v>
      </c>
      <c r="BE10" s="20">
        <v>821.9</v>
      </c>
      <c r="BF10" s="22">
        <v>17.8</v>
      </c>
      <c r="BG10" s="14">
        <f>BF10/BE10*100</f>
        <v>2.165713590461127</v>
      </c>
      <c r="BH10" s="20">
        <v>2180.9</v>
      </c>
      <c r="BI10" s="33">
        <v>56.9</v>
      </c>
      <c r="BJ10" s="14">
        <f>BI10/BH10*100</f>
        <v>2.6090146269888574</v>
      </c>
      <c r="BK10" s="34">
        <v>0</v>
      </c>
      <c r="BL10" s="34">
        <f>D10-AT10</f>
        <v>473.99999999999994</v>
      </c>
      <c r="BM10" s="14" t="e">
        <f>BL10/BK10*100</f>
        <v>#DIV/0!</v>
      </c>
      <c r="BN10" s="23">
        <f aca="true" t="shared" si="2" ref="BN10:BN28">C10-AS10</f>
        <v>-1781.2000000000007</v>
      </c>
      <c r="BO10" s="23">
        <f aca="true" t="shared" si="3" ref="BO10:BO28">D10-AT10</f>
        <v>473.99999999999994</v>
      </c>
      <c r="BP10" s="14">
        <f>BO10/BN10*100</f>
        <v>-26.6112732988996</v>
      </c>
      <c r="BQ10" s="6"/>
      <c r="BR10" s="24"/>
    </row>
    <row r="11" spans="1:70" ht="15.75">
      <c r="A11" s="37">
        <v>2</v>
      </c>
      <c r="B11" s="12" t="s">
        <v>28</v>
      </c>
      <c r="C11" s="40">
        <f aca="true" t="shared" si="4" ref="C11:C28">F11+AJ11</f>
        <v>4309.1</v>
      </c>
      <c r="D11" s="14">
        <f aca="true" t="shared" si="5" ref="D11:D28">G11+AK11</f>
        <v>526.2</v>
      </c>
      <c r="E11" s="14">
        <f aca="true" t="shared" si="6" ref="E11:E28">D11/C11*100</f>
        <v>12.211366642686409</v>
      </c>
      <c r="F11" s="43">
        <v>1015</v>
      </c>
      <c r="G11" s="16">
        <v>96.4</v>
      </c>
      <c r="H11" s="14">
        <f aca="true" t="shared" si="7" ref="H11:H28">G11/F11*100</f>
        <v>9.497536945812808</v>
      </c>
      <c r="I11" s="15">
        <v>32</v>
      </c>
      <c r="J11" s="32">
        <v>2</v>
      </c>
      <c r="K11" s="14">
        <f t="shared" si="0"/>
        <v>6.25</v>
      </c>
      <c r="L11" s="15">
        <v>41</v>
      </c>
      <c r="M11" s="16">
        <v>0</v>
      </c>
      <c r="N11" s="14">
        <f aca="true" t="shared" si="8" ref="N11:N28">M11/L11*100</f>
        <v>0</v>
      </c>
      <c r="O11" s="15">
        <v>85</v>
      </c>
      <c r="P11" s="16">
        <v>0.5</v>
      </c>
      <c r="Q11" s="14">
        <f aca="true" t="shared" si="9" ref="Q11:Q28">P11/O11*100</f>
        <v>0.5882352941176471</v>
      </c>
      <c r="R11" s="15">
        <v>265</v>
      </c>
      <c r="S11" s="32">
        <v>2.4</v>
      </c>
      <c r="T11" s="14">
        <f>S11/R11*100</f>
        <v>0.9056603773584906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8.1</v>
      </c>
      <c r="Z11" s="14">
        <f aca="true" t="shared" si="11" ref="Z11:Z28">Y11/X11*100</f>
        <v>11.571428571428571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43">
        <v>3294.1</v>
      </c>
      <c r="AK11" s="32">
        <v>429.8</v>
      </c>
      <c r="AL11" s="14">
        <f aca="true" t="shared" si="15" ref="AL11:AL28">AK11/AJ11*100</f>
        <v>13.047569897695881</v>
      </c>
      <c r="AM11" s="43">
        <v>2088.8</v>
      </c>
      <c r="AN11" s="32">
        <v>348.1</v>
      </c>
      <c r="AO11" s="14">
        <f aca="true" t="shared" si="16" ref="AO11:AO28">AN11/AM11*100</f>
        <v>16.6650708540789</v>
      </c>
      <c r="AP11" s="15">
        <v>400.3</v>
      </c>
      <c r="AQ11" s="32">
        <v>66.7</v>
      </c>
      <c r="AR11" s="14">
        <f>AQ11/AP11*100</f>
        <v>16.662503122658006</v>
      </c>
      <c r="AS11" s="18">
        <v>5193.2</v>
      </c>
      <c r="AT11" s="19">
        <v>188.4</v>
      </c>
      <c r="AU11" s="14">
        <f aca="true" t="shared" si="17" ref="AU11:AU27">AT11/AS11*100</f>
        <v>3.627820996687977</v>
      </c>
      <c r="AV11" s="46">
        <v>1540</v>
      </c>
      <c r="AW11" s="19">
        <v>131.6</v>
      </c>
      <c r="AX11" s="14">
        <f aca="true" t="shared" si="18" ref="AX11:AX28">AW11/AV11*100</f>
        <v>8.545454545454545</v>
      </c>
      <c r="AY11" s="20">
        <v>1228.1</v>
      </c>
      <c r="AZ11" s="19">
        <v>93.5</v>
      </c>
      <c r="BA11" s="14">
        <f t="shared" si="1"/>
        <v>7.613386532041365</v>
      </c>
      <c r="BB11" s="44">
        <v>2131.6</v>
      </c>
      <c r="BC11" s="22">
        <v>6.9</v>
      </c>
      <c r="BD11" s="14">
        <f aca="true" t="shared" si="19" ref="BD11:BD28">BC11/BB11*100</f>
        <v>0.3237005066616626</v>
      </c>
      <c r="BE11" s="20">
        <v>60.7</v>
      </c>
      <c r="BF11" s="22">
        <v>13.8</v>
      </c>
      <c r="BG11" s="14">
        <f aca="true" t="shared" si="20" ref="BG11:BG28">BF11/BE11*100</f>
        <v>22.73476112026359</v>
      </c>
      <c r="BH11" s="20">
        <v>1369.4</v>
      </c>
      <c r="BI11" s="19">
        <v>27.1</v>
      </c>
      <c r="BJ11" s="14">
        <f aca="true" t="shared" si="21" ref="BJ11:BJ28">BI11/BH11*100</f>
        <v>1.978968891485322</v>
      </c>
      <c r="BK11" s="34">
        <v>0</v>
      </c>
      <c r="BL11" s="34">
        <f aca="true" t="shared" si="22" ref="BL11:BL28">D11-AT11</f>
        <v>337.80000000000007</v>
      </c>
      <c r="BM11" s="14" t="e">
        <f aca="true" t="shared" si="23" ref="BM11:BM28">BL11/BK11*100</f>
        <v>#DIV/0!</v>
      </c>
      <c r="BN11" s="23">
        <f t="shared" si="2"/>
        <v>-884.0999999999995</v>
      </c>
      <c r="BO11" s="23">
        <f t="shared" si="3"/>
        <v>337.80000000000007</v>
      </c>
      <c r="BP11" s="14">
        <f aca="true" t="shared" si="24" ref="BP11:BP28">BO11/BN11*100</f>
        <v>-38.208347472005464</v>
      </c>
      <c r="BQ11" s="6"/>
      <c r="BR11" s="24"/>
    </row>
    <row r="12" spans="1:70" ht="15.75">
      <c r="A12" s="11">
        <v>3</v>
      </c>
      <c r="B12" s="12" t="s">
        <v>29</v>
      </c>
      <c r="C12" s="40">
        <f t="shared" si="4"/>
        <v>4598.2</v>
      </c>
      <c r="D12" s="14">
        <f t="shared" si="5"/>
        <v>580.5</v>
      </c>
      <c r="E12" s="14">
        <f t="shared" si="6"/>
        <v>12.624505241181334</v>
      </c>
      <c r="F12" s="43">
        <v>1670</v>
      </c>
      <c r="G12" s="16">
        <v>218.1</v>
      </c>
      <c r="H12" s="14">
        <f t="shared" si="7"/>
        <v>13.059880239520957</v>
      </c>
      <c r="I12" s="15">
        <v>80</v>
      </c>
      <c r="J12" s="16">
        <v>6.2</v>
      </c>
      <c r="K12" s="14">
        <f t="shared" si="0"/>
        <v>7.75</v>
      </c>
      <c r="L12" s="15">
        <v>2</v>
      </c>
      <c r="M12" s="16">
        <v>0</v>
      </c>
      <c r="N12" s="14">
        <f t="shared" si="8"/>
        <v>0</v>
      </c>
      <c r="O12" s="15">
        <v>250</v>
      </c>
      <c r="P12" s="16">
        <v>0.7</v>
      </c>
      <c r="Q12" s="14">
        <f t="shared" si="9"/>
        <v>0.27999999999999997</v>
      </c>
      <c r="R12" s="27">
        <v>530</v>
      </c>
      <c r="S12" s="16">
        <v>11.7</v>
      </c>
      <c r="T12" s="14">
        <f aca="true" t="shared" si="25" ref="T12:T28">S12/R12*100</f>
        <v>2.2075471698113205</v>
      </c>
      <c r="U12" s="15">
        <v>0</v>
      </c>
      <c r="V12" s="17">
        <v>0</v>
      </c>
      <c r="W12" s="14" t="e">
        <f t="shared" si="10"/>
        <v>#DIV/0!</v>
      </c>
      <c r="X12" s="15">
        <v>220</v>
      </c>
      <c r="Y12" s="17">
        <v>115.5</v>
      </c>
      <c r="Z12" s="14">
        <f t="shared" si="11"/>
        <v>52.5</v>
      </c>
      <c r="AA12" s="15">
        <v>0</v>
      </c>
      <c r="AB12" s="16">
        <v>0</v>
      </c>
      <c r="AC12" s="14" t="e">
        <f t="shared" si="12"/>
        <v>#DIV/0!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43">
        <v>2928.2</v>
      </c>
      <c r="AK12" s="16">
        <v>362.4</v>
      </c>
      <c r="AL12" s="14">
        <f t="shared" si="15"/>
        <v>12.376203811215081</v>
      </c>
      <c r="AM12" s="15">
        <v>2084.9</v>
      </c>
      <c r="AN12" s="32">
        <v>347.5</v>
      </c>
      <c r="AO12" s="14">
        <f t="shared" si="16"/>
        <v>16.66746606551873</v>
      </c>
      <c r="AP12" s="43">
        <v>0</v>
      </c>
      <c r="AQ12" s="16">
        <v>0</v>
      </c>
      <c r="AR12" s="14" t="e">
        <f aca="true" t="shared" si="26" ref="AR12:AR28">AQ12/AP12*100</f>
        <v>#DIV/0!</v>
      </c>
      <c r="AS12" s="44">
        <v>4961.1</v>
      </c>
      <c r="AT12" s="19">
        <v>212.9</v>
      </c>
      <c r="AU12" s="14">
        <f t="shared" si="17"/>
        <v>4.291386990788333</v>
      </c>
      <c r="AV12" s="46">
        <v>1561.7</v>
      </c>
      <c r="AW12" s="19">
        <v>117.4</v>
      </c>
      <c r="AX12" s="14">
        <f t="shared" si="18"/>
        <v>7.5174489338541335</v>
      </c>
      <c r="AY12" s="20">
        <v>1232.8</v>
      </c>
      <c r="AZ12" s="19">
        <v>78.6</v>
      </c>
      <c r="BA12" s="14">
        <f t="shared" si="1"/>
        <v>6.3757300454250485</v>
      </c>
      <c r="BB12" s="48">
        <v>2010.5</v>
      </c>
      <c r="BC12" s="22">
        <v>4.3</v>
      </c>
      <c r="BD12" s="14">
        <f t="shared" si="19"/>
        <v>0.21387714498880875</v>
      </c>
      <c r="BE12" s="20">
        <v>263</v>
      </c>
      <c r="BF12" s="22">
        <v>14.3</v>
      </c>
      <c r="BG12" s="14">
        <f t="shared" si="20"/>
        <v>5.437262357414449</v>
      </c>
      <c r="BH12" s="20">
        <v>1034.4</v>
      </c>
      <c r="BI12" s="19">
        <v>65.2</v>
      </c>
      <c r="BJ12" s="14">
        <f t="shared" si="21"/>
        <v>6.3031709203402935</v>
      </c>
      <c r="BK12" s="34">
        <v>166</v>
      </c>
      <c r="BL12" s="34">
        <f t="shared" si="22"/>
        <v>367.6</v>
      </c>
      <c r="BM12" s="14">
        <f t="shared" si="23"/>
        <v>221.44578313253015</v>
      </c>
      <c r="BN12" s="23">
        <f t="shared" si="2"/>
        <v>-362.90000000000055</v>
      </c>
      <c r="BO12" s="23">
        <f t="shared" si="3"/>
        <v>367.6</v>
      </c>
      <c r="BP12" s="14">
        <f t="shared" si="24"/>
        <v>-101.29512262331207</v>
      </c>
      <c r="BQ12" s="6"/>
      <c r="BR12" s="24"/>
    </row>
    <row r="13" spans="1:70" ht="15" customHeight="1">
      <c r="A13" s="11">
        <v>4</v>
      </c>
      <c r="B13" s="12" t="s">
        <v>30</v>
      </c>
      <c r="C13" s="40">
        <f t="shared" si="4"/>
        <v>5633</v>
      </c>
      <c r="D13" s="14">
        <f t="shared" si="5"/>
        <v>448.9</v>
      </c>
      <c r="E13" s="14">
        <f t="shared" si="6"/>
        <v>7.969110598260251</v>
      </c>
      <c r="F13" s="43">
        <v>1611.1</v>
      </c>
      <c r="G13" s="16">
        <v>157.2</v>
      </c>
      <c r="H13" s="14">
        <f t="shared" si="7"/>
        <v>9.757308671094284</v>
      </c>
      <c r="I13" s="15">
        <v>160</v>
      </c>
      <c r="J13" s="16">
        <v>21.1</v>
      </c>
      <c r="K13" s="14">
        <f t="shared" si="0"/>
        <v>13.187500000000002</v>
      </c>
      <c r="L13" s="15">
        <v>55</v>
      </c>
      <c r="M13" s="16">
        <v>3.3</v>
      </c>
      <c r="N13" s="14">
        <f t="shared" si="8"/>
        <v>6</v>
      </c>
      <c r="O13" s="15">
        <v>89</v>
      </c>
      <c r="P13" s="32">
        <v>0.3</v>
      </c>
      <c r="Q13" s="14">
        <f t="shared" si="9"/>
        <v>0.33707865168539325</v>
      </c>
      <c r="R13" s="15">
        <v>550.1</v>
      </c>
      <c r="S13" s="16">
        <v>28.5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165</v>
      </c>
      <c r="Y13" s="17">
        <v>13.5</v>
      </c>
      <c r="Z13" s="14">
        <f t="shared" si="11"/>
        <v>8.181818181818182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43">
        <v>4021.9</v>
      </c>
      <c r="AK13" s="51">
        <v>291.7</v>
      </c>
      <c r="AL13" s="14">
        <f t="shared" si="15"/>
        <v>7.252790969442303</v>
      </c>
      <c r="AM13" s="15">
        <v>494.9</v>
      </c>
      <c r="AN13" s="32">
        <v>82.5</v>
      </c>
      <c r="AO13" s="14">
        <f t="shared" si="16"/>
        <v>16.670034350373815</v>
      </c>
      <c r="AP13" s="15">
        <v>841.8</v>
      </c>
      <c r="AQ13" s="16">
        <v>140.3</v>
      </c>
      <c r="AR13" s="14">
        <f t="shared" si="26"/>
        <v>16.666666666666668</v>
      </c>
      <c r="AS13" s="26">
        <v>5884.3</v>
      </c>
      <c r="AT13" s="19">
        <v>249.8</v>
      </c>
      <c r="AU13" s="14">
        <f t="shared" si="17"/>
        <v>4.245194840507792</v>
      </c>
      <c r="AV13" s="46">
        <v>1211</v>
      </c>
      <c r="AW13" s="19">
        <v>153.2</v>
      </c>
      <c r="AX13" s="14">
        <f t="shared" si="18"/>
        <v>12.650701899256811</v>
      </c>
      <c r="AY13" s="20">
        <v>898.6</v>
      </c>
      <c r="AZ13" s="19">
        <v>125.8</v>
      </c>
      <c r="BA13" s="14">
        <f t="shared" si="1"/>
        <v>13.999554863120409</v>
      </c>
      <c r="BB13" s="44">
        <v>1397.5</v>
      </c>
      <c r="BC13" s="33">
        <v>60</v>
      </c>
      <c r="BD13" s="14">
        <f t="shared" si="19"/>
        <v>4.293381037567084</v>
      </c>
      <c r="BE13" s="20">
        <v>333.8</v>
      </c>
      <c r="BF13" s="33">
        <v>8.9</v>
      </c>
      <c r="BG13" s="14">
        <f t="shared" si="20"/>
        <v>2.6662672258837627</v>
      </c>
      <c r="BH13" s="20">
        <v>2850.3</v>
      </c>
      <c r="BI13" s="19">
        <v>18.8</v>
      </c>
      <c r="BJ13" s="14">
        <f t="shared" si="21"/>
        <v>0.6595796933656106</v>
      </c>
      <c r="BK13" s="34">
        <v>0.1</v>
      </c>
      <c r="BL13" s="34">
        <f t="shared" si="22"/>
        <v>199.09999999999997</v>
      </c>
      <c r="BM13" s="14">
        <f>BL13/BK13*100</f>
        <v>199099.99999999994</v>
      </c>
      <c r="BN13" s="23">
        <f t="shared" si="2"/>
        <v>-251.30000000000018</v>
      </c>
      <c r="BO13" s="23">
        <f t="shared" si="3"/>
        <v>199.09999999999997</v>
      </c>
      <c r="BP13" s="14">
        <f>BO13/BN13*100</f>
        <v>-79.22801432550729</v>
      </c>
      <c r="BQ13" s="6"/>
      <c r="BR13" s="24"/>
    </row>
    <row r="14" spans="1:70" ht="15.75">
      <c r="A14" s="11">
        <v>5</v>
      </c>
      <c r="B14" s="12" t="s">
        <v>31</v>
      </c>
      <c r="C14" s="40">
        <f t="shared" si="4"/>
        <v>3887.4</v>
      </c>
      <c r="D14" s="31">
        <f t="shared" si="5"/>
        <v>480.79999999999995</v>
      </c>
      <c r="E14" s="14">
        <f t="shared" si="6"/>
        <v>12.368163811287749</v>
      </c>
      <c r="F14" s="43">
        <v>1190</v>
      </c>
      <c r="G14" s="16">
        <v>149.4</v>
      </c>
      <c r="H14" s="14">
        <f t="shared" si="7"/>
        <v>12.554621848739497</v>
      </c>
      <c r="I14" s="15">
        <v>67</v>
      </c>
      <c r="J14" s="16">
        <v>8.1</v>
      </c>
      <c r="K14" s="14">
        <f t="shared" si="0"/>
        <v>12.08955223880597</v>
      </c>
      <c r="L14" s="15">
        <v>90</v>
      </c>
      <c r="M14" s="16">
        <v>0</v>
      </c>
      <c r="N14" s="14">
        <f t="shared" si="8"/>
        <v>0</v>
      </c>
      <c r="O14" s="15">
        <v>120</v>
      </c>
      <c r="P14" s="32">
        <v>31.1</v>
      </c>
      <c r="Q14" s="14">
        <f t="shared" si="9"/>
        <v>25.916666666666664</v>
      </c>
      <c r="R14" s="15">
        <v>300</v>
      </c>
      <c r="S14" s="16">
        <v>9.9</v>
      </c>
      <c r="T14" s="14">
        <f t="shared" si="25"/>
        <v>3.3000000000000003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54.5</v>
      </c>
      <c r="Z14" s="14">
        <f t="shared" si="11"/>
        <v>18.166666666666668</v>
      </c>
      <c r="AA14" s="15">
        <v>20</v>
      </c>
      <c r="AB14" s="16">
        <v>0</v>
      </c>
      <c r="AC14" s="14">
        <f t="shared" si="12"/>
        <v>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43">
        <v>2697.4</v>
      </c>
      <c r="AK14" s="16">
        <v>331.4</v>
      </c>
      <c r="AL14" s="14">
        <f t="shared" si="15"/>
        <v>12.285904945503075</v>
      </c>
      <c r="AM14" s="15">
        <v>746.5</v>
      </c>
      <c r="AN14" s="32">
        <v>124.4</v>
      </c>
      <c r="AO14" s="14">
        <f t="shared" si="16"/>
        <v>16.66443402545211</v>
      </c>
      <c r="AP14" s="15">
        <v>931.7</v>
      </c>
      <c r="AQ14" s="32">
        <v>155.3</v>
      </c>
      <c r="AR14" s="14">
        <f t="shared" si="26"/>
        <v>16.668455511430718</v>
      </c>
      <c r="AS14" s="26">
        <v>6886.6</v>
      </c>
      <c r="AT14" s="33">
        <v>252.9</v>
      </c>
      <c r="AU14" s="14">
        <f t="shared" si="17"/>
        <v>3.672349199895449</v>
      </c>
      <c r="AV14" s="46">
        <v>1270.3</v>
      </c>
      <c r="AW14" s="19">
        <v>117</v>
      </c>
      <c r="AX14" s="14">
        <f t="shared" si="18"/>
        <v>9.210422734787059</v>
      </c>
      <c r="AY14" s="20">
        <v>873.9</v>
      </c>
      <c r="AZ14" s="33">
        <v>70.9</v>
      </c>
      <c r="BA14" s="14">
        <f t="shared" si="1"/>
        <v>8.113056413777322</v>
      </c>
      <c r="BB14" s="44">
        <v>3735.8</v>
      </c>
      <c r="BC14" s="22">
        <v>45.3</v>
      </c>
      <c r="BD14" s="14">
        <f t="shared" si="19"/>
        <v>1.2125916804968144</v>
      </c>
      <c r="BE14" s="20">
        <v>215.9</v>
      </c>
      <c r="BF14" s="22">
        <v>41.5</v>
      </c>
      <c r="BG14" s="14">
        <f t="shared" si="20"/>
        <v>19.22186197313571</v>
      </c>
      <c r="BH14" s="20">
        <v>1573</v>
      </c>
      <c r="BI14" s="33">
        <v>39.1</v>
      </c>
      <c r="BJ14" s="14">
        <f t="shared" si="21"/>
        <v>2.4856961220597587</v>
      </c>
      <c r="BK14" s="34">
        <v>0</v>
      </c>
      <c r="BL14" s="34">
        <f t="shared" si="22"/>
        <v>227.89999999999995</v>
      </c>
      <c r="BM14" s="14" t="e">
        <f t="shared" si="23"/>
        <v>#DIV/0!</v>
      </c>
      <c r="BN14" s="23">
        <f t="shared" si="2"/>
        <v>-2999.2000000000003</v>
      </c>
      <c r="BO14" s="23">
        <f t="shared" si="3"/>
        <v>227.89999999999995</v>
      </c>
      <c r="BP14" s="14">
        <f t="shared" si="24"/>
        <v>-7.598692984795943</v>
      </c>
      <c r="BQ14" s="6"/>
      <c r="BR14" s="24"/>
    </row>
    <row r="15" spans="1:70" ht="15.75">
      <c r="A15" s="11">
        <v>6</v>
      </c>
      <c r="B15" s="12" t="s">
        <v>32</v>
      </c>
      <c r="C15" s="40">
        <f t="shared" si="4"/>
        <v>32997.9</v>
      </c>
      <c r="D15" s="31">
        <f t="shared" si="5"/>
        <v>482.9</v>
      </c>
      <c r="E15" s="14">
        <f t="shared" si="6"/>
        <v>1.4634264604717269</v>
      </c>
      <c r="F15" s="43">
        <v>1221</v>
      </c>
      <c r="G15" s="16">
        <v>118.6</v>
      </c>
      <c r="H15" s="14">
        <f t="shared" si="7"/>
        <v>9.713349713349713</v>
      </c>
      <c r="I15" s="15">
        <v>25</v>
      </c>
      <c r="J15" s="16">
        <v>3.3</v>
      </c>
      <c r="K15" s="14">
        <f t="shared" si="0"/>
        <v>13.200000000000001</v>
      </c>
      <c r="L15" s="15">
        <v>0</v>
      </c>
      <c r="M15" s="16">
        <v>0</v>
      </c>
      <c r="N15" s="14" t="e">
        <f t="shared" si="8"/>
        <v>#DIV/0!</v>
      </c>
      <c r="O15" s="15">
        <v>165</v>
      </c>
      <c r="P15" s="16">
        <v>1.4</v>
      </c>
      <c r="Q15" s="14">
        <f t="shared" si="9"/>
        <v>0.8484848484848484</v>
      </c>
      <c r="R15" s="15">
        <v>363</v>
      </c>
      <c r="S15" s="16">
        <v>16.2</v>
      </c>
      <c r="T15" s="14">
        <f t="shared" si="25"/>
        <v>4.462809917355372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22.5</v>
      </c>
      <c r="Z15" s="14">
        <f t="shared" si="11"/>
        <v>13.23529411764706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43">
        <v>31776.9</v>
      </c>
      <c r="AK15" s="16">
        <v>364.3</v>
      </c>
      <c r="AL15" s="14">
        <f t="shared" si="15"/>
        <v>1.1464302685283965</v>
      </c>
      <c r="AM15" s="15">
        <v>1826.2</v>
      </c>
      <c r="AN15" s="32">
        <v>304.4</v>
      </c>
      <c r="AO15" s="14">
        <f t="shared" si="16"/>
        <v>16.6684919504983</v>
      </c>
      <c r="AP15" s="15">
        <v>0</v>
      </c>
      <c r="AQ15" s="16">
        <v>0</v>
      </c>
      <c r="AR15" s="14" t="e">
        <f t="shared" si="26"/>
        <v>#DIV/0!</v>
      </c>
      <c r="AS15" s="26">
        <v>33624</v>
      </c>
      <c r="AT15" s="19">
        <v>305.1</v>
      </c>
      <c r="AU15" s="14">
        <f t="shared" si="17"/>
        <v>0.907387580299786</v>
      </c>
      <c r="AV15" s="46">
        <v>1305.1</v>
      </c>
      <c r="AW15" s="19">
        <v>148.5</v>
      </c>
      <c r="AX15" s="14">
        <f t="shared" si="18"/>
        <v>11.378438433836488</v>
      </c>
      <c r="AY15" s="20">
        <v>1167.7</v>
      </c>
      <c r="AZ15" s="19">
        <v>137.1</v>
      </c>
      <c r="BA15" s="14">
        <f t="shared" si="1"/>
        <v>11.741029373983043</v>
      </c>
      <c r="BB15" s="44">
        <v>1820</v>
      </c>
      <c r="BC15" s="22">
        <v>50</v>
      </c>
      <c r="BD15" s="14">
        <f t="shared" si="19"/>
        <v>2.7472527472527473</v>
      </c>
      <c r="BE15" s="20">
        <v>394.8</v>
      </c>
      <c r="BF15" s="22">
        <v>11.7</v>
      </c>
      <c r="BG15" s="14">
        <f t="shared" si="20"/>
        <v>2.9635258358662613</v>
      </c>
      <c r="BH15" s="20">
        <v>30004.1</v>
      </c>
      <c r="BI15" s="19">
        <v>81</v>
      </c>
      <c r="BJ15" s="14">
        <f t="shared" si="21"/>
        <v>0.2699631050423109</v>
      </c>
      <c r="BK15" s="34">
        <v>0</v>
      </c>
      <c r="BL15" s="34">
        <f t="shared" si="22"/>
        <v>177.79999999999995</v>
      </c>
      <c r="BM15" s="14" t="e">
        <f t="shared" si="23"/>
        <v>#DIV/0!</v>
      </c>
      <c r="BN15" s="23">
        <f t="shared" si="2"/>
        <v>-626.0999999999985</v>
      </c>
      <c r="BO15" s="23">
        <f t="shared" si="3"/>
        <v>177.79999999999995</v>
      </c>
      <c r="BP15" s="14">
        <f t="shared" si="24"/>
        <v>-28.398019485705216</v>
      </c>
      <c r="BQ15" s="6"/>
      <c r="BR15" s="24"/>
    </row>
    <row r="16" spans="1:70" ht="15.75">
      <c r="A16" s="11">
        <v>7</v>
      </c>
      <c r="B16" s="12" t="s">
        <v>33</v>
      </c>
      <c r="C16" s="40">
        <f t="shared" si="4"/>
        <v>3940.5</v>
      </c>
      <c r="D16" s="31">
        <f t="shared" si="5"/>
        <v>518</v>
      </c>
      <c r="E16" s="14">
        <f t="shared" si="6"/>
        <v>13.145539906103288</v>
      </c>
      <c r="F16" s="43">
        <v>999.2</v>
      </c>
      <c r="G16" s="16">
        <v>102.4</v>
      </c>
      <c r="H16" s="14">
        <f t="shared" si="7"/>
        <v>10.24819855884708</v>
      </c>
      <c r="I16" s="15">
        <v>20</v>
      </c>
      <c r="J16" s="16">
        <v>2.4</v>
      </c>
      <c r="K16" s="14">
        <f t="shared" si="0"/>
        <v>12</v>
      </c>
      <c r="L16" s="15">
        <v>0</v>
      </c>
      <c r="M16" s="16">
        <v>0</v>
      </c>
      <c r="N16" s="14" t="e">
        <f t="shared" si="8"/>
        <v>#DIV/0!</v>
      </c>
      <c r="O16" s="15">
        <v>110</v>
      </c>
      <c r="P16" s="32">
        <v>0.2</v>
      </c>
      <c r="Q16" s="35">
        <f t="shared" si="9"/>
        <v>0.18181818181818182</v>
      </c>
      <c r="R16" s="15">
        <v>327.2</v>
      </c>
      <c r="S16" s="32">
        <v>3.3</v>
      </c>
      <c r="T16" s="14">
        <f t="shared" si="25"/>
        <v>1.0085574572127138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29.4</v>
      </c>
      <c r="Z16" s="14">
        <f t="shared" si="11"/>
        <v>24.5</v>
      </c>
      <c r="AA16" s="15">
        <v>8</v>
      </c>
      <c r="AB16" s="16">
        <v>4.2</v>
      </c>
      <c r="AC16" s="14">
        <f t="shared" si="12"/>
        <v>52.5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43">
        <v>2941.3</v>
      </c>
      <c r="AK16" s="32">
        <v>415.6</v>
      </c>
      <c r="AL16" s="14">
        <f t="shared" si="15"/>
        <v>14.129806548124979</v>
      </c>
      <c r="AM16" s="15">
        <v>1667.1</v>
      </c>
      <c r="AN16" s="32">
        <v>277.9</v>
      </c>
      <c r="AO16" s="14">
        <f>AN16/AM16*100</f>
        <v>16.669665886869414</v>
      </c>
      <c r="AP16" s="15">
        <v>736.8</v>
      </c>
      <c r="AQ16" s="16">
        <v>122.8</v>
      </c>
      <c r="AR16" s="14">
        <f t="shared" si="26"/>
        <v>16.666666666666668</v>
      </c>
      <c r="AS16" s="26">
        <v>3940.5</v>
      </c>
      <c r="AT16" s="19">
        <v>242</v>
      </c>
      <c r="AU16" s="14">
        <f t="shared" si="17"/>
        <v>6.1413526202258595</v>
      </c>
      <c r="AV16" s="46">
        <v>1490.4</v>
      </c>
      <c r="AW16" s="19">
        <v>159.9</v>
      </c>
      <c r="AX16" s="14">
        <f t="shared" si="18"/>
        <v>10.72866344605475</v>
      </c>
      <c r="AY16" s="20">
        <v>1128.7</v>
      </c>
      <c r="AZ16" s="19">
        <v>121.9</v>
      </c>
      <c r="BA16" s="14">
        <f t="shared" si="1"/>
        <v>10.80003543900062</v>
      </c>
      <c r="BB16" s="44">
        <v>878.8</v>
      </c>
      <c r="BC16" s="22">
        <v>0</v>
      </c>
      <c r="BD16" s="14">
        <f t="shared" si="19"/>
        <v>0</v>
      </c>
      <c r="BE16" s="47">
        <v>56</v>
      </c>
      <c r="BF16" s="22">
        <v>0</v>
      </c>
      <c r="BG16" s="14">
        <f t="shared" si="20"/>
        <v>0</v>
      </c>
      <c r="BH16" s="20">
        <v>1423.6</v>
      </c>
      <c r="BI16" s="19">
        <v>72.1</v>
      </c>
      <c r="BJ16" s="14">
        <f t="shared" si="21"/>
        <v>5.064624894633324</v>
      </c>
      <c r="BK16" s="34">
        <f>C16-AS16</f>
        <v>0</v>
      </c>
      <c r="BL16" s="34">
        <f t="shared" si="22"/>
        <v>276</v>
      </c>
      <c r="BM16" s="14" t="e">
        <f t="shared" si="23"/>
        <v>#DIV/0!</v>
      </c>
      <c r="BN16" s="23">
        <f t="shared" si="2"/>
        <v>0</v>
      </c>
      <c r="BO16" s="23">
        <f t="shared" si="3"/>
        <v>276</v>
      </c>
      <c r="BP16" s="14" t="e">
        <f t="shared" si="24"/>
        <v>#DIV/0!</v>
      </c>
      <c r="BQ16" s="6"/>
      <c r="BR16" s="24"/>
    </row>
    <row r="17" spans="1:70" ht="15" customHeight="1">
      <c r="A17" s="11">
        <v>8</v>
      </c>
      <c r="B17" s="12" t="s">
        <v>34</v>
      </c>
      <c r="C17" s="40">
        <f t="shared" si="4"/>
        <v>53936.9</v>
      </c>
      <c r="D17" s="52">
        <f t="shared" si="5"/>
        <v>4264</v>
      </c>
      <c r="E17" s="14">
        <f t="shared" si="6"/>
        <v>7.9055340592433</v>
      </c>
      <c r="F17" s="43">
        <v>38719</v>
      </c>
      <c r="G17" s="16">
        <v>4204.3</v>
      </c>
      <c r="H17" s="14">
        <f t="shared" si="7"/>
        <v>10.858493246209871</v>
      </c>
      <c r="I17" s="15">
        <v>22000</v>
      </c>
      <c r="J17" s="16">
        <v>2585</v>
      </c>
      <c r="K17" s="14">
        <f t="shared" si="0"/>
        <v>11.75</v>
      </c>
      <c r="L17" s="15">
        <v>29</v>
      </c>
      <c r="M17" s="16">
        <v>0</v>
      </c>
      <c r="N17" s="14">
        <f t="shared" si="8"/>
        <v>0</v>
      </c>
      <c r="O17" s="15">
        <v>3700</v>
      </c>
      <c r="P17" s="16">
        <v>78.5</v>
      </c>
      <c r="Q17" s="14">
        <f t="shared" si="9"/>
        <v>2.1216216216216215</v>
      </c>
      <c r="R17" s="15">
        <v>8600</v>
      </c>
      <c r="S17" s="17">
        <v>1117.7</v>
      </c>
      <c r="T17" s="14">
        <f t="shared" si="25"/>
        <v>12.996511627906976</v>
      </c>
      <c r="U17" s="15">
        <v>1510</v>
      </c>
      <c r="V17" s="17">
        <v>74.3</v>
      </c>
      <c r="W17" s="14">
        <f t="shared" si="10"/>
        <v>4.920529801324503</v>
      </c>
      <c r="X17" s="15">
        <v>60</v>
      </c>
      <c r="Y17" s="17">
        <v>17.6</v>
      </c>
      <c r="Z17" s="14">
        <f t="shared" si="11"/>
        <v>29.333333333333332</v>
      </c>
      <c r="AA17" s="15">
        <v>70</v>
      </c>
      <c r="AB17" s="16">
        <v>65.8</v>
      </c>
      <c r="AC17" s="14">
        <f t="shared" si="12"/>
        <v>94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59.2</v>
      </c>
      <c r="AI17" s="14">
        <f t="shared" si="14"/>
        <v>11.84</v>
      </c>
      <c r="AJ17" s="43">
        <v>15217.9</v>
      </c>
      <c r="AK17" s="16">
        <v>59.7</v>
      </c>
      <c r="AL17" s="14">
        <f t="shared" si="15"/>
        <v>0.3923011716465479</v>
      </c>
      <c r="AM17" s="15">
        <v>0</v>
      </c>
      <c r="AN17" s="32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6"/>
        <v>#DIV/0!</v>
      </c>
      <c r="AS17" s="26">
        <v>60080.1</v>
      </c>
      <c r="AT17" s="19">
        <v>2677.7</v>
      </c>
      <c r="AU17" s="14">
        <f t="shared" si="17"/>
        <v>4.4568833940023405</v>
      </c>
      <c r="AV17" s="46">
        <v>7485.6</v>
      </c>
      <c r="AW17" s="19">
        <v>358</v>
      </c>
      <c r="AX17" s="14">
        <f t="shared" si="18"/>
        <v>4.782515763599444</v>
      </c>
      <c r="AY17" s="20">
        <v>5241.4</v>
      </c>
      <c r="AZ17" s="19">
        <v>338</v>
      </c>
      <c r="BA17" s="14">
        <f t="shared" si="1"/>
        <v>6.448658755294387</v>
      </c>
      <c r="BB17" s="44">
        <v>16421.9</v>
      </c>
      <c r="BC17" s="22">
        <v>996.9</v>
      </c>
      <c r="BD17" s="14">
        <f t="shared" si="19"/>
        <v>6.070552128560032</v>
      </c>
      <c r="BE17" s="20">
        <v>28293.8</v>
      </c>
      <c r="BF17" s="22">
        <v>1288.6</v>
      </c>
      <c r="BG17" s="14">
        <f t="shared" si="20"/>
        <v>4.554354664272738</v>
      </c>
      <c r="BH17" s="20">
        <v>6138</v>
      </c>
      <c r="BI17" s="19">
        <v>0</v>
      </c>
      <c r="BJ17" s="14">
        <f t="shared" si="21"/>
        <v>0</v>
      </c>
      <c r="BK17" s="34">
        <v>-3731.7</v>
      </c>
      <c r="BL17" s="34">
        <f t="shared" si="22"/>
        <v>1586.3000000000002</v>
      </c>
      <c r="BM17" s="14">
        <f t="shared" si="23"/>
        <v>-42.50877616099902</v>
      </c>
      <c r="BN17" s="23">
        <f t="shared" si="2"/>
        <v>-6143.199999999997</v>
      </c>
      <c r="BO17" s="23">
        <f t="shared" si="3"/>
        <v>1586.3000000000002</v>
      </c>
      <c r="BP17" s="14">
        <f t="shared" si="24"/>
        <v>-25.822047141554904</v>
      </c>
      <c r="BQ17" s="6"/>
      <c r="BR17" s="24"/>
    </row>
    <row r="18" spans="1:70" ht="15.75">
      <c r="A18" s="11">
        <v>9</v>
      </c>
      <c r="B18" s="12" t="s">
        <v>35</v>
      </c>
      <c r="C18" s="40">
        <f t="shared" si="4"/>
        <v>5950.7</v>
      </c>
      <c r="D18" s="31">
        <f t="shared" si="5"/>
        <v>767.8</v>
      </c>
      <c r="E18" s="14">
        <f t="shared" si="6"/>
        <v>12.90268371788193</v>
      </c>
      <c r="F18" s="43">
        <v>1177.7</v>
      </c>
      <c r="G18" s="16">
        <v>99.5</v>
      </c>
      <c r="H18" s="14">
        <f t="shared" si="7"/>
        <v>8.4486711386601</v>
      </c>
      <c r="I18" s="15">
        <v>45</v>
      </c>
      <c r="J18" s="16">
        <v>3.5</v>
      </c>
      <c r="K18" s="14">
        <f t="shared" si="0"/>
        <v>7.777777777777778</v>
      </c>
      <c r="L18" s="15">
        <v>31</v>
      </c>
      <c r="M18" s="16">
        <v>0</v>
      </c>
      <c r="N18" s="14">
        <f t="shared" si="8"/>
        <v>0</v>
      </c>
      <c r="O18" s="15">
        <v>80</v>
      </c>
      <c r="P18" s="16">
        <v>0.3</v>
      </c>
      <c r="Q18" s="14">
        <f t="shared" si="9"/>
        <v>0.375</v>
      </c>
      <c r="R18" s="15">
        <v>370</v>
      </c>
      <c r="S18" s="16">
        <v>6.1</v>
      </c>
      <c r="T18" s="14">
        <f t="shared" si="25"/>
        <v>1.6486486486486485</v>
      </c>
      <c r="U18" s="15">
        <v>0</v>
      </c>
      <c r="V18" s="17">
        <v>0</v>
      </c>
      <c r="W18" s="14" t="e">
        <f t="shared" si="10"/>
        <v>#DIV/0!</v>
      </c>
      <c r="X18" s="15">
        <v>67</v>
      </c>
      <c r="Y18" s="32">
        <v>0</v>
      </c>
      <c r="Z18" s="14">
        <f t="shared" si="11"/>
        <v>0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43">
        <v>4773</v>
      </c>
      <c r="AK18" s="32">
        <v>668.3</v>
      </c>
      <c r="AL18" s="14">
        <f t="shared" si="15"/>
        <v>14.00167609469935</v>
      </c>
      <c r="AM18" s="15">
        <v>1542.7</v>
      </c>
      <c r="AN18" s="32">
        <v>257.1</v>
      </c>
      <c r="AO18" s="14">
        <f t="shared" si="16"/>
        <v>16.665586309716733</v>
      </c>
      <c r="AP18" s="15">
        <v>2377.3</v>
      </c>
      <c r="AQ18" s="16">
        <v>396.2</v>
      </c>
      <c r="AR18" s="14">
        <f t="shared" si="26"/>
        <v>16.665965591216924</v>
      </c>
      <c r="AS18" s="26">
        <v>7912.8</v>
      </c>
      <c r="AT18" s="33">
        <v>210.4</v>
      </c>
      <c r="AU18" s="14">
        <f t="shared" si="17"/>
        <v>2.6589829137599836</v>
      </c>
      <c r="AV18" s="46">
        <v>1791.4</v>
      </c>
      <c r="AW18" s="19">
        <v>173.6</v>
      </c>
      <c r="AX18" s="14">
        <f t="shared" si="18"/>
        <v>9.690744668973986</v>
      </c>
      <c r="AY18" s="20">
        <v>1194.7</v>
      </c>
      <c r="AZ18" s="19">
        <v>100.2</v>
      </c>
      <c r="BA18" s="14">
        <f t="shared" si="1"/>
        <v>8.387042772244078</v>
      </c>
      <c r="BB18" s="44">
        <v>2718.4</v>
      </c>
      <c r="BC18" s="22">
        <v>5.8</v>
      </c>
      <c r="BD18" s="14">
        <f t="shared" si="19"/>
        <v>0.21336080047086517</v>
      </c>
      <c r="BE18" s="20">
        <v>739.4</v>
      </c>
      <c r="BF18" s="22">
        <v>0</v>
      </c>
      <c r="BG18" s="14">
        <f t="shared" si="20"/>
        <v>0</v>
      </c>
      <c r="BH18" s="20">
        <v>2572</v>
      </c>
      <c r="BI18" s="33">
        <v>21.2</v>
      </c>
      <c r="BJ18" s="14">
        <f t="shared" si="21"/>
        <v>0.8242612752721618</v>
      </c>
      <c r="BK18" s="34">
        <v>0</v>
      </c>
      <c r="BL18" s="34">
        <f t="shared" si="22"/>
        <v>557.4</v>
      </c>
      <c r="BM18" s="14" t="e">
        <f t="shared" si="23"/>
        <v>#DIV/0!</v>
      </c>
      <c r="BN18" s="23">
        <f t="shared" si="2"/>
        <v>-1962.1000000000004</v>
      </c>
      <c r="BO18" s="23">
        <f t="shared" si="3"/>
        <v>557.4</v>
      </c>
      <c r="BP18" s="14">
        <f t="shared" si="24"/>
        <v>-28.40833800519851</v>
      </c>
      <c r="BQ18" s="6"/>
      <c r="BR18" s="24"/>
    </row>
    <row r="19" spans="1:70" ht="15.75">
      <c r="A19" s="11">
        <v>10</v>
      </c>
      <c r="B19" s="12" t="s">
        <v>36</v>
      </c>
      <c r="C19" s="40">
        <f t="shared" si="4"/>
        <v>6507.6</v>
      </c>
      <c r="D19" s="31">
        <f t="shared" si="5"/>
        <v>504.70000000000005</v>
      </c>
      <c r="E19" s="14">
        <f t="shared" si="6"/>
        <v>7.755547360009834</v>
      </c>
      <c r="F19" s="43">
        <v>1537.5</v>
      </c>
      <c r="G19" s="16">
        <v>105.9</v>
      </c>
      <c r="H19" s="14">
        <f t="shared" si="7"/>
        <v>6.887804878048781</v>
      </c>
      <c r="I19" s="15">
        <v>63</v>
      </c>
      <c r="J19" s="32">
        <v>8.4</v>
      </c>
      <c r="K19" s="14">
        <f t="shared" si="0"/>
        <v>13.333333333333334</v>
      </c>
      <c r="L19" s="15">
        <v>66</v>
      </c>
      <c r="M19" s="16">
        <v>0</v>
      </c>
      <c r="N19" s="14">
        <f t="shared" si="8"/>
        <v>0</v>
      </c>
      <c r="O19" s="15">
        <v>160</v>
      </c>
      <c r="P19" s="16">
        <v>-18.5</v>
      </c>
      <c r="Q19" s="14">
        <f t="shared" si="9"/>
        <v>-11.5625</v>
      </c>
      <c r="R19" s="15">
        <v>327</v>
      </c>
      <c r="S19" s="16">
        <v>2.3</v>
      </c>
      <c r="T19" s="14">
        <f t="shared" si="25"/>
        <v>0.7033639143730887</v>
      </c>
      <c r="U19" s="15">
        <v>0</v>
      </c>
      <c r="V19" s="17">
        <v>0</v>
      </c>
      <c r="W19" s="14" t="e">
        <f t="shared" si="10"/>
        <v>#DIV/0!</v>
      </c>
      <c r="X19" s="15">
        <v>200</v>
      </c>
      <c r="Y19" s="17">
        <v>8.6</v>
      </c>
      <c r="Z19" s="14">
        <f t="shared" si="11"/>
        <v>4.3</v>
      </c>
      <c r="AA19" s="15">
        <v>50</v>
      </c>
      <c r="AB19" s="16">
        <v>0</v>
      </c>
      <c r="AC19" s="14">
        <f t="shared" si="12"/>
        <v>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43">
        <v>4970.1</v>
      </c>
      <c r="AK19" s="16">
        <v>398.8</v>
      </c>
      <c r="AL19" s="14">
        <f t="shared" si="15"/>
        <v>8.023983420856723</v>
      </c>
      <c r="AM19" s="15">
        <v>2121.6</v>
      </c>
      <c r="AN19" s="32">
        <v>353.6</v>
      </c>
      <c r="AO19" s="14">
        <f t="shared" si="16"/>
        <v>16.666666666666668</v>
      </c>
      <c r="AP19" s="15">
        <v>181.7</v>
      </c>
      <c r="AQ19" s="16">
        <v>30.3</v>
      </c>
      <c r="AR19" s="14">
        <f t="shared" si="26"/>
        <v>16.6758392955421</v>
      </c>
      <c r="AS19" s="26">
        <v>6507.6</v>
      </c>
      <c r="AT19" s="19">
        <v>221.9</v>
      </c>
      <c r="AU19" s="14">
        <f t="shared" si="17"/>
        <v>3.4098592415022435</v>
      </c>
      <c r="AV19" s="46">
        <v>1706.2</v>
      </c>
      <c r="AW19" s="19">
        <v>147.5</v>
      </c>
      <c r="AX19" s="14">
        <f t="shared" si="18"/>
        <v>8.64494197632165</v>
      </c>
      <c r="AY19" s="20">
        <v>1235.6</v>
      </c>
      <c r="AZ19" s="33">
        <v>104.9</v>
      </c>
      <c r="BA19" s="14">
        <f t="shared" si="1"/>
        <v>8.489802525089027</v>
      </c>
      <c r="BB19" s="44">
        <v>1586.2</v>
      </c>
      <c r="BC19" s="22">
        <v>6.2</v>
      </c>
      <c r="BD19" s="14">
        <f t="shared" si="19"/>
        <v>0.3908712646576724</v>
      </c>
      <c r="BE19" s="20">
        <v>215.8</v>
      </c>
      <c r="BF19" s="22">
        <v>9</v>
      </c>
      <c r="BG19" s="14">
        <f t="shared" si="20"/>
        <v>4.170528266913809</v>
      </c>
      <c r="BH19" s="20">
        <v>2901.3</v>
      </c>
      <c r="BI19" s="19">
        <v>49.4</v>
      </c>
      <c r="BJ19" s="14">
        <f t="shared" si="21"/>
        <v>1.7026850032743939</v>
      </c>
      <c r="BK19" s="34">
        <v>0</v>
      </c>
      <c r="BL19" s="34">
        <f t="shared" si="22"/>
        <v>282.80000000000007</v>
      </c>
      <c r="BM19" s="14" t="e">
        <f t="shared" si="23"/>
        <v>#DIV/0!</v>
      </c>
      <c r="BN19" s="23">
        <f t="shared" si="2"/>
        <v>0</v>
      </c>
      <c r="BO19" s="23">
        <f t="shared" si="3"/>
        <v>282.80000000000007</v>
      </c>
      <c r="BP19" s="14" t="e">
        <f t="shared" si="24"/>
        <v>#DIV/0!</v>
      </c>
      <c r="BQ19" s="6"/>
      <c r="BR19" s="24"/>
    </row>
    <row r="20" spans="1:70" ht="15.75">
      <c r="A20" s="11">
        <v>11</v>
      </c>
      <c r="B20" s="12" t="s">
        <v>37</v>
      </c>
      <c r="C20" s="31">
        <f t="shared" si="4"/>
        <v>8353.5</v>
      </c>
      <c r="D20" s="31">
        <f t="shared" si="5"/>
        <v>913.4</v>
      </c>
      <c r="E20" s="14">
        <f t="shared" si="6"/>
        <v>10.934338899862333</v>
      </c>
      <c r="F20" s="43">
        <v>3218.8</v>
      </c>
      <c r="G20" s="16">
        <v>326</v>
      </c>
      <c r="H20" s="14">
        <f t="shared" si="7"/>
        <v>10.127998011681372</v>
      </c>
      <c r="I20" s="15">
        <v>400</v>
      </c>
      <c r="J20" s="32">
        <v>34.2</v>
      </c>
      <c r="K20" s="14">
        <f t="shared" si="0"/>
        <v>8.55</v>
      </c>
      <c r="L20" s="15">
        <v>48</v>
      </c>
      <c r="M20" s="16">
        <v>1.6</v>
      </c>
      <c r="N20" s="14">
        <f t="shared" si="8"/>
        <v>3.3333333333333335</v>
      </c>
      <c r="O20" s="15">
        <v>535</v>
      </c>
      <c r="P20" s="16">
        <v>10.9</v>
      </c>
      <c r="Q20" s="14">
        <f t="shared" si="9"/>
        <v>2.0373831775700935</v>
      </c>
      <c r="R20" s="15">
        <v>897</v>
      </c>
      <c r="S20" s="16">
        <v>29.5</v>
      </c>
      <c r="T20" s="14">
        <f t="shared" si="25"/>
        <v>3.288740245261984</v>
      </c>
      <c r="U20" s="15">
        <v>0</v>
      </c>
      <c r="V20" s="17">
        <v>0</v>
      </c>
      <c r="W20" s="14" t="e">
        <f t="shared" si="10"/>
        <v>#DIV/0!</v>
      </c>
      <c r="X20" s="15">
        <v>250</v>
      </c>
      <c r="Y20" s="17">
        <v>121.3</v>
      </c>
      <c r="Z20" s="14">
        <f t="shared" si="11"/>
        <v>48.519999999999996</v>
      </c>
      <c r="AA20" s="15">
        <v>305</v>
      </c>
      <c r="AB20" s="16">
        <v>14.2</v>
      </c>
      <c r="AC20" s="14">
        <f t="shared" si="12"/>
        <v>4.655737704918033</v>
      </c>
      <c r="AD20" s="14">
        <v>0</v>
      </c>
      <c r="AE20" s="14">
        <v>0</v>
      </c>
      <c r="AF20" s="14" t="e">
        <f t="shared" si="13"/>
        <v>#DIV/0!</v>
      </c>
      <c r="AG20" s="14">
        <v>16</v>
      </c>
      <c r="AH20" s="14">
        <v>0.2</v>
      </c>
      <c r="AI20" s="14">
        <f t="shared" si="14"/>
        <v>1.25</v>
      </c>
      <c r="AJ20" s="43">
        <v>5134.7</v>
      </c>
      <c r="AK20" s="16">
        <v>587.4</v>
      </c>
      <c r="AL20" s="14">
        <f t="shared" si="15"/>
        <v>11.439811478762147</v>
      </c>
      <c r="AM20" s="15">
        <v>3345</v>
      </c>
      <c r="AN20" s="32">
        <v>557.5</v>
      </c>
      <c r="AO20" s="14">
        <f t="shared" si="16"/>
        <v>16.666666666666664</v>
      </c>
      <c r="AP20" s="15">
        <v>0</v>
      </c>
      <c r="AQ20" s="16">
        <v>0</v>
      </c>
      <c r="AR20" s="14" t="e">
        <f t="shared" si="26"/>
        <v>#DIV/0!</v>
      </c>
      <c r="AS20" s="26">
        <v>8677.7</v>
      </c>
      <c r="AT20" s="19">
        <v>430.2</v>
      </c>
      <c r="AU20" s="14">
        <f t="shared" si="17"/>
        <v>4.957534830657893</v>
      </c>
      <c r="AV20" s="46">
        <v>2191.1</v>
      </c>
      <c r="AW20" s="19">
        <v>218.6</v>
      </c>
      <c r="AX20" s="14">
        <f t="shared" si="18"/>
        <v>9.97672401989868</v>
      </c>
      <c r="AY20" s="47">
        <v>1506.7</v>
      </c>
      <c r="AZ20" s="19">
        <v>139.5</v>
      </c>
      <c r="BA20" s="14">
        <f t="shared" si="1"/>
        <v>9.258644720249553</v>
      </c>
      <c r="BB20" s="49">
        <v>2976.9</v>
      </c>
      <c r="BC20" s="22">
        <v>60</v>
      </c>
      <c r="BD20" s="14">
        <f t="shared" si="19"/>
        <v>2.015519500151164</v>
      </c>
      <c r="BE20" s="20">
        <v>379.8</v>
      </c>
      <c r="BF20" s="22">
        <v>33.1</v>
      </c>
      <c r="BG20" s="14">
        <f t="shared" si="20"/>
        <v>8.715113217482886</v>
      </c>
      <c r="BH20" s="20">
        <v>2740.3</v>
      </c>
      <c r="BI20" s="19">
        <v>65.2</v>
      </c>
      <c r="BJ20" s="14">
        <f t="shared" si="21"/>
        <v>2.379301536328139</v>
      </c>
      <c r="BK20" s="34">
        <v>863.3</v>
      </c>
      <c r="BL20" s="34">
        <f t="shared" si="22"/>
        <v>483.2</v>
      </c>
      <c r="BM20" s="14">
        <f t="shared" si="23"/>
        <v>55.971273022124414</v>
      </c>
      <c r="BN20" s="23">
        <f t="shared" si="2"/>
        <v>-324.2000000000007</v>
      </c>
      <c r="BO20" s="23">
        <f t="shared" si="3"/>
        <v>483.2</v>
      </c>
      <c r="BP20" s="14">
        <f t="shared" si="24"/>
        <v>-149.0438001233803</v>
      </c>
      <c r="BQ20" s="6"/>
      <c r="BR20" s="24"/>
    </row>
    <row r="21" spans="1:70" ht="15" customHeight="1">
      <c r="A21" s="11">
        <v>12</v>
      </c>
      <c r="B21" s="12" t="s">
        <v>38</v>
      </c>
      <c r="C21" s="40">
        <f t="shared" si="4"/>
        <v>3918.7000000000003</v>
      </c>
      <c r="D21" s="41">
        <f t="shared" si="5"/>
        <v>521</v>
      </c>
      <c r="E21" s="14">
        <f t="shared" si="6"/>
        <v>13.295225457422102</v>
      </c>
      <c r="F21" s="43">
        <v>763.4</v>
      </c>
      <c r="G21" s="16">
        <v>81.6</v>
      </c>
      <c r="H21" s="14">
        <f t="shared" si="7"/>
        <v>10.68902279276919</v>
      </c>
      <c r="I21" s="15">
        <v>38</v>
      </c>
      <c r="J21" s="16">
        <v>3.4</v>
      </c>
      <c r="K21" s="14">
        <f t="shared" si="0"/>
        <v>8.947368421052632</v>
      </c>
      <c r="L21" s="15">
        <v>8</v>
      </c>
      <c r="M21" s="16">
        <v>0.1</v>
      </c>
      <c r="N21" s="14">
        <f t="shared" si="8"/>
        <v>1.25</v>
      </c>
      <c r="O21" s="15">
        <v>41</v>
      </c>
      <c r="P21" s="16">
        <v>0.6</v>
      </c>
      <c r="Q21" s="14">
        <f t="shared" si="9"/>
        <v>1.4634146341463414</v>
      </c>
      <c r="R21" s="15">
        <v>225.7</v>
      </c>
      <c r="S21" s="16">
        <v>6.2</v>
      </c>
      <c r="T21" s="14">
        <f t="shared" si="25"/>
        <v>2.7470093043863537</v>
      </c>
      <c r="U21" s="15">
        <v>0</v>
      </c>
      <c r="V21" s="17">
        <v>0</v>
      </c>
      <c r="W21" s="14" t="e">
        <f t="shared" si="10"/>
        <v>#DIV/0!</v>
      </c>
      <c r="X21" s="15">
        <v>52</v>
      </c>
      <c r="Y21" s="17">
        <v>11.4</v>
      </c>
      <c r="Z21" s="14">
        <f t="shared" si="11"/>
        <v>21.923076923076923</v>
      </c>
      <c r="AA21" s="15">
        <v>6</v>
      </c>
      <c r="AB21" s="32">
        <v>1.2</v>
      </c>
      <c r="AC21" s="14">
        <f t="shared" si="12"/>
        <v>20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31">
        <v>0</v>
      </c>
      <c r="AI21" s="14" t="e">
        <f t="shared" si="14"/>
        <v>#DIV/0!</v>
      </c>
      <c r="AJ21" s="43">
        <v>3155.3</v>
      </c>
      <c r="AK21" s="16">
        <v>439.4</v>
      </c>
      <c r="AL21" s="14">
        <f t="shared" si="15"/>
        <v>13.925775679016256</v>
      </c>
      <c r="AM21" s="15">
        <v>794.7</v>
      </c>
      <c r="AN21" s="32">
        <v>132.4</v>
      </c>
      <c r="AO21" s="14">
        <f t="shared" si="16"/>
        <v>16.660374984270792</v>
      </c>
      <c r="AP21" s="15">
        <v>1752.1</v>
      </c>
      <c r="AQ21" s="16">
        <v>292</v>
      </c>
      <c r="AR21" s="14">
        <f t="shared" si="26"/>
        <v>16.665715427201643</v>
      </c>
      <c r="AS21" s="26">
        <v>3918.7</v>
      </c>
      <c r="AT21" s="19">
        <v>168.8</v>
      </c>
      <c r="AU21" s="14">
        <f t="shared" si="17"/>
        <v>4.3075509735371424</v>
      </c>
      <c r="AV21" s="46">
        <v>1181.7</v>
      </c>
      <c r="AW21" s="19">
        <v>138.2</v>
      </c>
      <c r="AX21" s="14">
        <f t="shared" si="18"/>
        <v>11.695015655411693</v>
      </c>
      <c r="AY21" s="47">
        <v>878.7</v>
      </c>
      <c r="AZ21" s="19">
        <v>95.3</v>
      </c>
      <c r="BA21" s="14">
        <f t="shared" si="1"/>
        <v>10.845567315352223</v>
      </c>
      <c r="BB21" s="44">
        <v>924.5</v>
      </c>
      <c r="BC21" s="22">
        <v>0</v>
      </c>
      <c r="BD21" s="14">
        <f t="shared" si="19"/>
        <v>0</v>
      </c>
      <c r="BE21" s="20">
        <v>168.9</v>
      </c>
      <c r="BF21" s="22">
        <v>23.9</v>
      </c>
      <c r="BG21" s="14">
        <f t="shared" si="20"/>
        <v>14.150384843102426</v>
      </c>
      <c r="BH21" s="20">
        <v>1551.9</v>
      </c>
      <c r="BI21" s="19">
        <v>6.1</v>
      </c>
      <c r="BJ21" s="14">
        <f t="shared" si="21"/>
        <v>0.39306656356724007</v>
      </c>
      <c r="BK21" s="34">
        <f>C21-AS21</f>
        <v>0</v>
      </c>
      <c r="BL21" s="34">
        <f t="shared" si="22"/>
        <v>352.2</v>
      </c>
      <c r="BM21" s="14" t="e">
        <f t="shared" si="23"/>
        <v>#DIV/0!</v>
      </c>
      <c r="BN21" s="23">
        <f t="shared" si="2"/>
        <v>0</v>
      </c>
      <c r="BO21" s="23">
        <f t="shared" si="3"/>
        <v>352.2</v>
      </c>
      <c r="BP21" s="14" t="e">
        <f t="shared" si="24"/>
        <v>#DIV/0!</v>
      </c>
      <c r="BQ21" s="6"/>
      <c r="BR21" s="24"/>
    </row>
    <row r="22" spans="1:70" ht="15.75">
      <c r="A22" s="11">
        <v>13</v>
      </c>
      <c r="B22" s="12" t="s">
        <v>39</v>
      </c>
      <c r="C22" s="40">
        <f t="shared" si="4"/>
        <v>4801.1</v>
      </c>
      <c r="D22" s="35">
        <f t="shared" si="5"/>
        <v>628.3</v>
      </c>
      <c r="E22" s="14">
        <f t="shared" si="6"/>
        <v>13.086584324425651</v>
      </c>
      <c r="F22" s="43">
        <v>1230.3</v>
      </c>
      <c r="G22" s="16">
        <v>163.1</v>
      </c>
      <c r="H22" s="14">
        <f t="shared" si="7"/>
        <v>13.256929204259125</v>
      </c>
      <c r="I22" s="15">
        <v>36</v>
      </c>
      <c r="J22" s="16">
        <v>4</v>
      </c>
      <c r="K22" s="14">
        <f t="shared" si="0"/>
        <v>11.11111111111111</v>
      </c>
      <c r="L22" s="15">
        <v>16</v>
      </c>
      <c r="M22" s="32">
        <v>9.9</v>
      </c>
      <c r="N22" s="14">
        <f t="shared" si="8"/>
        <v>61.875</v>
      </c>
      <c r="O22" s="15">
        <v>92</v>
      </c>
      <c r="P22" s="16">
        <v>0.7</v>
      </c>
      <c r="Q22" s="14">
        <f t="shared" si="9"/>
        <v>0.7608695652173912</v>
      </c>
      <c r="R22" s="15">
        <v>390</v>
      </c>
      <c r="S22" s="16">
        <v>8.1</v>
      </c>
      <c r="T22" s="14">
        <f t="shared" si="25"/>
        <v>2.076923076923077</v>
      </c>
      <c r="U22" s="15">
        <v>0</v>
      </c>
      <c r="V22" s="17">
        <v>0</v>
      </c>
      <c r="W22" s="14" t="e">
        <f t="shared" si="10"/>
        <v>#DIV/0!</v>
      </c>
      <c r="X22" s="15">
        <v>110</v>
      </c>
      <c r="Y22" s="17">
        <v>43.2</v>
      </c>
      <c r="Z22" s="14">
        <f t="shared" si="11"/>
        <v>39.27272727272727</v>
      </c>
      <c r="AA22" s="15">
        <v>30</v>
      </c>
      <c r="AB22" s="16">
        <v>12</v>
      </c>
      <c r="AC22" s="14">
        <f t="shared" si="12"/>
        <v>40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43">
        <v>3570.8</v>
      </c>
      <c r="AK22" s="16">
        <v>465.2</v>
      </c>
      <c r="AL22" s="14">
        <f t="shared" si="15"/>
        <v>13.027892909152008</v>
      </c>
      <c r="AM22" s="15">
        <v>1937.4</v>
      </c>
      <c r="AN22" s="32">
        <v>322.9</v>
      </c>
      <c r="AO22" s="14">
        <f t="shared" si="16"/>
        <v>16.666666666666664</v>
      </c>
      <c r="AP22" s="15">
        <v>764</v>
      </c>
      <c r="AQ22" s="16">
        <v>127.3</v>
      </c>
      <c r="AR22" s="14">
        <f>AQ22/AP22*100</f>
        <v>16.662303664921467</v>
      </c>
      <c r="AS22" s="26">
        <v>6093.1</v>
      </c>
      <c r="AT22" s="19">
        <v>390.7</v>
      </c>
      <c r="AU22" s="14">
        <f t="shared" si="17"/>
        <v>6.41217114440925</v>
      </c>
      <c r="AV22" s="46">
        <v>1777.9</v>
      </c>
      <c r="AW22" s="33">
        <v>187.4</v>
      </c>
      <c r="AX22" s="14">
        <f t="shared" si="18"/>
        <v>10.54052533888295</v>
      </c>
      <c r="AY22" s="47">
        <v>1270.2</v>
      </c>
      <c r="AZ22" s="33">
        <v>137.3</v>
      </c>
      <c r="BA22" s="14">
        <f t="shared" si="1"/>
        <v>10.809321366713903</v>
      </c>
      <c r="BB22" s="44">
        <v>2220.5</v>
      </c>
      <c r="BC22" s="22">
        <v>5.6</v>
      </c>
      <c r="BD22" s="14">
        <f t="shared" si="19"/>
        <v>0.25219545147489303</v>
      </c>
      <c r="BE22" s="20">
        <v>541.6</v>
      </c>
      <c r="BF22" s="22">
        <v>25</v>
      </c>
      <c r="BG22" s="14">
        <f t="shared" si="20"/>
        <v>4.6159527326440175</v>
      </c>
      <c r="BH22" s="20">
        <v>1461.5</v>
      </c>
      <c r="BI22" s="33">
        <v>163.2</v>
      </c>
      <c r="BJ22" s="14">
        <f t="shared" si="21"/>
        <v>11.166609647622305</v>
      </c>
      <c r="BK22" s="34">
        <v>0</v>
      </c>
      <c r="BL22" s="34">
        <f t="shared" si="22"/>
        <v>237.59999999999997</v>
      </c>
      <c r="BM22" s="14" t="e">
        <f t="shared" si="23"/>
        <v>#DIV/0!</v>
      </c>
      <c r="BN22" s="23">
        <f t="shared" si="2"/>
        <v>-1292</v>
      </c>
      <c r="BO22" s="23">
        <f t="shared" si="3"/>
        <v>237.59999999999997</v>
      </c>
      <c r="BP22" s="14">
        <f t="shared" si="24"/>
        <v>-18.390092879256965</v>
      </c>
      <c r="BQ22" s="6"/>
      <c r="BR22" s="24"/>
    </row>
    <row r="23" spans="1:70" ht="15.75">
      <c r="A23" s="11">
        <v>14</v>
      </c>
      <c r="B23" s="12" t="s">
        <v>40</v>
      </c>
      <c r="C23" s="13">
        <f t="shared" si="4"/>
        <v>3944.6000000000004</v>
      </c>
      <c r="D23" s="35">
        <f t="shared" si="5"/>
        <v>463.4</v>
      </c>
      <c r="E23" s="14">
        <f t="shared" si="6"/>
        <v>11.747705724281294</v>
      </c>
      <c r="F23" s="43">
        <v>1152.3</v>
      </c>
      <c r="G23" s="16">
        <v>81.9</v>
      </c>
      <c r="H23" s="14">
        <f t="shared" si="7"/>
        <v>7.107524082270243</v>
      </c>
      <c r="I23" s="15">
        <v>30</v>
      </c>
      <c r="J23" s="16">
        <v>5.3</v>
      </c>
      <c r="K23" s="14">
        <f t="shared" si="0"/>
        <v>17.666666666666668</v>
      </c>
      <c r="L23" s="15">
        <v>31</v>
      </c>
      <c r="M23" s="16">
        <v>0</v>
      </c>
      <c r="N23" s="14">
        <f t="shared" si="8"/>
        <v>0</v>
      </c>
      <c r="O23" s="15">
        <v>50</v>
      </c>
      <c r="P23" s="16">
        <v>0.2</v>
      </c>
      <c r="Q23" s="14">
        <f t="shared" si="9"/>
        <v>0.4</v>
      </c>
      <c r="R23" s="15">
        <v>342</v>
      </c>
      <c r="S23" s="16">
        <v>2.9</v>
      </c>
      <c r="T23" s="14">
        <f t="shared" si="25"/>
        <v>0.8479532163742689</v>
      </c>
      <c r="U23" s="15">
        <v>0</v>
      </c>
      <c r="V23" s="17">
        <v>0</v>
      </c>
      <c r="W23" s="14" t="e">
        <f t="shared" si="10"/>
        <v>#DIV/0!</v>
      </c>
      <c r="X23" s="15">
        <v>300</v>
      </c>
      <c r="Y23" s="17">
        <v>15.7</v>
      </c>
      <c r="Z23" s="14">
        <f t="shared" si="11"/>
        <v>5.2333333333333325</v>
      </c>
      <c r="AA23" s="15">
        <v>16</v>
      </c>
      <c r="AB23" s="16">
        <v>0</v>
      </c>
      <c r="AC23" s="14">
        <f t="shared" si="12"/>
        <v>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43">
        <v>2792.3</v>
      </c>
      <c r="AK23" s="16">
        <v>381.5</v>
      </c>
      <c r="AL23" s="14">
        <f t="shared" si="15"/>
        <v>13.662572073201304</v>
      </c>
      <c r="AM23" s="15">
        <v>985.7</v>
      </c>
      <c r="AN23" s="16">
        <v>164.3</v>
      </c>
      <c r="AO23" s="14">
        <f t="shared" si="16"/>
        <v>16.66835751242772</v>
      </c>
      <c r="AP23" s="15">
        <v>1213.4</v>
      </c>
      <c r="AQ23" s="16">
        <v>202.2</v>
      </c>
      <c r="AR23" s="14">
        <f>AQ23/AP23*100</f>
        <v>16.66391956485907</v>
      </c>
      <c r="AS23" s="26">
        <v>4264.4</v>
      </c>
      <c r="AT23" s="33">
        <v>190.4</v>
      </c>
      <c r="AU23" s="14">
        <f t="shared" si="17"/>
        <v>4.464871963230467</v>
      </c>
      <c r="AV23" s="46">
        <v>1431.7</v>
      </c>
      <c r="AW23" s="19">
        <v>133.1</v>
      </c>
      <c r="AX23" s="14">
        <f t="shared" si="18"/>
        <v>9.296640357616818</v>
      </c>
      <c r="AY23" s="47">
        <v>923</v>
      </c>
      <c r="AZ23" s="19">
        <v>76.9</v>
      </c>
      <c r="BA23" s="14">
        <f t="shared" si="1"/>
        <v>8.331527627302277</v>
      </c>
      <c r="BB23" s="26">
        <v>898.9</v>
      </c>
      <c r="BC23" s="22">
        <v>0</v>
      </c>
      <c r="BD23" s="14">
        <f t="shared" si="19"/>
        <v>0</v>
      </c>
      <c r="BE23" s="20">
        <v>432.9</v>
      </c>
      <c r="BF23" s="22">
        <v>9.9</v>
      </c>
      <c r="BG23" s="14">
        <f t="shared" si="20"/>
        <v>2.2869022869022873</v>
      </c>
      <c r="BH23" s="20">
        <v>1409.3</v>
      </c>
      <c r="BI23" s="19">
        <v>37.6</v>
      </c>
      <c r="BJ23" s="14">
        <f t="shared" si="21"/>
        <v>2.667991201305613</v>
      </c>
      <c r="BK23" s="34">
        <v>0</v>
      </c>
      <c r="BL23" s="34">
        <f t="shared" si="22"/>
        <v>273</v>
      </c>
      <c r="BM23" s="14" t="e">
        <f t="shared" si="23"/>
        <v>#DIV/0!</v>
      </c>
      <c r="BN23" s="23">
        <f t="shared" si="2"/>
        <v>-319.7999999999993</v>
      </c>
      <c r="BO23" s="23">
        <f t="shared" si="3"/>
        <v>273</v>
      </c>
      <c r="BP23" s="14">
        <f t="shared" si="24"/>
        <v>-85.36585365853678</v>
      </c>
      <c r="BQ23" s="6"/>
      <c r="BR23" s="24"/>
    </row>
    <row r="24" spans="1:70" ht="15.75">
      <c r="A24" s="11">
        <v>15</v>
      </c>
      <c r="B24" s="12" t="s">
        <v>41</v>
      </c>
      <c r="C24" s="14">
        <f t="shared" si="4"/>
        <v>5211.6</v>
      </c>
      <c r="D24" s="35">
        <f t="shared" si="5"/>
        <v>502.5</v>
      </c>
      <c r="E24" s="14">
        <f t="shared" si="6"/>
        <v>9.641952567349756</v>
      </c>
      <c r="F24" s="43">
        <v>900.5</v>
      </c>
      <c r="G24" s="32">
        <v>110.3</v>
      </c>
      <c r="H24" s="14">
        <f t="shared" si="7"/>
        <v>12.248750694058856</v>
      </c>
      <c r="I24" s="15">
        <v>85</v>
      </c>
      <c r="J24" s="16">
        <v>7.8</v>
      </c>
      <c r="K24" s="14">
        <f t="shared" si="0"/>
        <v>9.176470588235293</v>
      </c>
      <c r="L24" s="15">
        <v>49</v>
      </c>
      <c r="M24" s="16">
        <v>0</v>
      </c>
      <c r="N24" s="14">
        <f t="shared" si="8"/>
        <v>0</v>
      </c>
      <c r="O24" s="15">
        <v>134</v>
      </c>
      <c r="P24" s="16">
        <v>1.1</v>
      </c>
      <c r="Q24" s="14">
        <f t="shared" si="9"/>
        <v>0.8208955223880599</v>
      </c>
      <c r="R24" s="15">
        <v>320</v>
      </c>
      <c r="S24" s="16">
        <v>9.4</v>
      </c>
      <c r="T24" s="14">
        <f t="shared" si="25"/>
        <v>2.9375</v>
      </c>
      <c r="U24" s="15">
        <v>0</v>
      </c>
      <c r="V24" s="17">
        <v>0</v>
      </c>
      <c r="W24" s="14" t="e">
        <f t="shared" si="10"/>
        <v>#DIV/0!</v>
      </c>
      <c r="X24" s="15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1.8</v>
      </c>
      <c r="AI24" s="14">
        <f t="shared" si="14"/>
        <v>9</v>
      </c>
      <c r="AJ24" s="43">
        <v>4311.1</v>
      </c>
      <c r="AK24" s="16">
        <v>392.2</v>
      </c>
      <c r="AL24" s="14">
        <f t="shared" si="15"/>
        <v>9.097446127438472</v>
      </c>
      <c r="AM24" s="15">
        <v>1129.4</v>
      </c>
      <c r="AN24" s="16">
        <v>188.2</v>
      </c>
      <c r="AO24" s="14">
        <f t="shared" si="16"/>
        <v>16.66371524703382</v>
      </c>
      <c r="AP24" s="43">
        <v>1134.4</v>
      </c>
      <c r="AQ24" s="16">
        <v>189.1</v>
      </c>
      <c r="AR24" s="14">
        <f t="shared" si="26"/>
        <v>16.669605077574047</v>
      </c>
      <c r="AS24" s="26">
        <v>5998.4</v>
      </c>
      <c r="AT24" s="19">
        <v>136.2</v>
      </c>
      <c r="AU24" s="14">
        <f t="shared" si="17"/>
        <v>2.270605494798613</v>
      </c>
      <c r="AV24" s="25">
        <v>1300.3</v>
      </c>
      <c r="AW24" s="19">
        <v>120.8</v>
      </c>
      <c r="AX24" s="14">
        <f t="shared" si="18"/>
        <v>9.290163808351918</v>
      </c>
      <c r="AY24" s="20">
        <v>857.3</v>
      </c>
      <c r="AZ24" s="33">
        <v>69.7</v>
      </c>
      <c r="BA24" s="14">
        <f t="shared" si="1"/>
        <v>8.130176134375365</v>
      </c>
      <c r="BB24" s="26">
        <v>1133.2</v>
      </c>
      <c r="BC24" s="22">
        <v>0</v>
      </c>
      <c r="BD24" s="14">
        <f t="shared" si="19"/>
        <v>0</v>
      </c>
      <c r="BE24" s="20">
        <v>235.8</v>
      </c>
      <c r="BF24" s="22">
        <v>3.8</v>
      </c>
      <c r="BG24" s="14">
        <f t="shared" si="20"/>
        <v>1.6115351993214586</v>
      </c>
      <c r="BH24" s="20">
        <v>3237.5</v>
      </c>
      <c r="BI24" s="19">
        <v>1.7</v>
      </c>
      <c r="BJ24" s="14">
        <f t="shared" si="21"/>
        <v>0.052509652509652505</v>
      </c>
      <c r="BK24" s="34">
        <v>0</v>
      </c>
      <c r="BL24" s="34">
        <f t="shared" si="22"/>
        <v>366.3</v>
      </c>
      <c r="BM24" s="14" t="e">
        <f t="shared" si="23"/>
        <v>#DIV/0!</v>
      </c>
      <c r="BN24" s="23">
        <f t="shared" si="2"/>
        <v>-786.7999999999993</v>
      </c>
      <c r="BO24" s="23">
        <f t="shared" si="3"/>
        <v>366.3</v>
      </c>
      <c r="BP24" s="14">
        <f t="shared" si="24"/>
        <v>-46.55566853075754</v>
      </c>
      <c r="BQ24" s="6"/>
      <c r="BR24" s="24"/>
    </row>
    <row r="25" spans="1:70" ht="15" customHeight="1">
      <c r="A25" s="11">
        <v>16</v>
      </c>
      <c r="B25" s="12" t="s">
        <v>42</v>
      </c>
      <c r="C25" s="13">
        <f t="shared" si="4"/>
        <v>2945.6</v>
      </c>
      <c r="D25" s="35">
        <f t="shared" si="5"/>
        <v>359.6</v>
      </c>
      <c r="E25" s="14">
        <f t="shared" si="6"/>
        <v>12.208039109179794</v>
      </c>
      <c r="F25" s="43">
        <v>907.4</v>
      </c>
      <c r="G25" s="16">
        <v>68.4</v>
      </c>
      <c r="H25" s="14">
        <f t="shared" si="7"/>
        <v>7.538020718536479</v>
      </c>
      <c r="I25" s="15">
        <v>93</v>
      </c>
      <c r="J25" s="16">
        <v>12.1</v>
      </c>
      <c r="K25" s="14">
        <f t="shared" si="0"/>
        <v>13.010752688172042</v>
      </c>
      <c r="L25" s="15">
        <v>235</v>
      </c>
      <c r="M25" s="16">
        <v>7.4</v>
      </c>
      <c r="N25" s="14">
        <f t="shared" si="8"/>
        <v>3.148936170212766</v>
      </c>
      <c r="O25" s="15">
        <v>53</v>
      </c>
      <c r="P25" s="16">
        <v>2.3</v>
      </c>
      <c r="Q25" s="14">
        <f t="shared" si="9"/>
        <v>4.339622641509433</v>
      </c>
      <c r="R25" s="15">
        <v>258</v>
      </c>
      <c r="S25" s="32">
        <v>3.5</v>
      </c>
      <c r="T25" s="14">
        <f t="shared" si="25"/>
        <v>1.3565891472868217</v>
      </c>
      <c r="U25" s="15">
        <v>0</v>
      </c>
      <c r="V25" s="17">
        <v>0</v>
      </c>
      <c r="W25" s="14" t="e">
        <f t="shared" si="10"/>
        <v>#DIV/0!</v>
      </c>
      <c r="X25" s="15">
        <v>33</v>
      </c>
      <c r="Y25" s="17">
        <v>8.3</v>
      </c>
      <c r="Z25" s="14">
        <f t="shared" si="11"/>
        <v>25.151515151515152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43">
        <v>2038.2</v>
      </c>
      <c r="AK25" s="16">
        <v>291.2</v>
      </c>
      <c r="AL25" s="14">
        <f t="shared" si="15"/>
        <v>14.287116082818171</v>
      </c>
      <c r="AM25" s="15">
        <v>611.4</v>
      </c>
      <c r="AN25" s="16">
        <v>101.9</v>
      </c>
      <c r="AO25" s="14">
        <f>AN25/AM25*100</f>
        <v>16.666666666666668</v>
      </c>
      <c r="AP25" s="15">
        <v>1046.1</v>
      </c>
      <c r="AQ25" s="16">
        <v>174.4</v>
      </c>
      <c r="AR25" s="14">
        <f t="shared" si="26"/>
        <v>16.671446324443174</v>
      </c>
      <c r="AS25" s="26">
        <v>3153.9</v>
      </c>
      <c r="AT25" s="33">
        <v>233.2</v>
      </c>
      <c r="AU25" s="14">
        <v>0</v>
      </c>
      <c r="AV25" s="25">
        <v>1305.3</v>
      </c>
      <c r="AW25" s="19">
        <v>165.6</v>
      </c>
      <c r="AX25" s="14">
        <f t="shared" si="18"/>
        <v>12.686738680763042</v>
      </c>
      <c r="AY25" s="20">
        <v>868.6</v>
      </c>
      <c r="AZ25" s="19">
        <v>118.1</v>
      </c>
      <c r="BA25" s="14">
        <f t="shared" si="1"/>
        <v>13.59659221736127</v>
      </c>
      <c r="BB25" s="26">
        <v>541.5</v>
      </c>
      <c r="BC25" s="22">
        <v>0</v>
      </c>
      <c r="BD25" s="14">
        <f t="shared" si="19"/>
        <v>0</v>
      </c>
      <c r="BE25" s="20">
        <v>354.9</v>
      </c>
      <c r="BF25" s="22">
        <v>0</v>
      </c>
      <c r="BG25" s="14">
        <f t="shared" si="20"/>
        <v>0</v>
      </c>
      <c r="BH25" s="47">
        <v>860.6</v>
      </c>
      <c r="BI25" s="19">
        <v>57.7</v>
      </c>
      <c r="BJ25" s="14">
        <f t="shared" si="21"/>
        <v>6.704624680455497</v>
      </c>
      <c r="BK25" s="34">
        <v>0</v>
      </c>
      <c r="BL25" s="34">
        <f t="shared" si="22"/>
        <v>126.40000000000003</v>
      </c>
      <c r="BM25" s="14" t="e">
        <f t="shared" si="23"/>
        <v>#DIV/0!</v>
      </c>
      <c r="BN25" s="23">
        <f t="shared" si="2"/>
        <v>-208.30000000000018</v>
      </c>
      <c r="BO25" s="23">
        <f t="shared" si="3"/>
        <v>126.40000000000003</v>
      </c>
      <c r="BP25" s="14">
        <f t="shared" si="24"/>
        <v>-60.681709073451714</v>
      </c>
      <c r="BQ25" s="6"/>
      <c r="BR25" s="24"/>
    </row>
    <row r="26" spans="1:70" ht="15.75">
      <c r="A26" s="11">
        <v>17</v>
      </c>
      <c r="B26" s="12" t="s">
        <v>43</v>
      </c>
      <c r="C26" s="13">
        <f t="shared" si="4"/>
        <v>4364.6</v>
      </c>
      <c r="D26" s="35">
        <f t="shared" si="5"/>
        <v>581.3</v>
      </c>
      <c r="E26" s="14">
        <f t="shared" si="6"/>
        <v>13.318517160793656</v>
      </c>
      <c r="F26" s="15">
        <v>1248</v>
      </c>
      <c r="G26" s="16">
        <v>135.1</v>
      </c>
      <c r="H26" s="14">
        <f t="shared" si="7"/>
        <v>10.825320512820511</v>
      </c>
      <c r="I26" s="15">
        <v>38</v>
      </c>
      <c r="J26" s="39">
        <v>3.3</v>
      </c>
      <c r="K26" s="14">
        <f t="shared" si="0"/>
        <v>8.68421052631579</v>
      </c>
      <c r="L26" s="15">
        <v>158</v>
      </c>
      <c r="M26" s="16">
        <v>5.1</v>
      </c>
      <c r="N26" s="14">
        <f t="shared" si="8"/>
        <v>3.2278481012658227</v>
      </c>
      <c r="O26" s="15">
        <v>132</v>
      </c>
      <c r="P26" s="16">
        <v>0.2</v>
      </c>
      <c r="Q26" s="14">
        <f t="shared" si="9"/>
        <v>0.15151515151515152</v>
      </c>
      <c r="R26" s="15">
        <v>360</v>
      </c>
      <c r="S26" s="16">
        <v>4.9</v>
      </c>
      <c r="T26" s="14">
        <f t="shared" si="25"/>
        <v>1.3611111111111112</v>
      </c>
      <c r="U26" s="15">
        <v>0</v>
      </c>
      <c r="V26" s="17">
        <v>0</v>
      </c>
      <c r="W26" s="14" t="e">
        <f t="shared" si="10"/>
        <v>#DIV/0!</v>
      </c>
      <c r="X26" s="15">
        <v>120</v>
      </c>
      <c r="Y26" s="17">
        <v>51.1</v>
      </c>
      <c r="Z26" s="14">
        <f t="shared" si="11"/>
        <v>42.583333333333336</v>
      </c>
      <c r="AA26" s="15">
        <v>10</v>
      </c>
      <c r="AB26" s="16">
        <v>2</v>
      </c>
      <c r="AC26" s="14">
        <f t="shared" si="12"/>
        <v>20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43">
        <v>3116.6</v>
      </c>
      <c r="AK26" s="16">
        <v>446.2</v>
      </c>
      <c r="AL26" s="14">
        <f t="shared" si="15"/>
        <v>14.316883783610345</v>
      </c>
      <c r="AM26" s="15">
        <v>1477.3</v>
      </c>
      <c r="AN26" s="16">
        <v>246.2</v>
      </c>
      <c r="AO26" s="14">
        <f t="shared" si="16"/>
        <v>16.66553848236648</v>
      </c>
      <c r="AP26" s="15">
        <v>881.9</v>
      </c>
      <c r="AQ26" s="16">
        <v>147</v>
      </c>
      <c r="AR26" s="14">
        <f t="shared" si="26"/>
        <v>16.668556525683183</v>
      </c>
      <c r="AS26" s="26">
        <v>4747.9</v>
      </c>
      <c r="AT26" s="19">
        <v>344</v>
      </c>
      <c r="AU26" s="14">
        <f t="shared" si="17"/>
        <v>7.245308452157796</v>
      </c>
      <c r="AV26" s="25">
        <v>1435</v>
      </c>
      <c r="AW26" s="19">
        <v>116.6</v>
      </c>
      <c r="AX26" s="14">
        <f t="shared" si="18"/>
        <v>8.125435540069686</v>
      </c>
      <c r="AY26" s="20">
        <v>1115.5</v>
      </c>
      <c r="AZ26" s="19">
        <v>87.7</v>
      </c>
      <c r="BA26" s="14">
        <f t="shared" si="1"/>
        <v>7.861945316001793</v>
      </c>
      <c r="BB26" s="26">
        <v>1107.8</v>
      </c>
      <c r="BC26" s="22">
        <v>42.3</v>
      </c>
      <c r="BD26" s="14">
        <f t="shared" si="19"/>
        <v>3.8183787687308177</v>
      </c>
      <c r="BE26" s="20">
        <v>530.7</v>
      </c>
      <c r="BF26" s="22">
        <v>47.8</v>
      </c>
      <c r="BG26" s="14">
        <f t="shared" si="20"/>
        <v>9.006971923874127</v>
      </c>
      <c r="BH26" s="20">
        <v>1582.7</v>
      </c>
      <c r="BI26" s="33">
        <v>128.5</v>
      </c>
      <c r="BJ26" s="14">
        <f t="shared" si="21"/>
        <v>8.119037088519617</v>
      </c>
      <c r="BK26" s="34">
        <v>0</v>
      </c>
      <c r="BL26" s="34">
        <f t="shared" si="22"/>
        <v>237.29999999999995</v>
      </c>
      <c r="BM26" s="14" t="e">
        <f t="shared" si="23"/>
        <v>#DIV/0!</v>
      </c>
      <c r="BN26" s="23">
        <f t="shared" si="2"/>
        <v>-383.2999999999993</v>
      </c>
      <c r="BO26" s="23">
        <f t="shared" si="3"/>
        <v>237.29999999999995</v>
      </c>
      <c r="BP26" s="14">
        <f t="shared" si="24"/>
        <v>-61.90973128098106</v>
      </c>
      <c r="BQ26" s="6"/>
      <c r="BR26" s="24"/>
    </row>
    <row r="27" spans="1:70" ht="15.75">
      <c r="A27" s="11">
        <v>18</v>
      </c>
      <c r="B27" s="12" t="s">
        <v>44</v>
      </c>
      <c r="C27" s="13">
        <f t="shared" si="4"/>
        <v>3940.3</v>
      </c>
      <c r="D27" s="52">
        <f t="shared" si="5"/>
        <v>493.6</v>
      </c>
      <c r="E27" s="14">
        <f t="shared" si="6"/>
        <v>12.526964951907216</v>
      </c>
      <c r="F27" s="15">
        <v>901.2</v>
      </c>
      <c r="G27" s="32">
        <v>103.3</v>
      </c>
      <c r="H27" s="14">
        <f t="shared" si="7"/>
        <v>11.462494451841987</v>
      </c>
      <c r="I27" s="15">
        <v>28</v>
      </c>
      <c r="J27" s="32">
        <v>2.4</v>
      </c>
      <c r="K27" s="14">
        <f t="shared" si="0"/>
        <v>8.571428571428571</v>
      </c>
      <c r="L27" s="15">
        <v>0</v>
      </c>
      <c r="M27" s="16">
        <v>0</v>
      </c>
      <c r="N27" s="14" t="e">
        <f t="shared" si="8"/>
        <v>#DIV/0!</v>
      </c>
      <c r="O27" s="15">
        <v>50</v>
      </c>
      <c r="P27" s="16">
        <v>0.9</v>
      </c>
      <c r="Q27" s="14">
        <f t="shared" si="9"/>
        <v>1.8000000000000003</v>
      </c>
      <c r="R27" s="15">
        <v>287</v>
      </c>
      <c r="S27" s="16">
        <v>13.1</v>
      </c>
      <c r="T27" s="14">
        <f t="shared" si="25"/>
        <v>4.564459930313588</v>
      </c>
      <c r="U27" s="15">
        <v>0</v>
      </c>
      <c r="V27" s="17">
        <v>0</v>
      </c>
      <c r="W27" s="14" t="e">
        <f t="shared" si="10"/>
        <v>#DIV/0!</v>
      </c>
      <c r="X27" s="15">
        <v>100</v>
      </c>
      <c r="Y27" s="17">
        <v>11.8</v>
      </c>
      <c r="Z27" s="14">
        <f t="shared" si="11"/>
        <v>11.8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43">
        <v>3039.1</v>
      </c>
      <c r="AK27" s="16">
        <v>390.3</v>
      </c>
      <c r="AL27" s="14">
        <f t="shared" si="15"/>
        <v>12.842617880293508</v>
      </c>
      <c r="AM27" s="15">
        <v>1480.1</v>
      </c>
      <c r="AN27" s="16">
        <v>246.7</v>
      </c>
      <c r="AO27" s="14">
        <f t="shared" si="16"/>
        <v>16.66779271670833</v>
      </c>
      <c r="AP27" s="15">
        <v>772</v>
      </c>
      <c r="AQ27" s="16">
        <v>128.7</v>
      </c>
      <c r="AR27" s="14">
        <f t="shared" si="26"/>
        <v>16.67098445595855</v>
      </c>
      <c r="AS27" s="26">
        <v>4076.9</v>
      </c>
      <c r="AT27" s="19">
        <v>255.4</v>
      </c>
      <c r="AU27" s="14">
        <f t="shared" si="17"/>
        <v>6.26456376168167</v>
      </c>
      <c r="AV27" s="25">
        <v>1486.1</v>
      </c>
      <c r="AW27" s="33">
        <v>135.2</v>
      </c>
      <c r="AX27" s="14">
        <f t="shared" si="18"/>
        <v>9.097638113182155</v>
      </c>
      <c r="AY27" s="20">
        <v>1160.2</v>
      </c>
      <c r="AZ27" s="33">
        <v>92.7</v>
      </c>
      <c r="BA27" s="14">
        <f t="shared" si="1"/>
        <v>7.9900017238407175</v>
      </c>
      <c r="BB27" s="26">
        <v>1148.6</v>
      </c>
      <c r="BC27" s="22">
        <v>3.6</v>
      </c>
      <c r="BD27" s="14">
        <f t="shared" si="19"/>
        <v>0.3134250391781299</v>
      </c>
      <c r="BE27" s="20">
        <v>312.4</v>
      </c>
      <c r="BF27" s="22">
        <v>39.6</v>
      </c>
      <c r="BG27" s="14">
        <f t="shared" si="20"/>
        <v>12.676056338028172</v>
      </c>
      <c r="BH27" s="20">
        <v>1038.2</v>
      </c>
      <c r="BI27" s="33">
        <v>67.6</v>
      </c>
      <c r="BJ27" s="14">
        <f t="shared" si="21"/>
        <v>6.511269504912348</v>
      </c>
      <c r="BK27" s="34">
        <v>0</v>
      </c>
      <c r="BL27" s="34">
        <f t="shared" si="22"/>
        <v>238.20000000000002</v>
      </c>
      <c r="BM27" s="14" t="e">
        <f t="shared" si="23"/>
        <v>#DIV/0!</v>
      </c>
      <c r="BN27" s="23">
        <f t="shared" si="2"/>
        <v>-136.5999999999999</v>
      </c>
      <c r="BO27" s="23">
        <f t="shared" si="3"/>
        <v>238.20000000000002</v>
      </c>
      <c r="BP27" s="14">
        <f t="shared" si="24"/>
        <v>-174.37774524158138</v>
      </c>
      <c r="BQ27" s="6"/>
      <c r="BR27" s="24"/>
    </row>
    <row r="28" spans="1:70" ht="15.75">
      <c r="A28" s="11">
        <v>19</v>
      </c>
      <c r="B28" s="12" t="s">
        <v>45</v>
      </c>
      <c r="C28" s="13">
        <f t="shared" si="4"/>
        <v>8591.199999999999</v>
      </c>
      <c r="D28" s="14">
        <f t="shared" si="5"/>
        <v>935.9</v>
      </c>
      <c r="E28" s="14">
        <f t="shared" si="6"/>
        <v>10.893705186702674</v>
      </c>
      <c r="F28" s="15">
        <v>1646.3</v>
      </c>
      <c r="G28" s="16">
        <v>435.2</v>
      </c>
      <c r="H28" s="14">
        <f t="shared" si="7"/>
        <v>26.435036141650976</v>
      </c>
      <c r="I28" s="15">
        <v>120</v>
      </c>
      <c r="J28" s="16">
        <v>16.1</v>
      </c>
      <c r="K28" s="14">
        <f t="shared" si="0"/>
        <v>13.416666666666668</v>
      </c>
      <c r="L28" s="15">
        <v>60</v>
      </c>
      <c r="M28" s="32">
        <v>46.3</v>
      </c>
      <c r="N28" s="14">
        <f t="shared" si="8"/>
        <v>77.16666666666666</v>
      </c>
      <c r="O28" s="15">
        <v>165</v>
      </c>
      <c r="P28" s="16">
        <v>0.4</v>
      </c>
      <c r="Q28" s="14">
        <f t="shared" si="9"/>
        <v>0.24242424242424243</v>
      </c>
      <c r="R28" s="15">
        <v>389.1</v>
      </c>
      <c r="S28" s="16">
        <v>5.4</v>
      </c>
      <c r="T28" s="14">
        <f t="shared" si="25"/>
        <v>1.3878180416345414</v>
      </c>
      <c r="U28" s="15">
        <v>0</v>
      </c>
      <c r="V28" s="17">
        <v>0</v>
      </c>
      <c r="W28" s="14" t="e">
        <f t="shared" si="10"/>
        <v>#DIV/0!</v>
      </c>
      <c r="X28" s="15">
        <v>240</v>
      </c>
      <c r="Y28" s="17">
        <v>68.5</v>
      </c>
      <c r="Z28" s="14">
        <f t="shared" si="11"/>
        <v>28.541666666666664</v>
      </c>
      <c r="AA28" s="15">
        <v>150</v>
      </c>
      <c r="AB28" s="16">
        <v>200.6</v>
      </c>
      <c r="AC28" s="14">
        <f t="shared" si="12"/>
        <v>133.73333333333332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6944.9</v>
      </c>
      <c r="AK28" s="16">
        <v>500.7</v>
      </c>
      <c r="AL28" s="14">
        <f t="shared" si="15"/>
        <v>7.209607049777535</v>
      </c>
      <c r="AM28" s="15">
        <v>1354.2</v>
      </c>
      <c r="AN28" s="16">
        <v>225.7</v>
      </c>
      <c r="AO28" s="14">
        <f t="shared" si="16"/>
        <v>16.666666666666664</v>
      </c>
      <c r="AP28" s="15">
        <v>1560.7</v>
      </c>
      <c r="AQ28" s="16">
        <v>260.1</v>
      </c>
      <c r="AR28" s="14">
        <f t="shared" si="26"/>
        <v>16.66559876978279</v>
      </c>
      <c r="AS28" s="26">
        <v>12078.9</v>
      </c>
      <c r="AT28" s="19">
        <v>171.2</v>
      </c>
      <c r="AU28" s="14">
        <f>AT28/AS28*100</f>
        <v>1.4173476061561896</v>
      </c>
      <c r="AV28" s="25">
        <v>1698.2</v>
      </c>
      <c r="AW28" s="19">
        <v>146.9</v>
      </c>
      <c r="AX28" s="14">
        <f t="shared" si="18"/>
        <v>8.650335649511247</v>
      </c>
      <c r="AY28" s="20">
        <v>1371.9</v>
      </c>
      <c r="AZ28" s="19">
        <v>121.7</v>
      </c>
      <c r="BA28" s="14">
        <f t="shared" si="1"/>
        <v>8.87090895837889</v>
      </c>
      <c r="BB28" s="26">
        <v>1175.7</v>
      </c>
      <c r="BC28" s="22">
        <v>0</v>
      </c>
      <c r="BD28" s="14">
        <f t="shared" si="19"/>
        <v>0</v>
      </c>
      <c r="BE28" s="20">
        <v>131.6</v>
      </c>
      <c r="BF28" s="22">
        <v>8.2</v>
      </c>
      <c r="BG28" s="14">
        <f t="shared" si="20"/>
        <v>6.231003039513677</v>
      </c>
      <c r="BH28" s="20">
        <v>8981.8</v>
      </c>
      <c r="BI28" s="19">
        <v>7.1</v>
      </c>
      <c r="BJ28" s="14">
        <f t="shared" si="21"/>
        <v>0.07904874301364982</v>
      </c>
      <c r="BK28" s="34">
        <v>0</v>
      </c>
      <c r="BL28" s="34">
        <f t="shared" si="22"/>
        <v>764.7</v>
      </c>
      <c r="BM28" s="14" t="e">
        <f t="shared" si="23"/>
        <v>#DIV/0!</v>
      </c>
      <c r="BN28" s="23">
        <f t="shared" si="2"/>
        <v>-3487.7000000000007</v>
      </c>
      <c r="BO28" s="23">
        <f t="shared" si="3"/>
        <v>764.7</v>
      </c>
      <c r="BP28" s="14">
        <f t="shared" si="24"/>
        <v>-21.925624336955586</v>
      </c>
      <c r="BQ28" s="6"/>
      <c r="BR28" s="24"/>
    </row>
    <row r="29" spans="1:70" ht="14.25" customHeight="1">
      <c r="A29" s="69" t="s">
        <v>17</v>
      </c>
      <c r="B29" s="70"/>
      <c r="C29" s="50">
        <f>SUM(C10:C28)</f>
        <v>173392.80000000005</v>
      </c>
      <c r="D29" s="50">
        <f>SUM(D10:D28)</f>
        <v>14719.999999999998</v>
      </c>
      <c r="E29" s="36">
        <f>D29/C29*100</f>
        <v>8.489395176731671</v>
      </c>
      <c r="F29" s="50">
        <f>SUM(F10:F28)</f>
        <v>62540.30000000001</v>
      </c>
      <c r="G29" s="50">
        <f>SUM(G10:G28)</f>
        <v>6961.1</v>
      </c>
      <c r="H29" s="36">
        <f>G29/F29*100</f>
        <v>11.130583000081547</v>
      </c>
      <c r="I29" s="50">
        <f>SUM(I10:I28)</f>
        <v>23565</v>
      </c>
      <c r="J29" s="42">
        <f>SUM(J10:J28)</f>
        <v>2754.6000000000004</v>
      </c>
      <c r="K29" s="31">
        <f t="shared" si="0"/>
        <v>11.689369828134948</v>
      </c>
      <c r="L29" s="42">
        <f>SUM(L10:L28)</f>
        <v>920.6</v>
      </c>
      <c r="M29" s="42">
        <f>SUM(M10:M28)</f>
        <v>74.9</v>
      </c>
      <c r="N29" s="36">
        <f>M29/L29*100</f>
        <v>8.135998262003042</v>
      </c>
      <c r="O29" s="42">
        <f>SUM(O10:O28)</f>
        <v>6111</v>
      </c>
      <c r="P29" s="42">
        <f>SUM(P10:P28)</f>
        <v>115.90000000000002</v>
      </c>
      <c r="Q29" s="36">
        <f>P29/O29*100</f>
        <v>1.8965799378170514</v>
      </c>
      <c r="R29" s="42">
        <f>SUM(R10:R28)</f>
        <v>15551.1</v>
      </c>
      <c r="S29" s="42">
        <f>SUM(S10:S28)</f>
        <v>1310.6000000000001</v>
      </c>
      <c r="T29" s="36">
        <f>S29/R29*100</f>
        <v>8.427699648256395</v>
      </c>
      <c r="U29" s="42">
        <f>SUM(U10:U28)</f>
        <v>1510</v>
      </c>
      <c r="V29" s="42">
        <f>SUM(V10:V28)</f>
        <v>74.3</v>
      </c>
      <c r="W29" s="36">
        <f>V29/U29*100</f>
        <v>4.920529801324503</v>
      </c>
      <c r="X29" s="42">
        <f>SUM(X10:X28)</f>
        <v>2749</v>
      </c>
      <c r="Y29" s="42">
        <f>SUM(Y10:Y28)</f>
        <v>712.5999999999999</v>
      </c>
      <c r="Z29" s="36">
        <f>Y29/X29*100</f>
        <v>25.9221535103674</v>
      </c>
      <c r="AA29" s="42">
        <f>SUM(AA10:AA28)</f>
        <v>665</v>
      </c>
      <c r="AB29" s="42">
        <f>SUM(AB10:AB28)</f>
        <v>300</v>
      </c>
      <c r="AC29" s="36">
        <f>AB29/AA29*100</f>
        <v>45.11278195488722</v>
      </c>
      <c r="AD29" s="36">
        <f>SUM(AD10:AD28)</f>
        <v>0</v>
      </c>
      <c r="AE29" s="36">
        <f>SUM(AE10:AE28)</f>
        <v>0</v>
      </c>
      <c r="AF29" s="31" t="e">
        <f t="shared" si="13"/>
        <v>#DIV/0!</v>
      </c>
      <c r="AG29" s="42">
        <f>SUM(AG10:AG28)</f>
        <v>536</v>
      </c>
      <c r="AH29" s="42">
        <f>SUM(AH10:AH28)</f>
        <v>61.2</v>
      </c>
      <c r="AI29" s="31">
        <f t="shared" si="14"/>
        <v>11.417910447761194</v>
      </c>
      <c r="AJ29" s="42">
        <f>SUM(AJ10:AJ28)</f>
        <v>110852.50000000001</v>
      </c>
      <c r="AK29" s="42">
        <f>SUM(AK10:AK28)</f>
        <v>7758.899999999999</v>
      </c>
      <c r="AL29" s="36">
        <f>AK29/AJ29*100</f>
        <v>6.999300872781397</v>
      </c>
      <c r="AM29" s="50">
        <f>SUM(AM10:AM28)</f>
        <v>28070.300000000007</v>
      </c>
      <c r="AN29" s="42">
        <f>SUM(AN10:AN28)</f>
        <v>4678.3</v>
      </c>
      <c r="AO29" s="36">
        <f>AN29/AM29*100</f>
        <v>16.66636979298404</v>
      </c>
      <c r="AP29" s="50">
        <f>SUM(AP10:AP28)</f>
        <v>15379.2</v>
      </c>
      <c r="AQ29" s="42">
        <f>SUM(AQ10:AQ28)</f>
        <v>2563.1999999999994</v>
      </c>
      <c r="AR29" s="36">
        <f>AQ29/AP29*100</f>
        <v>16.666666666666664</v>
      </c>
      <c r="AS29" s="42">
        <f>SUM(AS10:AS28)</f>
        <v>195341.6</v>
      </c>
      <c r="AT29" s="42">
        <f>SUM(AT10:AT28)</f>
        <v>7154.399999999998</v>
      </c>
      <c r="AU29" s="36">
        <f>(AT29/AS29)*100</f>
        <v>3.6625071157398104</v>
      </c>
      <c r="AV29" s="42">
        <f>SUM(AV10:AV28)</f>
        <v>34885.6</v>
      </c>
      <c r="AW29" s="42">
        <f>SUM(AW10:AW28)</f>
        <v>3054.3999999999996</v>
      </c>
      <c r="AX29" s="36">
        <f>AW29/AV29*100</f>
        <v>8.755475038411262</v>
      </c>
      <c r="AY29" s="42">
        <f>SUM(AY10:AY28)</f>
        <v>25365</v>
      </c>
      <c r="AZ29" s="42">
        <f>SUM(AZ10:AZ28)</f>
        <v>2228.5</v>
      </c>
      <c r="BA29" s="36">
        <f t="shared" si="1"/>
        <v>8.785728365858466</v>
      </c>
      <c r="BB29" s="42">
        <f>SUM(BB10:BB28)</f>
        <v>47358.799999999996</v>
      </c>
      <c r="BC29" s="42">
        <f>SUM(BC10:BC28)</f>
        <v>1286.8999999999999</v>
      </c>
      <c r="BD29" s="36">
        <f>BC29/BB29*100</f>
        <v>2.7173408110002786</v>
      </c>
      <c r="BE29" s="42">
        <f>SUM(BE10:BE28)</f>
        <v>34483.7</v>
      </c>
      <c r="BF29" s="42">
        <f>SUM(BF10:BF28)</f>
        <v>1596.8999999999999</v>
      </c>
      <c r="BG29" s="36">
        <f>BF29/BE29*100</f>
        <v>4.630883576878351</v>
      </c>
      <c r="BH29" s="42">
        <f>SUM(BH10:BH28)</f>
        <v>74910.8</v>
      </c>
      <c r="BI29" s="42">
        <f>SUM(BI10:BI28)</f>
        <v>965.5000000000001</v>
      </c>
      <c r="BJ29" s="36">
        <f>BI29/BH29*100</f>
        <v>1.2888662248968108</v>
      </c>
      <c r="BK29" s="42">
        <f>SUM(BK10:BK28)</f>
        <v>-2702.3</v>
      </c>
      <c r="BL29" s="42">
        <f>SUM(BL10:BL28)</f>
        <v>7565.599999999999</v>
      </c>
      <c r="BM29" s="36">
        <f>BL29/BK29*100</f>
        <v>-279.96891536838984</v>
      </c>
      <c r="BN29" s="28">
        <f>SUM(BN10:BN28)</f>
        <v>-21948.799999999992</v>
      </c>
      <c r="BO29" s="28">
        <f>SUM(BO10:BO28)</f>
        <v>7565.599999999999</v>
      </c>
      <c r="BP29" s="28">
        <f>BO29/BN29*100</f>
        <v>-34.46931039510134</v>
      </c>
      <c r="BQ29" s="6"/>
      <c r="BR29" s="24"/>
    </row>
    <row r="30" spans="3:68" ht="15.75" hidden="1">
      <c r="C30" s="29">
        <f aca="true" t="shared" si="27" ref="C30:AC30">C29-C20</f>
        <v>165039.30000000005</v>
      </c>
      <c r="D30" s="29">
        <f t="shared" si="27"/>
        <v>13806.599999999999</v>
      </c>
      <c r="E30" s="29">
        <f t="shared" si="27"/>
        <v>-2.4449437231306614</v>
      </c>
      <c r="F30" s="29">
        <f t="shared" si="27"/>
        <v>59321.50000000001</v>
      </c>
      <c r="G30" s="29">
        <f t="shared" si="27"/>
        <v>6635.1</v>
      </c>
      <c r="H30" s="29">
        <f t="shared" si="27"/>
        <v>1.0025849884001747</v>
      </c>
      <c r="I30" s="29">
        <f t="shared" si="27"/>
        <v>23165</v>
      </c>
      <c r="J30" s="29">
        <f t="shared" si="27"/>
        <v>2720.4000000000005</v>
      </c>
      <c r="K30" s="29">
        <f t="shared" si="27"/>
        <v>3.1393698281349476</v>
      </c>
      <c r="L30" s="29">
        <f t="shared" si="27"/>
        <v>872.6</v>
      </c>
      <c r="M30" s="29">
        <f t="shared" si="27"/>
        <v>73.30000000000001</v>
      </c>
      <c r="N30" s="29">
        <f t="shared" si="27"/>
        <v>4.802664928669708</v>
      </c>
      <c r="O30" s="29">
        <f t="shared" si="27"/>
        <v>5576</v>
      </c>
      <c r="P30" s="29">
        <f t="shared" si="27"/>
        <v>105.00000000000001</v>
      </c>
      <c r="Q30" s="29">
        <f t="shared" si="27"/>
        <v>-0.1408032397530421</v>
      </c>
      <c r="R30" s="29">
        <f t="shared" si="27"/>
        <v>14654.1</v>
      </c>
      <c r="S30" s="29">
        <f t="shared" si="27"/>
        <v>1281.1000000000001</v>
      </c>
      <c r="T30" s="29">
        <f t="shared" si="27"/>
        <v>5.138959402994411</v>
      </c>
      <c r="U30" s="29">
        <f t="shared" si="27"/>
        <v>1510</v>
      </c>
      <c r="V30" s="29">
        <f t="shared" si="27"/>
        <v>74.3</v>
      </c>
      <c r="W30" s="29" t="e">
        <f t="shared" si="27"/>
        <v>#DIV/0!</v>
      </c>
      <c r="X30" s="29">
        <f t="shared" si="27"/>
        <v>2499</v>
      </c>
      <c r="Y30" s="29">
        <f t="shared" si="27"/>
        <v>591.3</v>
      </c>
      <c r="Z30" s="29">
        <f t="shared" si="27"/>
        <v>-22.597846489632595</v>
      </c>
      <c r="AA30" s="29">
        <f t="shared" si="27"/>
        <v>360</v>
      </c>
      <c r="AB30" s="29">
        <f t="shared" si="27"/>
        <v>285.8</v>
      </c>
      <c r="AC30" s="29">
        <f t="shared" si="27"/>
        <v>40.45704424996919</v>
      </c>
      <c r="AD30" s="29"/>
      <c r="AE30" s="29"/>
      <c r="AF30" s="14" t="e">
        <f t="shared" si="13"/>
        <v>#DIV/0!</v>
      </c>
      <c r="AG30" s="29">
        <f aca="true" t="shared" si="28" ref="AG30:BP30">AG29-AG20</f>
        <v>520</v>
      </c>
      <c r="AH30" s="29">
        <f t="shared" si="28"/>
        <v>61</v>
      </c>
      <c r="AI30" s="14">
        <f t="shared" si="14"/>
        <v>11.73076923076923</v>
      </c>
      <c r="AJ30" s="29">
        <f t="shared" si="28"/>
        <v>105717.80000000002</v>
      </c>
      <c r="AK30" s="29">
        <f t="shared" si="28"/>
        <v>7171.499999999999</v>
      </c>
      <c r="AL30" s="29">
        <f t="shared" si="28"/>
        <v>-4.44051060598075</v>
      </c>
      <c r="AM30" s="29">
        <f t="shared" si="28"/>
        <v>24725.300000000007</v>
      </c>
      <c r="AN30" s="29">
        <f t="shared" si="28"/>
        <v>4120.8</v>
      </c>
      <c r="AO30" s="29">
        <f t="shared" si="28"/>
        <v>-0.00029687368262543146</v>
      </c>
      <c r="AP30" s="29">
        <f t="shared" si="28"/>
        <v>15379.2</v>
      </c>
      <c r="AQ30" s="29">
        <f t="shared" si="28"/>
        <v>2563.1999999999994</v>
      </c>
      <c r="AR30" s="29" t="e">
        <f t="shared" si="28"/>
        <v>#DIV/0!</v>
      </c>
      <c r="AS30" s="29">
        <f t="shared" si="28"/>
        <v>186663.9</v>
      </c>
      <c r="AT30" s="29">
        <f t="shared" si="28"/>
        <v>6724.199999999998</v>
      </c>
      <c r="AU30" s="29">
        <f t="shared" si="28"/>
        <v>-1.2950277149180822</v>
      </c>
      <c r="AV30" s="29">
        <f t="shared" si="28"/>
        <v>32694.5</v>
      </c>
      <c r="AW30" s="29">
        <f t="shared" si="28"/>
        <v>2835.7999999999997</v>
      </c>
      <c r="AX30" s="29">
        <f t="shared" si="28"/>
        <v>-1.2212489814874186</v>
      </c>
      <c r="AY30" s="29">
        <f t="shared" si="28"/>
        <v>23858.3</v>
      </c>
      <c r="AZ30" s="29">
        <f t="shared" si="28"/>
        <v>2089</v>
      </c>
      <c r="BA30" s="29">
        <f t="shared" si="28"/>
        <v>-0.4729163543910868</v>
      </c>
      <c r="BB30" s="29">
        <f t="shared" si="28"/>
        <v>44381.899999999994</v>
      </c>
      <c r="BC30" s="29">
        <f t="shared" si="28"/>
        <v>1226.8999999999999</v>
      </c>
      <c r="BD30" s="29">
        <f t="shared" si="28"/>
        <v>0.7018213108491147</v>
      </c>
      <c r="BE30" s="29">
        <f t="shared" si="28"/>
        <v>34103.899999999994</v>
      </c>
      <c r="BF30" s="29">
        <f t="shared" si="28"/>
        <v>1563.8</v>
      </c>
      <c r="BG30" s="29">
        <f t="shared" si="28"/>
        <v>-4.084229640604534</v>
      </c>
      <c r="BH30" s="29">
        <f t="shared" si="28"/>
        <v>72170.5</v>
      </c>
      <c r="BI30" s="29">
        <f t="shared" si="28"/>
        <v>900.3000000000001</v>
      </c>
      <c r="BJ30" s="29">
        <f t="shared" si="28"/>
        <v>-1.0904353114313283</v>
      </c>
      <c r="BK30" s="29">
        <f>BK29-BK20</f>
        <v>-3565.6000000000004</v>
      </c>
      <c r="BL30" s="29">
        <f>BL29-BL20</f>
        <v>7082.4</v>
      </c>
      <c r="BM30" s="29">
        <f>BM29-BM20</f>
        <v>-335.94018839051427</v>
      </c>
      <c r="BN30" s="29">
        <f t="shared" si="28"/>
        <v>-21624.59999999999</v>
      </c>
      <c r="BO30" s="29">
        <f t="shared" si="28"/>
        <v>7082.4</v>
      </c>
      <c r="BP30" s="29">
        <f t="shared" si="28"/>
        <v>114.57448972827896</v>
      </c>
    </row>
    <row r="31" spans="3:69" ht="15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</row>
    <row r="32" ht="15.75">
      <c r="I32" s="7" t="s">
        <v>49</v>
      </c>
    </row>
    <row r="33" spans="15:16" ht="15.75">
      <c r="O33" s="38"/>
      <c r="P33" s="38"/>
    </row>
    <row r="35" ht="15.75">
      <c r="AH35" s="30"/>
    </row>
  </sheetData>
  <sheetProtection/>
  <mergeCells count="32">
    <mergeCell ref="R1:T1"/>
    <mergeCell ref="C2:T2"/>
    <mergeCell ref="C4:E7"/>
    <mergeCell ref="F4:AR4"/>
    <mergeCell ref="F5:H7"/>
    <mergeCell ref="I5:AI5"/>
    <mergeCell ref="L6:N7"/>
    <mergeCell ref="U6:W7"/>
    <mergeCell ref="AM5:AR5"/>
    <mergeCell ref="BN4:BP7"/>
    <mergeCell ref="BE5:BG7"/>
    <mergeCell ref="BH5:BJ7"/>
    <mergeCell ref="AV4:BJ4"/>
    <mergeCell ref="BB5:BD7"/>
    <mergeCell ref="AV5:AX7"/>
    <mergeCell ref="AY6:BA7"/>
    <mergeCell ref="AY5:BA5"/>
    <mergeCell ref="BK4:BM7"/>
    <mergeCell ref="A29:B29"/>
    <mergeCell ref="AG6:AI7"/>
    <mergeCell ref="AM6:AO7"/>
    <mergeCell ref="B4:B8"/>
    <mergeCell ref="A4:A8"/>
    <mergeCell ref="R6:T7"/>
    <mergeCell ref="I6:K7"/>
    <mergeCell ref="O6:Q7"/>
    <mergeCell ref="X6:Z7"/>
    <mergeCell ref="AJ5:AL7"/>
    <mergeCell ref="AS4:AU7"/>
    <mergeCell ref="AA6:AC7"/>
    <mergeCell ref="AD6:AF7"/>
    <mergeCell ref="AP6:AR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2020-02-11T07:17:39Z</cp:lastPrinted>
  <dcterms:created xsi:type="dcterms:W3CDTF">2013-04-03T10:22:22Z</dcterms:created>
  <dcterms:modified xsi:type="dcterms:W3CDTF">2020-03-13T06:01:26Z</dcterms:modified>
  <cp:category/>
  <cp:version/>
  <cp:contentType/>
  <cp:contentStatus/>
</cp:coreProperties>
</file>