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<sst xmlns="http://schemas.openxmlformats.org/spreadsheetml/2006/main" count="118" uniqueCount="52">
  <si>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</si>
  <si>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</si>
  <si>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</si>
  <si>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</si>
  <si>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</si>
  <si>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</si>
  <si>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</si>
  <si>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</si>
  <si>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</si>
  <si>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</si>
  <si>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</si>
  <si>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</si>
  <si>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</si>
  <si>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</si>
  <si>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</si>
  <si>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</si>
  <si>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</si>
  <si>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</si>
  <si>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</si>
  <si>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</si>
  <si>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</si>
  <si>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</si>
  <si>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</si>
  <si>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</si>
  <si>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</si>
  <si>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</si>
  <si>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</si>
  <si>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</si>
  <si>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</si>
  <si>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</si>
  <si>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</si>
  <si>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</si>
  <si>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</si>
  <si>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</si>
  <si>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</si>
  <si>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</si>
  <si>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</si>
  <si>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</si>
  <si>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</si>
  <si>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</si>
  <si>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</si>
  <si>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</si>
  <si>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</si>
  <si>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</si>
  <si>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</si>
  <si>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</si>
  <si>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</si>
  <si>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</si>
  <si>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</si>
  <si>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</si>
  <si>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</si>
  <si>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февраля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</si>
</sst>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172" fontId="4" fillId="36" borderId="10" xfId="53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53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90" zoomScaleNormal="75" zoomScaleSheetLayoutView="90" zoomScalePageLayoutView="0" workbookViewId="0" topLeftCell="A1">
      <pane xSplit="5" ySplit="7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M31" sqref="BM31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1" t="s">
        <v>0</v>
      </c>
      <c r="S1" s="81"/>
      <c r="T1" s="8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2" t="s">
        <v>51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69" t="s">
        <v>1</v>
      </c>
      <c r="C4" s="51" t="s">
        <v>46</v>
      </c>
      <c r="D4" s="52"/>
      <c r="E4" s="53"/>
      <c r="F4" s="73" t="s">
        <v>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60" t="s">
        <v>47</v>
      </c>
      <c r="AT4" s="52"/>
      <c r="AU4" s="53"/>
      <c r="AV4" s="73" t="s">
        <v>4</v>
      </c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51" t="s">
        <v>50</v>
      </c>
      <c r="BL4" s="52"/>
      <c r="BM4" s="53"/>
      <c r="BN4" s="60" t="s">
        <v>48</v>
      </c>
      <c r="BO4" s="52"/>
      <c r="BP4" s="53"/>
      <c r="BQ4" s="6"/>
      <c r="BR4" s="6"/>
    </row>
    <row r="5" spans="1:70" ht="15" customHeight="1">
      <c r="A5" s="56"/>
      <c r="B5" s="70"/>
      <c r="C5" s="54"/>
      <c r="D5" s="55"/>
      <c r="E5" s="56"/>
      <c r="F5" s="72" t="s">
        <v>3</v>
      </c>
      <c r="G5" s="72"/>
      <c r="H5" s="72"/>
      <c r="I5" s="83" t="s">
        <v>4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5"/>
      <c r="AJ5" s="72" t="s">
        <v>5</v>
      </c>
      <c r="AK5" s="72"/>
      <c r="AL5" s="72"/>
      <c r="AM5" s="73" t="s">
        <v>4</v>
      </c>
      <c r="AN5" s="74"/>
      <c r="AO5" s="74"/>
      <c r="AP5" s="74"/>
      <c r="AQ5" s="74"/>
      <c r="AR5" s="74"/>
      <c r="AS5" s="54"/>
      <c r="AT5" s="55"/>
      <c r="AU5" s="56"/>
      <c r="AV5" s="75" t="s">
        <v>9</v>
      </c>
      <c r="AW5" s="76"/>
      <c r="AX5" s="76"/>
      <c r="AY5" s="50" t="s">
        <v>4</v>
      </c>
      <c r="AZ5" s="50"/>
      <c r="BA5" s="50"/>
      <c r="BB5" s="50" t="s">
        <v>10</v>
      </c>
      <c r="BC5" s="50"/>
      <c r="BD5" s="50"/>
      <c r="BE5" s="50" t="s">
        <v>11</v>
      </c>
      <c r="BF5" s="50"/>
      <c r="BG5" s="50"/>
      <c r="BH5" s="72" t="s">
        <v>12</v>
      </c>
      <c r="BI5" s="72"/>
      <c r="BJ5" s="72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70"/>
      <c r="C6" s="54"/>
      <c r="D6" s="55"/>
      <c r="E6" s="56"/>
      <c r="F6" s="72"/>
      <c r="G6" s="72"/>
      <c r="H6" s="72"/>
      <c r="I6" s="51" t="s">
        <v>6</v>
      </c>
      <c r="J6" s="52"/>
      <c r="K6" s="53"/>
      <c r="L6" s="51" t="s">
        <v>7</v>
      </c>
      <c r="M6" s="52"/>
      <c r="N6" s="53"/>
      <c r="O6" s="51" t="s">
        <v>20</v>
      </c>
      <c r="P6" s="52"/>
      <c r="Q6" s="53"/>
      <c r="R6" s="51" t="s">
        <v>8</v>
      </c>
      <c r="S6" s="52"/>
      <c r="T6" s="53"/>
      <c r="U6" s="51" t="s">
        <v>19</v>
      </c>
      <c r="V6" s="52"/>
      <c r="W6" s="53"/>
      <c r="X6" s="51" t="s">
        <v>21</v>
      </c>
      <c r="Y6" s="52"/>
      <c r="Z6" s="53"/>
      <c r="AA6" s="51" t="s">
        <v>25</v>
      </c>
      <c r="AB6" s="52"/>
      <c r="AC6" s="53"/>
      <c r="AD6" s="61" t="s">
        <v>26</v>
      </c>
      <c r="AE6" s="62"/>
      <c r="AF6" s="63"/>
      <c r="AG6" s="51" t="s">
        <v>24</v>
      </c>
      <c r="AH6" s="52"/>
      <c r="AI6" s="53"/>
      <c r="AJ6" s="72"/>
      <c r="AK6" s="72"/>
      <c r="AL6" s="72"/>
      <c r="AM6" s="51" t="s">
        <v>22</v>
      </c>
      <c r="AN6" s="52"/>
      <c r="AO6" s="53"/>
      <c r="AP6" s="51" t="s">
        <v>23</v>
      </c>
      <c r="AQ6" s="52"/>
      <c r="AR6" s="53"/>
      <c r="AS6" s="54"/>
      <c r="AT6" s="55"/>
      <c r="AU6" s="56"/>
      <c r="AV6" s="77"/>
      <c r="AW6" s="78"/>
      <c r="AX6" s="78"/>
      <c r="AY6" s="50" t="s">
        <v>13</v>
      </c>
      <c r="AZ6" s="50"/>
      <c r="BA6" s="50"/>
      <c r="BB6" s="50"/>
      <c r="BC6" s="50"/>
      <c r="BD6" s="50"/>
      <c r="BE6" s="50"/>
      <c r="BF6" s="50"/>
      <c r="BG6" s="50"/>
      <c r="BH6" s="72"/>
      <c r="BI6" s="72"/>
      <c r="BJ6" s="72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70"/>
      <c r="C7" s="57"/>
      <c r="D7" s="58"/>
      <c r="E7" s="59"/>
      <c r="F7" s="72"/>
      <c r="G7" s="72"/>
      <c r="H7" s="72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64"/>
      <c r="AE7" s="65"/>
      <c r="AF7" s="66"/>
      <c r="AG7" s="57"/>
      <c r="AH7" s="58"/>
      <c r="AI7" s="59"/>
      <c r="AJ7" s="72"/>
      <c r="AK7" s="72"/>
      <c r="AL7" s="72"/>
      <c r="AM7" s="57"/>
      <c r="AN7" s="58"/>
      <c r="AO7" s="59"/>
      <c r="AP7" s="57"/>
      <c r="AQ7" s="58"/>
      <c r="AR7" s="59"/>
      <c r="AS7" s="57"/>
      <c r="AT7" s="58"/>
      <c r="AU7" s="59"/>
      <c r="AV7" s="79"/>
      <c r="AW7" s="80"/>
      <c r="AX7" s="80"/>
      <c r="AY7" s="50"/>
      <c r="AZ7" s="50"/>
      <c r="BA7" s="50"/>
      <c r="BB7" s="50"/>
      <c r="BC7" s="50"/>
      <c r="BD7" s="50"/>
      <c r="BE7" s="50"/>
      <c r="BF7" s="50"/>
      <c r="BG7" s="50"/>
      <c r="BH7" s="72"/>
      <c r="BI7" s="72"/>
      <c r="BJ7" s="72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7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5560.299999999999</v>
      </c>
      <c r="D10" s="35">
        <f>G10+AK10</f>
        <v>360.2</v>
      </c>
      <c r="E10" s="14">
        <f>D10/C10*100</f>
        <v>6.478067730158445</v>
      </c>
      <c r="F10" s="43">
        <v>1431.6</v>
      </c>
      <c r="G10" s="16">
        <v>88.8</v>
      </c>
      <c r="H10" s="14">
        <f>G10/F10*100</f>
        <v>6.202849958088851</v>
      </c>
      <c r="I10" s="15">
        <v>205</v>
      </c>
      <c r="J10" s="16">
        <v>10.6</v>
      </c>
      <c r="K10" s="14">
        <f aca="true" t="shared" si="0" ref="K10:K29">J10/I10*100</f>
        <v>5.170731707317073</v>
      </c>
      <c r="L10" s="15">
        <v>1.6</v>
      </c>
      <c r="M10" s="16">
        <v>1.2</v>
      </c>
      <c r="N10" s="14">
        <f>M10/L10*100</f>
        <v>74.99999999999999</v>
      </c>
      <c r="O10" s="15">
        <v>100</v>
      </c>
      <c r="P10" s="16">
        <v>0.2</v>
      </c>
      <c r="Q10" s="14">
        <f>P10/O10*100</f>
        <v>0.2</v>
      </c>
      <c r="R10" s="15">
        <v>450</v>
      </c>
      <c r="S10" s="16">
        <v>6.8</v>
      </c>
      <c r="T10" s="14">
        <f>S10/R10*100</f>
        <v>1.511111111111111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2">
        <v>24.3</v>
      </c>
      <c r="Z10" s="14">
        <f>Y10/X10*100</f>
        <v>20.25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3">
        <v>4128.7</v>
      </c>
      <c r="AK10" s="16">
        <v>271.4</v>
      </c>
      <c r="AL10" s="14">
        <f>AK10/AJ10*100</f>
        <v>6.5734977111439425</v>
      </c>
      <c r="AM10" s="43">
        <v>2382.4</v>
      </c>
      <c r="AN10" s="32">
        <v>198.5</v>
      </c>
      <c r="AO10" s="14">
        <f>AN10/AM10*100</f>
        <v>8.331934184016118</v>
      </c>
      <c r="AP10" s="15">
        <v>785</v>
      </c>
      <c r="AQ10" s="16">
        <v>65.4</v>
      </c>
      <c r="AR10" s="14">
        <f>AQ10/AP10*100</f>
        <v>8.331210191082803</v>
      </c>
      <c r="AS10" s="18">
        <v>5560.3</v>
      </c>
      <c r="AT10" s="19">
        <v>40.3</v>
      </c>
      <c r="AU10" s="14">
        <f>AT10/AS10*100</f>
        <v>0.7247810369944067</v>
      </c>
      <c r="AV10" s="45">
        <v>1716.6</v>
      </c>
      <c r="AW10" s="19">
        <v>37.8</v>
      </c>
      <c r="AX10" s="14">
        <f>AW10/AV10*100</f>
        <v>2.202027263194687</v>
      </c>
      <c r="AY10" s="20">
        <v>1211.4</v>
      </c>
      <c r="AZ10" s="19">
        <v>21</v>
      </c>
      <c r="BA10" s="14">
        <f aca="true" t="shared" si="1" ref="BA10:BA29">AZ10/AY10*100</f>
        <v>1.7335314512134719</v>
      </c>
      <c r="BB10" s="21">
        <v>1431.7</v>
      </c>
      <c r="BC10" s="22">
        <v>0</v>
      </c>
      <c r="BD10" s="14">
        <f>BC10/BB10*100</f>
        <v>0</v>
      </c>
      <c r="BE10" s="20">
        <v>139.5</v>
      </c>
      <c r="BF10" s="22">
        <v>0</v>
      </c>
      <c r="BG10" s="14">
        <f>BF10/BE10*100</f>
        <v>0</v>
      </c>
      <c r="BH10" s="20">
        <v>2180.9</v>
      </c>
      <c r="BI10" s="33">
        <v>0</v>
      </c>
      <c r="BJ10" s="14">
        <f>BI10/BH10*100</f>
        <v>0</v>
      </c>
      <c r="BK10" s="34">
        <f>C10-AS10</f>
        <v>0</v>
      </c>
      <c r="BL10" s="34">
        <f>D10-AT10</f>
        <v>319.9</v>
      </c>
      <c r="BM10" s="14" t="e">
        <f>BL10/BK10*100</f>
        <v>#DIV/0!</v>
      </c>
      <c r="BN10" s="23">
        <f aca="true" t="shared" si="2" ref="BN10:BN28">C10-AS10</f>
        <v>0</v>
      </c>
      <c r="BO10" s="23">
        <f aca="true" t="shared" si="3" ref="BO10:BO28">D10-AT10</f>
        <v>319.9</v>
      </c>
      <c r="BP10" s="14" t="e">
        <f>BO10/BN10*100</f>
        <v>#DIV/0!</v>
      </c>
      <c r="BQ10" s="6"/>
      <c r="BR10" s="24"/>
    </row>
    <row r="11" spans="1:70" ht="15.75">
      <c r="A11" s="37">
        <v>2</v>
      </c>
      <c r="B11" s="12" t="s">
        <v>28</v>
      </c>
      <c r="C11" s="40">
        <f aca="true" t="shared" si="4" ref="C11:C28">F11+AJ11</f>
        <v>4309.1</v>
      </c>
      <c r="D11" s="14">
        <f aca="true" t="shared" si="5" ref="D11:D28">G11+AK11</f>
        <v>258.8</v>
      </c>
      <c r="E11" s="14">
        <f aca="true" t="shared" si="6" ref="E11:E28">D11/C11*100</f>
        <v>6.005894502332273</v>
      </c>
      <c r="F11" s="43">
        <v>1015</v>
      </c>
      <c r="G11" s="16">
        <v>43.9</v>
      </c>
      <c r="H11" s="14">
        <f aca="true" t="shared" si="7" ref="H11:H28">G11/F11*100</f>
        <v>4.325123152709359</v>
      </c>
      <c r="I11" s="15">
        <v>32</v>
      </c>
      <c r="J11" s="32">
        <v>0.3</v>
      </c>
      <c r="K11" s="14">
        <f t="shared" si="0"/>
        <v>0.9375</v>
      </c>
      <c r="L11" s="15">
        <v>41</v>
      </c>
      <c r="M11" s="16">
        <v>0</v>
      </c>
      <c r="N11" s="14">
        <f aca="true" t="shared" si="8" ref="N11:N28">M11/L11*100</f>
        <v>0</v>
      </c>
      <c r="O11" s="15">
        <v>85</v>
      </c>
      <c r="P11" s="16">
        <v>0.4</v>
      </c>
      <c r="Q11" s="14">
        <f aca="true" t="shared" si="9" ref="Q11:Q28">P11/O11*100</f>
        <v>0.4705882352941177</v>
      </c>
      <c r="R11" s="15">
        <v>265</v>
      </c>
      <c r="S11" s="32">
        <v>1.7</v>
      </c>
      <c r="T11" s="14">
        <f>S11/R11*100</f>
        <v>0.6415094339622641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0</v>
      </c>
      <c r="Z11" s="14">
        <f aca="true" t="shared" si="11" ref="Z11:Z28">Y11/X11*100</f>
        <v>0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43">
        <v>3294.1</v>
      </c>
      <c r="AK11" s="32">
        <v>214.9</v>
      </c>
      <c r="AL11" s="14">
        <f aca="true" t="shared" si="15" ref="AL11:AL28">AK11/AJ11*100</f>
        <v>6.523784948847941</v>
      </c>
      <c r="AM11" s="43">
        <v>2088.8</v>
      </c>
      <c r="AN11" s="32">
        <v>174.1</v>
      </c>
      <c r="AO11" s="14">
        <f aca="true" t="shared" si="16" ref="AO11:AO28">AN11/AM11*100</f>
        <v>8.334929145921102</v>
      </c>
      <c r="AP11" s="15">
        <v>400.3</v>
      </c>
      <c r="AQ11" s="32">
        <v>33.4</v>
      </c>
      <c r="AR11" s="14">
        <f>AQ11/AP11*100</f>
        <v>8.343742193354982</v>
      </c>
      <c r="AS11" s="18">
        <v>4309.1</v>
      </c>
      <c r="AT11" s="19">
        <v>23</v>
      </c>
      <c r="AU11" s="14">
        <f aca="true" t="shared" si="17" ref="AU11:AU27">AT11/AS11*100</f>
        <v>0.5337541481979995</v>
      </c>
      <c r="AV11" s="46">
        <v>1540</v>
      </c>
      <c r="AW11" s="19">
        <v>22</v>
      </c>
      <c r="AX11" s="14">
        <f aca="true" t="shared" si="18" ref="AX11:AX28">AW11/AV11*100</f>
        <v>1.4285714285714286</v>
      </c>
      <c r="AY11" s="20">
        <v>1228.1</v>
      </c>
      <c r="AZ11" s="19">
        <v>18</v>
      </c>
      <c r="BA11" s="14">
        <f t="shared" si="1"/>
        <v>1.4656786906603698</v>
      </c>
      <c r="BB11" s="44">
        <v>1247.4</v>
      </c>
      <c r="BC11" s="22">
        <v>0</v>
      </c>
      <c r="BD11" s="14">
        <f aca="true" t="shared" si="19" ref="BD11:BD28">BC11/BB11*100</f>
        <v>0</v>
      </c>
      <c r="BE11" s="20">
        <v>60.7</v>
      </c>
      <c r="BF11" s="22">
        <v>0</v>
      </c>
      <c r="BG11" s="14">
        <f aca="true" t="shared" si="20" ref="BG11:BG28">BF11/BE11*100</f>
        <v>0</v>
      </c>
      <c r="BH11" s="20">
        <v>1369.4</v>
      </c>
      <c r="BI11" s="19">
        <v>0</v>
      </c>
      <c r="BJ11" s="14">
        <f aca="true" t="shared" si="21" ref="BJ11:BJ28">BI11/BH11*100</f>
        <v>0</v>
      </c>
      <c r="BK11" s="34">
        <f aca="true" t="shared" si="22" ref="BK11:BK28">C11-AS11</f>
        <v>0</v>
      </c>
      <c r="BL11" s="34">
        <f aca="true" t="shared" si="23" ref="BL11:BL28">D11-AT11</f>
        <v>235.8</v>
      </c>
      <c r="BM11" s="14" t="e">
        <f aca="true" t="shared" si="24" ref="BM11:BM28">BL11/BK11*100</f>
        <v>#DIV/0!</v>
      </c>
      <c r="BN11" s="23">
        <f t="shared" si="2"/>
        <v>0</v>
      </c>
      <c r="BO11" s="23">
        <f t="shared" si="3"/>
        <v>235.8</v>
      </c>
      <c r="BP11" s="14" t="e">
        <f aca="true" t="shared" si="25" ref="BP11:BP28">BO11/BN11*100</f>
        <v>#DIV/0!</v>
      </c>
      <c r="BQ11" s="6"/>
      <c r="BR11" s="24"/>
    </row>
    <row r="12" spans="1:70" ht="15.75">
      <c r="A12" s="11">
        <v>3</v>
      </c>
      <c r="B12" s="12" t="s">
        <v>29</v>
      </c>
      <c r="C12" s="40">
        <f t="shared" si="4"/>
        <v>4598.2</v>
      </c>
      <c r="D12" s="14">
        <f t="shared" si="5"/>
        <v>353.6</v>
      </c>
      <c r="E12" s="14">
        <f t="shared" si="6"/>
        <v>7.689965638728198</v>
      </c>
      <c r="F12" s="43">
        <v>1670</v>
      </c>
      <c r="G12" s="16">
        <v>172.4</v>
      </c>
      <c r="H12" s="14">
        <f t="shared" si="7"/>
        <v>10.323353293413174</v>
      </c>
      <c r="I12" s="15">
        <v>80</v>
      </c>
      <c r="J12" s="16">
        <v>3.9</v>
      </c>
      <c r="K12" s="14">
        <f t="shared" si="0"/>
        <v>4.875</v>
      </c>
      <c r="L12" s="15">
        <v>2</v>
      </c>
      <c r="M12" s="16">
        <v>0</v>
      </c>
      <c r="N12" s="14">
        <f t="shared" si="8"/>
        <v>0</v>
      </c>
      <c r="O12" s="15">
        <v>250</v>
      </c>
      <c r="P12" s="16">
        <v>0.7</v>
      </c>
      <c r="Q12" s="14">
        <f t="shared" si="9"/>
        <v>0.27999999999999997</v>
      </c>
      <c r="R12" s="27">
        <v>530</v>
      </c>
      <c r="S12" s="16">
        <v>7.8</v>
      </c>
      <c r="T12" s="14">
        <f aca="true" t="shared" si="26" ref="T12:T28">S12/R12*100</f>
        <v>1.471698113207547</v>
      </c>
      <c r="U12" s="15">
        <v>0</v>
      </c>
      <c r="V12" s="17">
        <v>0</v>
      </c>
      <c r="W12" s="14" t="e">
        <f t="shared" si="10"/>
        <v>#DIV/0!</v>
      </c>
      <c r="X12" s="15">
        <v>220</v>
      </c>
      <c r="Y12" s="17">
        <v>115.5</v>
      </c>
      <c r="Z12" s="14">
        <f t="shared" si="11"/>
        <v>52.5</v>
      </c>
      <c r="AA12" s="15">
        <v>0</v>
      </c>
      <c r="AB12" s="16">
        <v>0</v>
      </c>
      <c r="AC12" s="14" t="e">
        <f t="shared" si="12"/>
        <v>#DIV/0!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43">
        <v>2928.2</v>
      </c>
      <c r="AK12" s="16">
        <v>181.2</v>
      </c>
      <c r="AL12" s="14">
        <f t="shared" si="15"/>
        <v>6.188101905607541</v>
      </c>
      <c r="AM12" s="15">
        <v>2084.9</v>
      </c>
      <c r="AN12" s="32">
        <v>173.7</v>
      </c>
      <c r="AO12" s="14">
        <f t="shared" si="16"/>
        <v>8.331334836203174</v>
      </c>
      <c r="AP12" s="43">
        <v>0</v>
      </c>
      <c r="AQ12" s="16">
        <v>0</v>
      </c>
      <c r="AR12" s="14" t="e">
        <f aca="true" t="shared" si="27" ref="AR12:AR28">AQ12/AP12*100</f>
        <v>#DIV/0!</v>
      </c>
      <c r="AS12" s="44">
        <v>4432.2</v>
      </c>
      <c r="AT12" s="19">
        <v>26.7</v>
      </c>
      <c r="AU12" s="14">
        <f t="shared" si="17"/>
        <v>0.6024096385542169</v>
      </c>
      <c r="AV12" s="46">
        <v>1561.7</v>
      </c>
      <c r="AW12" s="19">
        <v>25.7</v>
      </c>
      <c r="AX12" s="14">
        <f t="shared" si="18"/>
        <v>1.6456425689953253</v>
      </c>
      <c r="AY12" s="20">
        <v>1232.8</v>
      </c>
      <c r="AZ12" s="19">
        <v>15.3</v>
      </c>
      <c r="BA12" s="14">
        <f t="shared" si="1"/>
        <v>1.2410772225827384</v>
      </c>
      <c r="BB12" s="48">
        <v>1481.6</v>
      </c>
      <c r="BC12" s="22">
        <v>0</v>
      </c>
      <c r="BD12" s="14">
        <f t="shared" si="19"/>
        <v>0</v>
      </c>
      <c r="BE12" s="20">
        <v>263</v>
      </c>
      <c r="BF12" s="22">
        <v>0</v>
      </c>
      <c r="BG12" s="14">
        <f t="shared" si="20"/>
        <v>0</v>
      </c>
      <c r="BH12" s="20">
        <v>1034.4</v>
      </c>
      <c r="BI12" s="19">
        <v>0</v>
      </c>
      <c r="BJ12" s="14">
        <f t="shared" si="21"/>
        <v>0</v>
      </c>
      <c r="BK12" s="34">
        <f t="shared" si="22"/>
        <v>166</v>
      </c>
      <c r="BL12" s="34">
        <f t="shared" si="23"/>
        <v>326.90000000000003</v>
      </c>
      <c r="BM12" s="14">
        <f t="shared" si="24"/>
        <v>196.92771084337352</v>
      </c>
      <c r="BN12" s="23">
        <f t="shared" si="2"/>
        <v>166</v>
      </c>
      <c r="BO12" s="23">
        <f t="shared" si="3"/>
        <v>326.90000000000003</v>
      </c>
      <c r="BP12" s="14">
        <f t="shared" si="25"/>
        <v>196.92771084337352</v>
      </c>
      <c r="BQ12" s="6"/>
      <c r="BR12" s="24"/>
    </row>
    <row r="13" spans="1:70" ht="15" customHeight="1">
      <c r="A13" s="11">
        <v>4</v>
      </c>
      <c r="B13" s="12" t="s">
        <v>30</v>
      </c>
      <c r="C13" s="40">
        <f t="shared" si="4"/>
        <v>5633</v>
      </c>
      <c r="D13" s="14">
        <f t="shared" si="5"/>
        <v>188.4</v>
      </c>
      <c r="E13" s="14">
        <f t="shared" si="6"/>
        <v>3.3445766021658088</v>
      </c>
      <c r="F13" s="43">
        <v>1611.1</v>
      </c>
      <c r="G13" s="16">
        <v>69.5</v>
      </c>
      <c r="H13" s="14">
        <f t="shared" si="7"/>
        <v>4.313822853950717</v>
      </c>
      <c r="I13" s="15">
        <v>160</v>
      </c>
      <c r="J13" s="16">
        <v>10.5</v>
      </c>
      <c r="K13" s="14">
        <f t="shared" si="0"/>
        <v>6.5625</v>
      </c>
      <c r="L13" s="15">
        <v>55</v>
      </c>
      <c r="M13" s="16">
        <v>0</v>
      </c>
      <c r="N13" s="14">
        <f t="shared" si="8"/>
        <v>0</v>
      </c>
      <c r="O13" s="15">
        <v>89</v>
      </c>
      <c r="P13" s="32">
        <v>0.1</v>
      </c>
      <c r="Q13" s="14">
        <f t="shared" si="9"/>
        <v>0.11235955056179776</v>
      </c>
      <c r="R13" s="15">
        <v>550.1</v>
      </c>
      <c r="S13" s="16">
        <v>4.1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165</v>
      </c>
      <c r="Y13" s="17">
        <v>6.8</v>
      </c>
      <c r="Z13" s="14">
        <f t="shared" si="11"/>
        <v>4.121212121212121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43">
        <v>4021.9</v>
      </c>
      <c r="AK13" s="87">
        <v>118.9</v>
      </c>
      <c r="AL13" s="14">
        <f t="shared" si="15"/>
        <v>2.9563141798652377</v>
      </c>
      <c r="AM13" s="15">
        <v>494.9</v>
      </c>
      <c r="AN13" s="32">
        <v>41.2</v>
      </c>
      <c r="AO13" s="14">
        <f t="shared" si="16"/>
        <v>8.324914124065469</v>
      </c>
      <c r="AP13" s="15">
        <v>841.8</v>
      </c>
      <c r="AQ13" s="16">
        <v>70.2</v>
      </c>
      <c r="AR13" s="14">
        <f t="shared" si="27"/>
        <v>8.339272986457592</v>
      </c>
      <c r="AS13" s="26">
        <v>5632.9</v>
      </c>
      <c r="AT13" s="19">
        <v>30.4</v>
      </c>
      <c r="AU13" s="14">
        <f t="shared" si="17"/>
        <v>0.5396864847591827</v>
      </c>
      <c r="AV13" s="46">
        <v>1211</v>
      </c>
      <c r="AW13" s="19">
        <v>23.7</v>
      </c>
      <c r="AX13" s="14">
        <f t="shared" si="18"/>
        <v>1.9570602807597026</v>
      </c>
      <c r="AY13" s="20">
        <v>898.6</v>
      </c>
      <c r="AZ13" s="19">
        <v>21.7</v>
      </c>
      <c r="BA13" s="14">
        <f t="shared" si="1"/>
        <v>2.4148675717783217</v>
      </c>
      <c r="BB13" s="44">
        <v>1397.5</v>
      </c>
      <c r="BC13" s="33">
        <v>0</v>
      </c>
      <c r="BD13" s="14">
        <f t="shared" si="19"/>
        <v>0</v>
      </c>
      <c r="BE13" s="20">
        <v>82.4</v>
      </c>
      <c r="BF13" s="33">
        <v>0</v>
      </c>
      <c r="BG13" s="14">
        <f t="shared" si="20"/>
        <v>0</v>
      </c>
      <c r="BH13" s="20">
        <v>2850.3</v>
      </c>
      <c r="BI13" s="19">
        <v>5.7</v>
      </c>
      <c r="BJ13" s="14">
        <f t="shared" si="21"/>
        <v>0.1999789495842543</v>
      </c>
      <c r="BK13" s="34">
        <f t="shared" si="22"/>
        <v>0.1000000000003638</v>
      </c>
      <c r="BL13" s="34">
        <f t="shared" si="23"/>
        <v>158</v>
      </c>
      <c r="BM13" s="14">
        <f>BL13/BK13*100</f>
        <v>157999.9999994252</v>
      </c>
      <c r="BN13" s="23">
        <f t="shared" si="2"/>
        <v>0.1000000000003638</v>
      </c>
      <c r="BO13" s="23">
        <f t="shared" si="3"/>
        <v>158</v>
      </c>
      <c r="BP13" s="14">
        <f>BO13/BN13*100</f>
        <v>157999.9999994252</v>
      </c>
      <c r="BQ13" s="6"/>
      <c r="BR13" s="24"/>
    </row>
    <row r="14" spans="1:70" ht="15.75">
      <c r="A14" s="11">
        <v>5</v>
      </c>
      <c r="B14" s="12" t="s">
        <v>31</v>
      </c>
      <c r="C14" s="40">
        <f t="shared" si="4"/>
        <v>3887.4</v>
      </c>
      <c r="D14" s="31">
        <f t="shared" si="5"/>
        <v>233.20000000000002</v>
      </c>
      <c r="E14" s="14">
        <f t="shared" si="6"/>
        <v>5.998868138087154</v>
      </c>
      <c r="F14" s="43">
        <v>1190</v>
      </c>
      <c r="G14" s="16">
        <v>85.9</v>
      </c>
      <c r="H14" s="14">
        <f t="shared" si="7"/>
        <v>7.218487394957984</v>
      </c>
      <c r="I14" s="15">
        <v>67</v>
      </c>
      <c r="J14" s="16">
        <v>0.6</v>
      </c>
      <c r="K14" s="14">
        <f t="shared" si="0"/>
        <v>0.8955223880597015</v>
      </c>
      <c r="L14" s="15">
        <v>90</v>
      </c>
      <c r="M14" s="16">
        <v>0</v>
      </c>
      <c r="N14" s="14">
        <f t="shared" si="8"/>
        <v>0</v>
      </c>
      <c r="O14" s="15">
        <v>120</v>
      </c>
      <c r="P14" s="32">
        <v>4.7</v>
      </c>
      <c r="Q14" s="14">
        <f t="shared" si="9"/>
        <v>3.916666666666667</v>
      </c>
      <c r="R14" s="15">
        <v>300</v>
      </c>
      <c r="S14" s="16">
        <v>6.1</v>
      </c>
      <c r="T14" s="14">
        <f t="shared" si="26"/>
        <v>2.033333333333333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50.8</v>
      </c>
      <c r="Z14" s="14">
        <f t="shared" si="11"/>
        <v>16.933333333333334</v>
      </c>
      <c r="AA14" s="15">
        <v>20</v>
      </c>
      <c r="AB14" s="16">
        <v>0</v>
      </c>
      <c r="AC14" s="14">
        <f t="shared" si="12"/>
        <v>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43">
        <v>2697.4</v>
      </c>
      <c r="AK14" s="16">
        <v>147.3</v>
      </c>
      <c r="AL14" s="14">
        <f t="shared" si="15"/>
        <v>5.460814117298139</v>
      </c>
      <c r="AM14" s="15">
        <v>746.5</v>
      </c>
      <c r="AN14" s="32">
        <v>62.2</v>
      </c>
      <c r="AO14" s="14">
        <f t="shared" si="16"/>
        <v>8.332217012726055</v>
      </c>
      <c r="AP14" s="15">
        <v>931.7</v>
      </c>
      <c r="AQ14" s="32">
        <v>77.6</v>
      </c>
      <c r="AR14" s="14">
        <f t="shared" si="27"/>
        <v>8.328861221423203</v>
      </c>
      <c r="AS14" s="26">
        <v>3887.4</v>
      </c>
      <c r="AT14" s="33">
        <v>42.9</v>
      </c>
      <c r="AU14" s="14">
        <f t="shared" si="17"/>
        <v>1.1035653650254669</v>
      </c>
      <c r="AV14" s="46">
        <v>1270.3</v>
      </c>
      <c r="AW14" s="19">
        <v>24</v>
      </c>
      <c r="AX14" s="14">
        <f t="shared" si="18"/>
        <v>1.8893174840588838</v>
      </c>
      <c r="AY14" s="20">
        <v>873.9</v>
      </c>
      <c r="AZ14" s="33">
        <v>15</v>
      </c>
      <c r="BA14" s="14">
        <f t="shared" si="1"/>
        <v>1.7164435290078957</v>
      </c>
      <c r="BB14" s="44">
        <v>736.7</v>
      </c>
      <c r="BC14" s="22">
        <v>0</v>
      </c>
      <c r="BD14" s="14">
        <f t="shared" si="19"/>
        <v>0</v>
      </c>
      <c r="BE14" s="20">
        <v>215.9</v>
      </c>
      <c r="BF14" s="22">
        <v>12.9</v>
      </c>
      <c r="BG14" s="14">
        <f t="shared" si="20"/>
        <v>5.974988420565077</v>
      </c>
      <c r="BH14" s="20">
        <v>1573</v>
      </c>
      <c r="BI14" s="33">
        <v>4.1</v>
      </c>
      <c r="BJ14" s="14">
        <f t="shared" si="21"/>
        <v>0.2606484424666243</v>
      </c>
      <c r="BK14" s="34">
        <f t="shared" si="22"/>
        <v>0</v>
      </c>
      <c r="BL14" s="34">
        <f t="shared" si="23"/>
        <v>190.3</v>
      </c>
      <c r="BM14" s="14" t="e">
        <f t="shared" si="24"/>
        <v>#DIV/0!</v>
      </c>
      <c r="BN14" s="23">
        <f t="shared" si="2"/>
        <v>0</v>
      </c>
      <c r="BO14" s="23">
        <f t="shared" si="3"/>
        <v>190.3</v>
      </c>
      <c r="BP14" s="14" t="e">
        <f t="shared" si="25"/>
        <v>#DIV/0!</v>
      </c>
      <c r="BQ14" s="6"/>
      <c r="BR14" s="24"/>
    </row>
    <row r="15" spans="1:70" ht="15.75">
      <c r="A15" s="11">
        <v>6</v>
      </c>
      <c r="B15" s="12" t="s">
        <v>32</v>
      </c>
      <c r="C15" s="40">
        <f t="shared" si="4"/>
        <v>32997.9</v>
      </c>
      <c r="D15" s="31">
        <f t="shared" si="5"/>
        <v>213</v>
      </c>
      <c r="E15" s="14">
        <f t="shared" si="6"/>
        <v>0.6454956224487013</v>
      </c>
      <c r="F15" s="43">
        <v>1221</v>
      </c>
      <c r="G15" s="16">
        <v>53.3</v>
      </c>
      <c r="H15" s="14">
        <f t="shared" si="7"/>
        <v>4.365274365274365</v>
      </c>
      <c r="I15" s="15">
        <v>25</v>
      </c>
      <c r="J15" s="16">
        <v>0.3</v>
      </c>
      <c r="K15" s="14">
        <f t="shared" si="0"/>
        <v>1.2</v>
      </c>
      <c r="L15" s="15">
        <v>0</v>
      </c>
      <c r="M15" s="16">
        <v>0</v>
      </c>
      <c r="N15" s="14" t="e">
        <f t="shared" si="8"/>
        <v>#DIV/0!</v>
      </c>
      <c r="O15" s="15">
        <v>165</v>
      </c>
      <c r="P15" s="16">
        <v>0.5</v>
      </c>
      <c r="Q15" s="14">
        <f t="shared" si="9"/>
        <v>0.30303030303030304</v>
      </c>
      <c r="R15" s="15">
        <v>363</v>
      </c>
      <c r="S15" s="16">
        <v>9.4</v>
      </c>
      <c r="T15" s="14">
        <f t="shared" si="26"/>
        <v>2.5895316804407718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3</v>
      </c>
      <c r="Z15" s="14">
        <f t="shared" si="11"/>
        <v>1.7647058823529411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43">
        <v>31776.9</v>
      </c>
      <c r="AK15" s="16">
        <v>159.7</v>
      </c>
      <c r="AL15" s="14">
        <f t="shared" si="15"/>
        <v>0.5025663296293849</v>
      </c>
      <c r="AM15" s="15">
        <v>1826.2</v>
      </c>
      <c r="AN15" s="32">
        <v>152.2</v>
      </c>
      <c r="AO15" s="14">
        <f t="shared" si="16"/>
        <v>8.33424597524915</v>
      </c>
      <c r="AP15" s="15">
        <v>0</v>
      </c>
      <c r="AQ15" s="16">
        <v>0</v>
      </c>
      <c r="AR15" s="14" t="e">
        <f t="shared" si="27"/>
        <v>#DIV/0!</v>
      </c>
      <c r="AS15" s="26">
        <v>32997.9</v>
      </c>
      <c r="AT15" s="19">
        <v>27.5</v>
      </c>
      <c r="AU15" s="14">
        <f t="shared" si="17"/>
        <v>0.0833386367011234</v>
      </c>
      <c r="AV15" s="46">
        <v>1295.1</v>
      </c>
      <c r="AW15" s="19">
        <v>21</v>
      </c>
      <c r="AX15" s="14">
        <f t="shared" si="18"/>
        <v>1.6214964095436646</v>
      </c>
      <c r="AY15" s="20">
        <v>1167.7</v>
      </c>
      <c r="AZ15" s="19">
        <v>20</v>
      </c>
      <c r="BA15" s="14">
        <f t="shared" si="1"/>
        <v>1.7127686905883361</v>
      </c>
      <c r="BB15" s="44">
        <v>1406.3</v>
      </c>
      <c r="BC15" s="22">
        <v>0</v>
      </c>
      <c r="BD15" s="14">
        <f t="shared" si="19"/>
        <v>0</v>
      </c>
      <c r="BE15" s="20">
        <v>274.8</v>
      </c>
      <c r="BF15" s="22">
        <v>0</v>
      </c>
      <c r="BG15" s="14">
        <f t="shared" si="20"/>
        <v>0</v>
      </c>
      <c r="BH15" s="20">
        <v>29921.7</v>
      </c>
      <c r="BI15" s="19">
        <v>0.5</v>
      </c>
      <c r="BJ15" s="14">
        <f t="shared" si="21"/>
        <v>0.0016710280498768452</v>
      </c>
      <c r="BK15" s="34">
        <f t="shared" si="22"/>
        <v>0</v>
      </c>
      <c r="BL15" s="34">
        <f t="shared" si="23"/>
        <v>185.5</v>
      </c>
      <c r="BM15" s="14" t="e">
        <f t="shared" si="24"/>
        <v>#DIV/0!</v>
      </c>
      <c r="BN15" s="23">
        <f t="shared" si="2"/>
        <v>0</v>
      </c>
      <c r="BO15" s="23">
        <f t="shared" si="3"/>
        <v>185.5</v>
      </c>
      <c r="BP15" s="14" t="e">
        <f t="shared" si="25"/>
        <v>#DIV/0!</v>
      </c>
      <c r="BQ15" s="6"/>
      <c r="BR15" s="24"/>
    </row>
    <row r="16" spans="1:70" ht="15.75">
      <c r="A16" s="11">
        <v>7</v>
      </c>
      <c r="B16" s="12" t="s">
        <v>33</v>
      </c>
      <c r="C16" s="40">
        <f t="shared" si="4"/>
        <v>3940.5</v>
      </c>
      <c r="D16" s="31">
        <f t="shared" si="5"/>
        <v>267.6</v>
      </c>
      <c r="E16" s="14">
        <f t="shared" si="6"/>
        <v>6.7910163684811575</v>
      </c>
      <c r="F16" s="43">
        <v>999.2</v>
      </c>
      <c r="G16" s="16">
        <v>59.8</v>
      </c>
      <c r="H16" s="14">
        <f t="shared" si="7"/>
        <v>5.984787830264211</v>
      </c>
      <c r="I16" s="15">
        <v>20</v>
      </c>
      <c r="J16" s="16">
        <v>0.4</v>
      </c>
      <c r="K16" s="14">
        <f t="shared" si="0"/>
        <v>2</v>
      </c>
      <c r="L16" s="15">
        <v>0</v>
      </c>
      <c r="M16" s="16">
        <v>0</v>
      </c>
      <c r="N16" s="14" t="e">
        <f t="shared" si="8"/>
        <v>#DIV/0!</v>
      </c>
      <c r="O16" s="15">
        <v>110</v>
      </c>
      <c r="P16" s="32">
        <v>0.2</v>
      </c>
      <c r="Q16" s="35">
        <f t="shared" si="9"/>
        <v>0.18181818181818182</v>
      </c>
      <c r="R16" s="15">
        <v>327.2</v>
      </c>
      <c r="S16" s="32">
        <v>1.7</v>
      </c>
      <c r="T16" s="14">
        <f t="shared" si="26"/>
        <v>0.519559902200489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22.3</v>
      </c>
      <c r="Z16" s="14">
        <f t="shared" si="11"/>
        <v>18.583333333333336</v>
      </c>
      <c r="AA16" s="15">
        <v>8</v>
      </c>
      <c r="AB16" s="16">
        <v>2.1</v>
      </c>
      <c r="AC16" s="14">
        <f t="shared" si="12"/>
        <v>26.25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43">
        <v>2941.3</v>
      </c>
      <c r="AK16" s="32">
        <v>207.8</v>
      </c>
      <c r="AL16" s="14">
        <f t="shared" si="15"/>
        <v>7.064903274062489</v>
      </c>
      <c r="AM16" s="15">
        <v>1667.1</v>
      </c>
      <c r="AN16" s="32">
        <v>138.9</v>
      </c>
      <c r="AO16" s="14">
        <f>AN16/AM16*100</f>
        <v>8.33183372323196</v>
      </c>
      <c r="AP16" s="15">
        <v>736.8</v>
      </c>
      <c r="AQ16" s="16">
        <v>61.4</v>
      </c>
      <c r="AR16" s="14">
        <f t="shared" si="27"/>
        <v>8.333333333333334</v>
      </c>
      <c r="AS16" s="26">
        <v>3940.5</v>
      </c>
      <c r="AT16" s="19">
        <v>32.2</v>
      </c>
      <c r="AU16" s="14">
        <f t="shared" si="17"/>
        <v>0.8171551833523666</v>
      </c>
      <c r="AV16" s="46">
        <v>1490.4</v>
      </c>
      <c r="AW16" s="19">
        <v>30.2</v>
      </c>
      <c r="AX16" s="14">
        <f t="shared" si="18"/>
        <v>2.0263016639828235</v>
      </c>
      <c r="AY16" s="20">
        <v>1128.7</v>
      </c>
      <c r="AZ16" s="19">
        <v>22</v>
      </c>
      <c r="BA16" s="14">
        <f t="shared" si="1"/>
        <v>1.949145034110038</v>
      </c>
      <c r="BB16" s="44">
        <v>878.8</v>
      </c>
      <c r="BC16" s="22">
        <v>0</v>
      </c>
      <c r="BD16" s="14">
        <f t="shared" si="19"/>
        <v>0</v>
      </c>
      <c r="BE16" s="47">
        <v>56</v>
      </c>
      <c r="BF16" s="22">
        <v>0</v>
      </c>
      <c r="BG16" s="14">
        <f t="shared" si="20"/>
        <v>0</v>
      </c>
      <c r="BH16" s="20">
        <v>1423.6</v>
      </c>
      <c r="BI16" s="19">
        <v>0</v>
      </c>
      <c r="BJ16" s="14">
        <f t="shared" si="21"/>
        <v>0</v>
      </c>
      <c r="BK16" s="34">
        <f t="shared" si="22"/>
        <v>0</v>
      </c>
      <c r="BL16" s="34">
        <f t="shared" si="23"/>
        <v>235.40000000000003</v>
      </c>
      <c r="BM16" s="14" t="e">
        <f t="shared" si="24"/>
        <v>#DIV/0!</v>
      </c>
      <c r="BN16" s="23">
        <f t="shared" si="2"/>
        <v>0</v>
      </c>
      <c r="BO16" s="23">
        <f t="shared" si="3"/>
        <v>235.40000000000003</v>
      </c>
      <c r="BP16" s="14" t="e">
        <f t="shared" si="25"/>
        <v>#DIV/0!</v>
      </c>
      <c r="BQ16" s="6"/>
      <c r="BR16" s="24"/>
    </row>
    <row r="17" spans="1:70" ht="15" customHeight="1">
      <c r="A17" s="11">
        <v>8</v>
      </c>
      <c r="B17" s="12" t="s">
        <v>34</v>
      </c>
      <c r="C17" s="40">
        <f t="shared" si="4"/>
        <v>53936.9</v>
      </c>
      <c r="D17" s="88">
        <f t="shared" si="5"/>
        <v>2361.6</v>
      </c>
      <c r="E17" s="14">
        <f t="shared" si="6"/>
        <v>4.378449632811674</v>
      </c>
      <c r="F17" s="43">
        <v>38719</v>
      </c>
      <c r="G17" s="16">
        <v>2331.7</v>
      </c>
      <c r="H17" s="14">
        <f t="shared" si="7"/>
        <v>6.022108008987835</v>
      </c>
      <c r="I17" s="15">
        <v>22000</v>
      </c>
      <c r="J17" s="16">
        <v>1289.3</v>
      </c>
      <c r="K17" s="14">
        <f t="shared" si="0"/>
        <v>5.860454545454545</v>
      </c>
      <c r="L17" s="15">
        <v>29</v>
      </c>
      <c r="M17" s="16">
        <v>0</v>
      </c>
      <c r="N17" s="14">
        <f t="shared" si="8"/>
        <v>0</v>
      </c>
      <c r="O17" s="15">
        <v>3700</v>
      </c>
      <c r="P17" s="16">
        <v>32.9</v>
      </c>
      <c r="Q17" s="14">
        <f t="shared" si="9"/>
        <v>0.8891891891891891</v>
      </c>
      <c r="R17" s="15">
        <v>8600</v>
      </c>
      <c r="S17" s="17">
        <v>736.5</v>
      </c>
      <c r="T17" s="14">
        <f t="shared" si="26"/>
        <v>8.563953488372093</v>
      </c>
      <c r="U17" s="15">
        <v>1510</v>
      </c>
      <c r="V17" s="17">
        <v>46.9</v>
      </c>
      <c r="W17" s="14">
        <f t="shared" si="10"/>
        <v>3.1059602649006623</v>
      </c>
      <c r="X17" s="15">
        <v>60</v>
      </c>
      <c r="Y17" s="17">
        <v>17.6</v>
      </c>
      <c r="Z17" s="14">
        <f t="shared" si="11"/>
        <v>29.333333333333332</v>
      </c>
      <c r="AA17" s="15">
        <v>70</v>
      </c>
      <c r="AB17" s="16">
        <v>65.8</v>
      </c>
      <c r="AC17" s="14">
        <f t="shared" si="12"/>
        <v>94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25.9</v>
      </c>
      <c r="AI17" s="14">
        <f t="shared" si="14"/>
        <v>5.18</v>
      </c>
      <c r="AJ17" s="43">
        <v>15217.9</v>
      </c>
      <c r="AK17" s="16">
        <v>29.9</v>
      </c>
      <c r="AL17" s="14">
        <f t="shared" si="15"/>
        <v>0.196479146268539</v>
      </c>
      <c r="AM17" s="15">
        <v>0</v>
      </c>
      <c r="AN17" s="32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7"/>
        <v>#DIV/0!</v>
      </c>
      <c r="AS17" s="26">
        <v>57668.6</v>
      </c>
      <c r="AT17" s="19">
        <v>1065.4</v>
      </c>
      <c r="AU17" s="14">
        <f t="shared" si="17"/>
        <v>1.8474525131527384</v>
      </c>
      <c r="AV17" s="46">
        <v>7485.6</v>
      </c>
      <c r="AW17" s="19">
        <v>60.5</v>
      </c>
      <c r="AX17" s="14">
        <f t="shared" si="18"/>
        <v>0.8082184460831463</v>
      </c>
      <c r="AY17" s="20">
        <v>5241.4</v>
      </c>
      <c r="AZ17" s="19">
        <v>60.5</v>
      </c>
      <c r="BA17" s="14">
        <f t="shared" si="1"/>
        <v>1.1542717594535812</v>
      </c>
      <c r="BB17" s="44">
        <v>16421.9</v>
      </c>
      <c r="BC17" s="22">
        <v>996.9</v>
      </c>
      <c r="BD17" s="14">
        <f t="shared" si="19"/>
        <v>6.070552128560032</v>
      </c>
      <c r="BE17" s="20">
        <v>25882.3</v>
      </c>
      <c r="BF17" s="22">
        <v>0</v>
      </c>
      <c r="BG17" s="14">
        <f t="shared" si="20"/>
        <v>0</v>
      </c>
      <c r="BH17" s="20">
        <v>6138</v>
      </c>
      <c r="BI17" s="19">
        <v>0</v>
      </c>
      <c r="BJ17" s="14">
        <f t="shared" si="21"/>
        <v>0</v>
      </c>
      <c r="BK17" s="34">
        <f t="shared" si="22"/>
        <v>-3731.699999999997</v>
      </c>
      <c r="BL17" s="34">
        <f t="shared" si="23"/>
        <v>1296.1999999999998</v>
      </c>
      <c r="BM17" s="14">
        <f t="shared" si="24"/>
        <v>-34.73483934935822</v>
      </c>
      <c r="BN17" s="23">
        <f t="shared" si="2"/>
        <v>-3731.699999999997</v>
      </c>
      <c r="BO17" s="23">
        <f t="shared" si="3"/>
        <v>1296.1999999999998</v>
      </c>
      <c r="BP17" s="14">
        <f t="shared" si="25"/>
        <v>-34.73483934935822</v>
      </c>
      <c r="BQ17" s="6"/>
      <c r="BR17" s="24"/>
    </row>
    <row r="18" spans="1:70" ht="15.75">
      <c r="A18" s="11">
        <v>9</v>
      </c>
      <c r="B18" s="12" t="s">
        <v>35</v>
      </c>
      <c r="C18" s="40">
        <f t="shared" si="4"/>
        <v>5950.7</v>
      </c>
      <c r="D18" s="31">
        <f t="shared" si="5"/>
        <v>384.40000000000003</v>
      </c>
      <c r="E18" s="14">
        <f t="shared" si="6"/>
        <v>6.459744231771053</v>
      </c>
      <c r="F18" s="43">
        <v>1177.7</v>
      </c>
      <c r="G18" s="16">
        <v>50.3</v>
      </c>
      <c r="H18" s="14">
        <f t="shared" si="7"/>
        <v>4.271036766578925</v>
      </c>
      <c r="I18" s="15">
        <v>45</v>
      </c>
      <c r="J18" s="16">
        <v>0.5</v>
      </c>
      <c r="K18" s="14">
        <f t="shared" si="0"/>
        <v>1.1111111111111112</v>
      </c>
      <c r="L18" s="15">
        <v>31</v>
      </c>
      <c r="M18" s="16">
        <v>0</v>
      </c>
      <c r="N18" s="14">
        <f t="shared" si="8"/>
        <v>0</v>
      </c>
      <c r="O18" s="15">
        <v>80</v>
      </c>
      <c r="P18" s="16">
        <v>0.1</v>
      </c>
      <c r="Q18" s="14">
        <f t="shared" si="9"/>
        <v>0.125</v>
      </c>
      <c r="R18" s="15">
        <v>370</v>
      </c>
      <c r="S18" s="16">
        <v>2.2</v>
      </c>
      <c r="T18" s="14">
        <f t="shared" si="26"/>
        <v>0.5945945945945946</v>
      </c>
      <c r="U18" s="15">
        <v>0</v>
      </c>
      <c r="V18" s="17">
        <v>0</v>
      </c>
      <c r="W18" s="14" t="e">
        <f t="shared" si="10"/>
        <v>#DIV/0!</v>
      </c>
      <c r="X18" s="15">
        <v>67</v>
      </c>
      <c r="Y18" s="32">
        <v>0</v>
      </c>
      <c r="Z18" s="14">
        <f t="shared" si="11"/>
        <v>0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43">
        <v>4773</v>
      </c>
      <c r="AK18" s="32">
        <v>334.1</v>
      </c>
      <c r="AL18" s="14">
        <f t="shared" si="15"/>
        <v>6.999790488162581</v>
      </c>
      <c r="AM18" s="15">
        <v>1542.7</v>
      </c>
      <c r="AN18" s="32">
        <v>128.5</v>
      </c>
      <c r="AO18" s="14">
        <f t="shared" si="16"/>
        <v>8.329552084008556</v>
      </c>
      <c r="AP18" s="15">
        <v>2377.3</v>
      </c>
      <c r="AQ18" s="16">
        <v>198.1</v>
      </c>
      <c r="AR18" s="14">
        <f t="shared" si="27"/>
        <v>8.332982795608462</v>
      </c>
      <c r="AS18" s="26">
        <v>5950.7</v>
      </c>
      <c r="AT18" s="33">
        <v>28.4</v>
      </c>
      <c r="AU18" s="14">
        <f t="shared" si="17"/>
        <v>0.4772547767489539</v>
      </c>
      <c r="AV18" s="46">
        <v>1791.4</v>
      </c>
      <c r="AW18" s="19">
        <v>26.4</v>
      </c>
      <c r="AX18" s="14">
        <f t="shared" si="18"/>
        <v>1.4737077146365969</v>
      </c>
      <c r="AY18" s="20">
        <v>1194.7</v>
      </c>
      <c r="AZ18" s="19">
        <v>13.5</v>
      </c>
      <c r="BA18" s="14">
        <f t="shared" si="1"/>
        <v>1.1299907926676152</v>
      </c>
      <c r="BB18" s="44">
        <v>1363.1</v>
      </c>
      <c r="BC18" s="22">
        <v>0</v>
      </c>
      <c r="BD18" s="14">
        <f t="shared" si="19"/>
        <v>0</v>
      </c>
      <c r="BE18" s="20">
        <v>132.6</v>
      </c>
      <c r="BF18" s="22">
        <v>0</v>
      </c>
      <c r="BG18" s="14">
        <f t="shared" si="20"/>
        <v>0</v>
      </c>
      <c r="BH18" s="20">
        <v>2572</v>
      </c>
      <c r="BI18" s="33">
        <v>0</v>
      </c>
      <c r="BJ18" s="14">
        <f t="shared" si="21"/>
        <v>0</v>
      </c>
      <c r="BK18" s="34">
        <f t="shared" si="22"/>
        <v>0</v>
      </c>
      <c r="BL18" s="34">
        <f t="shared" si="23"/>
        <v>356.00000000000006</v>
      </c>
      <c r="BM18" s="14" t="e">
        <f t="shared" si="24"/>
        <v>#DIV/0!</v>
      </c>
      <c r="BN18" s="23">
        <f t="shared" si="2"/>
        <v>0</v>
      </c>
      <c r="BO18" s="23">
        <f t="shared" si="3"/>
        <v>356.00000000000006</v>
      </c>
      <c r="BP18" s="14" t="e">
        <f t="shared" si="25"/>
        <v>#DIV/0!</v>
      </c>
      <c r="BQ18" s="6"/>
      <c r="BR18" s="24"/>
    </row>
    <row r="19" spans="1:70" ht="15.75">
      <c r="A19" s="11">
        <v>10</v>
      </c>
      <c r="B19" s="12" t="s">
        <v>36</v>
      </c>
      <c r="C19" s="40">
        <f t="shared" si="4"/>
        <v>6507.6</v>
      </c>
      <c r="D19" s="31">
        <f t="shared" si="5"/>
        <v>247.4</v>
      </c>
      <c r="E19" s="14">
        <f t="shared" si="6"/>
        <v>3.801708771282808</v>
      </c>
      <c r="F19" s="43">
        <v>1537.5</v>
      </c>
      <c r="G19" s="16">
        <v>48</v>
      </c>
      <c r="H19" s="14">
        <f t="shared" si="7"/>
        <v>3.1219512195121952</v>
      </c>
      <c r="I19" s="15">
        <v>63</v>
      </c>
      <c r="J19" s="32">
        <v>1.3</v>
      </c>
      <c r="K19" s="14">
        <f t="shared" si="0"/>
        <v>2.0634920634920633</v>
      </c>
      <c r="L19" s="15">
        <v>66</v>
      </c>
      <c r="M19" s="16">
        <v>0</v>
      </c>
      <c r="N19" s="14">
        <f t="shared" si="8"/>
        <v>0</v>
      </c>
      <c r="O19" s="15">
        <v>160</v>
      </c>
      <c r="P19" s="16">
        <v>-19.9</v>
      </c>
      <c r="Q19" s="14">
        <f t="shared" si="9"/>
        <v>-12.437499999999998</v>
      </c>
      <c r="R19" s="15">
        <v>327</v>
      </c>
      <c r="S19" s="16">
        <v>6.7</v>
      </c>
      <c r="T19" s="14">
        <f t="shared" si="26"/>
        <v>2.0489296636085625</v>
      </c>
      <c r="U19" s="15">
        <v>0</v>
      </c>
      <c r="V19" s="17">
        <v>0</v>
      </c>
      <c r="W19" s="14" t="e">
        <f t="shared" si="10"/>
        <v>#DIV/0!</v>
      </c>
      <c r="X19" s="15">
        <v>200</v>
      </c>
      <c r="Y19" s="17">
        <v>4.3</v>
      </c>
      <c r="Z19" s="14">
        <f t="shared" si="11"/>
        <v>2.15</v>
      </c>
      <c r="AA19" s="15">
        <v>50</v>
      </c>
      <c r="AB19" s="16">
        <v>0</v>
      </c>
      <c r="AC19" s="14">
        <f t="shared" si="12"/>
        <v>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43">
        <v>4970.1</v>
      </c>
      <c r="AK19" s="16">
        <v>199.4</v>
      </c>
      <c r="AL19" s="14">
        <f t="shared" si="15"/>
        <v>4.011991710428362</v>
      </c>
      <c r="AM19" s="15">
        <v>2121.6</v>
      </c>
      <c r="AN19" s="32">
        <v>176.8</v>
      </c>
      <c r="AO19" s="14">
        <f t="shared" si="16"/>
        <v>8.333333333333334</v>
      </c>
      <c r="AP19" s="15">
        <v>181.7</v>
      </c>
      <c r="AQ19" s="16">
        <v>15.1</v>
      </c>
      <c r="AR19" s="14">
        <f t="shared" si="27"/>
        <v>8.310401761144744</v>
      </c>
      <c r="AS19" s="26">
        <v>6507.6</v>
      </c>
      <c r="AT19" s="19">
        <v>34</v>
      </c>
      <c r="AU19" s="14">
        <f t="shared" si="17"/>
        <v>0.522466039707419</v>
      </c>
      <c r="AV19" s="46">
        <v>1706.2</v>
      </c>
      <c r="AW19" s="19">
        <v>31</v>
      </c>
      <c r="AX19" s="14">
        <f t="shared" si="18"/>
        <v>1.816903059430313</v>
      </c>
      <c r="AY19" s="20">
        <v>1235.6</v>
      </c>
      <c r="AZ19" s="33">
        <v>19</v>
      </c>
      <c r="BA19" s="14">
        <f t="shared" si="1"/>
        <v>1.5377144707024928</v>
      </c>
      <c r="BB19" s="44">
        <v>1586.2</v>
      </c>
      <c r="BC19" s="22">
        <v>0</v>
      </c>
      <c r="BD19" s="14">
        <f t="shared" si="19"/>
        <v>0</v>
      </c>
      <c r="BE19" s="20">
        <v>215.8</v>
      </c>
      <c r="BF19" s="22">
        <v>0</v>
      </c>
      <c r="BG19" s="14">
        <f t="shared" si="20"/>
        <v>0</v>
      </c>
      <c r="BH19" s="20">
        <v>2901.3</v>
      </c>
      <c r="BI19" s="19">
        <v>0</v>
      </c>
      <c r="BJ19" s="14">
        <f t="shared" si="21"/>
        <v>0</v>
      </c>
      <c r="BK19" s="34">
        <f t="shared" si="22"/>
        <v>0</v>
      </c>
      <c r="BL19" s="34">
        <f t="shared" si="23"/>
        <v>213.4</v>
      </c>
      <c r="BM19" s="14" t="e">
        <f t="shared" si="24"/>
        <v>#DIV/0!</v>
      </c>
      <c r="BN19" s="23">
        <f t="shared" si="2"/>
        <v>0</v>
      </c>
      <c r="BO19" s="23">
        <f t="shared" si="3"/>
        <v>213.4</v>
      </c>
      <c r="BP19" s="14" t="e">
        <f t="shared" si="25"/>
        <v>#DIV/0!</v>
      </c>
      <c r="BQ19" s="6"/>
      <c r="BR19" s="24"/>
    </row>
    <row r="20" spans="1:70" ht="15.75">
      <c r="A20" s="11">
        <v>11</v>
      </c>
      <c r="B20" s="12" t="s">
        <v>37</v>
      </c>
      <c r="C20" s="31">
        <f t="shared" si="4"/>
        <v>8353.5</v>
      </c>
      <c r="D20" s="31">
        <f t="shared" si="5"/>
        <v>450.1</v>
      </c>
      <c r="E20" s="14">
        <f t="shared" si="6"/>
        <v>5.388160651224038</v>
      </c>
      <c r="F20" s="43">
        <v>3218.8</v>
      </c>
      <c r="G20" s="16">
        <v>156.4</v>
      </c>
      <c r="H20" s="14">
        <f t="shared" si="7"/>
        <v>4.858953647321983</v>
      </c>
      <c r="I20" s="15">
        <v>400</v>
      </c>
      <c r="J20" s="32">
        <v>8</v>
      </c>
      <c r="K20" s="14">
        <f t="shared" si="0"/>
        <v>2</v>
      </c>
      <c r="L20" s="15">
        <v>48</v>
      </c>
      <c r="M20" s="16">
        <v>0.5</v>
      </c>
      <c r="N20" s="14">
        <f t="shared" si="8"/>
        <v>1.0416666666666665</v>
      </c>
      <c r="O20" s="15">
        <v>535</v>
      </c>
      <c r="P20" s="16">
        <v>10</v>
      </c>
      <c r="Q20" s="14">
        <f t="shared" si="9"/>
        <v>1.8691588785046727</v>
      </c>
      <c r="R20" s="15">
        <v>897</v>
      </c>
      <c r="S20" s="16">
        <v>24.2</v>
      </c>
      <c r="T20" s="14">
        <f t="shared" si="26"/>
        <v>2.6978818283166106</v>
      </c>
      <c r="U20" s="15">
        <v>0</v>
      </c>
      <c r="V20" s="17">
        <v>0</v>
      </c>
      <c r="W20" s="14" t="e">
        <f t="shared" si="10"/>
        <v>#DIV/0!</v>
      </c>
      <c r="X20" s="15">
        <v>250</v>
      </c>
      <c r="Y20" s="17">
        <v>40</v>
      </c>
      <c r="Z20" s="14">
        <f t="shared" si="11"/>
        <v>16</v>
      </c>
      <c r="AA20" s="15">
        <v>305</v>
      </c>
      <c r="AB20" s="16">
        <v>12.5</v>
      </c>
      <c r="AC20" s="14">
        <f t="shared" si="12"/>
        <v>4.098360655737705</v>
      </c>
      <c r="AD20" s="14">
        <v>0</v>
      </c>
      <c r="AE20" s="14">
        <v>0</v>
      </c>
      <c r="AF20" s="14" t="e">
        <f t="shared" si="13"/>
        <v>#DIV/0!</v>
      </c>
      <c r="AG20" s="14">
        <v>16</v>
      </c>
      <c r="AH20" s="14">
        <v>0</v>
      </c>
      <c r="AI20" s="14">
        <f t="shared" si="14"/>
        <v>0</v>
      </c>
      <c r="AJ20" s="43">
        <v>5134.7</v>
      </c>
      <c r="AK20" s="16">
        <v>293.7</v>
      </c>
      <c r="AL20" s="14">
        <f t="shared" si="15"/>
        <v>5.7199057393810735</v>
      </c>
      <c r="AM20" s="15">
        <v>3345</v>
      </c>
      <c r="AN20" s="32">
        <v>278.8</v>
      </c>
      <c r="AO20" s="14">
        <f t="shared" si="16"/>
        <v>8.334828101644245</v>
      </c>
      <c r="AP20" s="15">
        <v>0</v>
      </c>
      <c r="AQ20" s="16">
        <v>0</v>
      </c>
      <c r="AR20" s="14" t="e">
        <f t="shared" si="27"/>
        <v>#DIV/0!</v>
      </c>
      <c r="AS20" s="26">
        <v>7490.2</v>
      </c>
      <c r="AT20" s="19">
        <v>49.3</v>
      </c>
      <c r="AU20" s="14">
        <f t="shared" si="17"/>
        <v>0.6581933726736269</v>
      </c>
      <c r="AV20" s="46">
        <v>2191.1</v>
      </c>
      <c r="AW20" s="19">
        <v>42.5</v>
      </c>
      <c r="AX20" s="14">
        <f t="shared" si="18"/>
        <v>1.9396650084432476</v>
      </c>
      <c r="AY20" s="47">
        <v>1506.8</v>
      </c>
      <c r="AZ20" s="19">
        <v>35</v>
      </c>
      <c r="BA20" s="14">
        <f t="shared" si="1"/>
        <v>2.3228032917440933</v>
      </c>
      <c r="BB20" s="49">
        <v>1908.7</v>
      </c>
      <c r="BC20" s="22">
        <v>0</v>
      </c>
      <c r="BD20" s="14">
        <f t="shared" si="19"/>
        <v>0</v>
      </c>
      <c r="BE20" s="20">
        <v>260.4</v>
      </c>
      <c r="BF20" s="22">
        <v>0</v>
      </c>
      <c r="BG20" s="14">
        <f t="shared" si="20"/>
        <v>0</v>
      </c>
      <c r="BH20" s="20">
        <v>2740.3</v>
      </c>
      <c r="BI20" s="19">
        <v>0.9</v>
      </c>
      <c r="BJ20" s="14">
        <f t="shared" si="21"/>
        <v>0.03284311936649272</v>
      </c>
      <c r="BK20" s="34">
        <f t="shared" si="22"/>
        <v>863.3000000000002</v>
      </c>
      <c r="BL20" s="34">
        <f t="shared" si="23"/>
        <v>400.8</v>
      </c>
      <c r="BM20" s="14">
        <f t="shared" si="24"/>
        <v>46.42650295378199</v>
      </c>
      <c r="BN20" s="23">
        <f t="shared" si="2"/>
        <v>863.3000000000002</v>
      </c>
      <c r="BO20" s="23">
        <f t="shared" si="3"/>
        <v>400.8</v>
      </c>
      <c r="BP20" s="14">
        <f t="shared" si="25"/>
        <v>46.42650295378199</v>
      </c>
      <c r="BQ20" s="6"/>
      <c r="BR20" s="24"/>
    </row>
    <row r="21" spans="1:70" ht="15" customHeight="1">
      <c r="A21" s="11">
        <v>12</v>
      </c>
      <c r="B21" s="12" t="s">
        <v>38</v>
      </c>
      <c r="C21" s="40">
        <f t="shared" si="4"/>
        <v>3918.7000000000003</v>
      </c>
      <c r="D21" s="41">
        <f t="shared" si="5"/>
        <v>264.59999999999997</v>
      </c>
      <c r="E21" s="14">
        <f t="shared" si="6"/>
        <v>6.752239263020899</v>
      </c>
      <c r="F21" s="43">
        <v>763.4</v>
      </c>
      <c r="G21" s="16">
        <v>44.9</v>
      </c>
      <c r="H21" s="14">
        <f t="shared" si="7"/>
        <v>5.881582394550694</v>
      </c>
      <c r="I21" s="15">
        <v>38</v>
      </c>
      <c r="J21" s="16">
        <v>1</v>
      </c>
      <c r="K21" s="14">
        <f t="shared" si="0"/>
        <v>2.631578947368421</v>
      </c>
      <c r="L21" s="15">
        <v>8</v>
      </c>
      <c r="M21" s="16">
        <v>0.1</v>
      </c>
      <c r="N21" s="14">
        <f t="shared" si="8"/>
        <v>1.25</v>
      </c>
      <c r="O21" s="15">
        <v>41</v>
      </c>
      <c r="P21" s="16">
        <v>0</v>
      </c>
      <c r="Q21" s="14">
        <f t="shared" si="9"/>
        <v>0</v>
      </c>
      <c r="R21" s="15">
        <v>225.7</v>
      </c>
      <c r="S21" s="16">
        <v>0.7</v>
      </c>
      <c r="T21" s="14">
        <f t="shared" si="26"/>
        <v>0.31014621178555607</v>
      </c>
      <c r="U21" s="15">
        <v>0</v>
      </c>
      <c r="V21" s="17">
        <v>0</v>
      </c>
      <c r="W21" s="14" t="e">
        <f t="shared" si="10"/>
        <v>#DIV/0!</v>
      </c>
      <c r="X21" s="15">
        <v>52</v>
      </c>
      <c r="Y21" s="17">
        <v>11.4</v>
      </c>
      <c r="Z21" s="14">
        <f t="shared" si="11"/>
        <v>21.923076923076923</v>
      </c>
      <c r="AA21" s="15">
        <v>6</v>
      </c>
      <c r="AB21" s="32">
        <v>0.6</v>
      </c>
      <c r="AC21" s="14">
        <f t="shared" si="12"/>
        <v>10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31">
        <v>0</v>
      </c>
      <c r="AI21" s="14" t="e">
        <f t="shared" si="14"/>
        <v>#DIV/0!</v>
      </c>
      <c r="AJ21" s="43">
        <v>3155.3</v>
      </c>
      <c r="AK21" s="16">
        <v>219.7</v>
      </c>
      <c r="AL21" s="14">
        <f t="shared" si="15"/>
        <v>6.962887839508128</v>
      </c>
      <c r="AM21" s="15">
        <v>794.7</v>
      </c>
      <c r="AN21" s="32">
        <v>66.2</v>
      </c>
      <c r="AO21" s="14">
        <f t="shared" si="16"/>
        <v>8.330187492135396</v>
      </c>
      <c r="AP21" s="15">
        <v>1752.1</v>
      </c>
      <c r="AQ21" s="16">
        <v>146</v>
      </c>
      <c r="AR21" s="14">
        <f t="shared" si="27"/>
        <v>8.332857713600822</v>
      </c>
      <c r="AS21" s="26">
        <v>3918.7</v>
      </c>
      <c r="AT21" s="19">
        <v>46.7</v>
      </c>
      <c r="AU21" s="14">
        <f t="shared" si="17"/>
        <v>1.1917217444560697</v>
      </c>
      <c r="AV21" s="46">
        <v>1181.7</v>
      </c>
      <c r="AW21" s="19">
        <v>32.3</v>
      </c>
      <c r="AX21" s="14">
        <f t="shared" si="18"/>
        <v>2.733350258102733</v>
      </c>
      <c r="AY21" s="47">
        <v>878.7</v>
      </c>
      <c r="AZ21" s="19">
        <v>21</v>
      </c>
      <c r="BA21" s="14">
        <f t="shared" si="1"/>
        <v>2.389894161829976</v>
      </c>
      <c r="BB21" s="44">
        <v>924.5</v>
      </c>
      <c r="BC21" s="22">
        <v>0</v>
      </c>
      <c r="BD21" s="14">
        <f t="shared" si="19"/>
        <v>0</v>
      </c>
      <c r="BE21" s="20">
        <v>168.9</v>
      </c>
      <c r="BF21" s="22">
        <v>13.9</v>
      </c>
      <c r="BG21" s="14">
        <f t="shared" si="20"/>
        <v>8.22972172883363</v>
      </c>
      <c r="BH21" s="20">
        <v>1551.9</v>
      </c>
      <c r="BI21" s="19">
        <v>0</v>
      </c>
      <c r="BJ21" s="14">
        <f t="shared" si="21"/>
        <v>0</v>
      </c>
      <c r="BK21" s="34">
        <f t="shared" si="22"/>
        <v>0</v>
      </c>
      <c r="BL21" s="34">
        <f t="shared" si="23"/>
        <v>217.89999999999998</v>
      </c>
      <c r="BM21" s="14" t="e">
        <f t="shared" si="24"/>
        <v>#DIV/0!</v>
      </c>
      <c r="BN21" s="23">
        <f t="shared" si="2"/>
        <v>0</v>
      </c>
      <c r="BO21" s="23">
        <f t="shared" si="3"/>
        <v>217.89999999999998</v>
      </c>
      <c r="BP21" s="14" t="e">
        <f t="shared" si="25"/>
        <v>#DIV/0!</v>
      </c>
      <c r="BQ21" s="6"/>
      <c r="BR21" s="24"/>
    </row>
    <row r="22" spans="1:70" ht="15.75">
      <c r="A22" s="11">
        <v>13</v>
      </c>
      <c r="B22" s="12" t="s">
        <v>39</v>
      </c>
      <c r="C22" s="40">
        <f t="shared" si="4"/>
        <v>4801.1</v>
      </c>
      <c r="D22" s="35">
        <f t="shared" si="5"/>
        <v>321.2</v>
      </c>
      <c r="E22" s="14">
        <f t="shared" si="6"/>
        <v>6.690133511070378</v>
      </c>
      <c r="F22" s="43">
        <v>1230.3</v>
      </c>
      <c r="G22" s="16">
        <v>88.6</v>
      </c>
      <c r="H22" s="14">
        <f t="shared" si="7"/>
        <v>7.201495570186134</v>
      </c>
      <c r="I22" s="15">
        <v>36</v>
      </c>
      <c r="J22" s="16">
        <v>0.5</v>
      </c>
      <c r="K22" s="14">
        <f t="shared" si="0"/>
        <v>1.3888888888888888</v>
      </c>
      <c r="L22" s="15">
        <v>16</v>
      </c>
      <c r="M22" s="32">
        <v>9.9</v>
      </c>
      <c r="N22" s="14">
        <f t="shared" si="8"/>
        <v>61.875</v>
      </c>
      <c r="O22" s="15">
        <v>92</v>
      </c>
      <c r="P22" s="16">
        <v>0</v>
      </c>
      <c r="Q22" s="14">
        <f t="shared" si="9"/>
        <v>0</v>
      </c>
      <c r="R22" s="15">
        <v>390</v>
      </c>
      <c r="S22" s="16">
        <v>1.9</v>
      </c>
      <c r="T22" s="14">
        <f t="shared" si="26"/>
        <v>0.4871794871794871</v>
      </c>
      <c r="U22" s="15">
        <v>0</v>
      </c>
      <c r="V22" s="17">
        <v>0</v>
      </c>
      <c r="W22" s="14" t="e">
        <f t="shared" si="10"/>
        <v>#DIV/0!</v>
      </c>
      <c r="X22" s="15">
        <v>110</v>
      </c>
      <c r="Y22" s="17">
        <v>24.1</v>
      </c>
      <c r="Z22" s="14">
        <f t="shared" si="11"/>
        <v>21.90909090909091</v>
      </c>
      <c r="AA22" s="15">
        <v>30</v>
      </c>
      <c r="AB22" s="16">
        <v>7.2</v>
      </c>
      <c r="AC22" s="14">
        <f t="shared" si="12"/>
        <v>24.000000000000004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43">
        <v>3570.8</v>
      </c>
      <c r="AK22" s="16">
        <v>232.6</v>
      </c>
      <c r="AL22" s="14">
        <f t="shared" si="15"/>
        <v>6.513946454576004</v>
      </c>
      <c r="AM22" s="15">
        <v>1937.4</v>
      </c>
      <c r="AN22" s="32">
        <v>161.5</v>
      </c>
      <c r="AO22" s="14">
        <f t="shared" si="16"/>
        <v>8.335914111696088</v>
      </c>
      <c r="AP22" s="15">
        <v>764</v>
      </c>
      <c r="AQ22" s="16">
        <v>63.7</v>
      </c>
      <c r="AR22" s="14">
        <f>AQ22/AP22*100</f>
        <v>8.337696335078535</v>
      </c>
      <c r="AS22" s="26">
        <v>4801.1</v>
      </c>
      <c r="AT22" s="19">
        <v>114.9</v>
      </c>
      <c r="AU22" s="14">
        <f t="shared" si="17"/>
        <v>2.393201557976297</v>
      </c>
      <c r="AV22" s="46">
        <v>1777.9</v>
      </c>
      <c r="AW22" s="33">
        <v>29</v>
      </c>
      <c r="AX22" s="14">
        <f t="shared" si="18"/>
        <v>1.6311378592721748</v>
      </c>
      <c r="AY22" s="47">
        <v>1270.2</v>
      </c>
      <c r="AZ22" s="33">
        <v>19</v>
      </c>
      <c r="BA22" s="14">
        <f t="shared" si="1"/>
        <v>1.4958274287513778</v>
      </c>
      <c r="BB22" s="44">
        <v>1351.2</v>
      </c>
      <c r="BC22" s="22">
        <v>0</v>
      </c>
      <c r="BD22" s="14">
        <f t="shared" si="19"/>
        <v>0</v>
      </c>
      <c r="BE22" s="20">
        <v>118.9</v>
      </c>
      <c r="BF22" s="22">
        <v>0</v>
      </c>
      <c r="BG22" s="14">
        <f t="shared" si="20"/>
        <v>0</v>
      </c>
      <c r="BH22" s="20">
        <v>1461.5</v>
      </c>
      <c r="BI22" s="33">
        <v>83.8</v>
      </c>
      <c r="BJ22" s="14">
        <f t="shared" si="21"/>
        <v>5.7338351009237085</v>
      </c>
      <c r="BK22" s="34">
        <f t="shared" si="22"/>
        <v>0</v>
      </c>
      <c r="BL22" s="34">
        <f t="shared" si="23"/>
        <v>206.29999999999998</v>
      </c>
      <c r="BM22" s="14" t="e">
        <f t="shared" si="24"/>
        <v>#DIV/0!</v>
      </c>
      <c r="BN22" s="23">
        <f t="shared" si="2"/>
        <v>0</v>
      </c>
      <c r="BO22" s="23">
        <f t="shared" si="3"/>
        <v>206.29999999999998</v>
      </c>
      <c r="BP22" s="14" t="e">
        <f t="shared" si="25"/>
        <v>#DIV/0!</v>
      </c>
      <c r="BQ22" s="6"/>
      <c r="BR22" s="24"/>
    </row>
    <row r="23" spans="1:70" ht="15.75">
      <c r="A23" s="11">
        <v>14</v>
      </c>
      <c r="B23" s="12" t="s">
        <v>40</v>
      </c>
      <c r="C23" s="13">
        <f t="shared" si="4"/>
        <v>3944.6000000000004</v>
      </c>
      <c r="D23" s="35">
        <f t="shared" si="5"/>
        <v>240.39999999999998</v>
      </c>
      <c r="E23" s="14">
        <f t="shared" si="6"/>
        <v>6.094407544491202</v>
      </c>
      <c r="F23" s="43">
        <v>1152.3</v>
      </c>
      <c r="G23" s="16">
        <v>49.7</v>
      </c>
      <c r="H23" s="14">
        <f t="shared" si="7"/>
        <v>4.313112904625531</v>
      </c>
      <c r="I23" s="15">
        <v>30</v>
      </c>
      <c r="J23" s="16">
        <v>1.7</v>
      </c>
      <c r="K23" s="14">
        <f t="shared" si="0"/>
        <v>5.666666666666666</v>
      </c>
      <c r="L23" s="15">
        <v>31</v>
      </c>
      <c r="M23" s="16">
        <v>0</v>
      </c>
      <c r="N23" s="14">
        <f t="shared" si="8"/>
        <v>0</v>
      </c>
      <c r="O23" s="15">
        <v>50</v>
      </c>
      <c r="P23" s="16">
        <v>0.1</v>
      </c>
      <c r="Q23" s="14">
        <f t="shared" si="9"/>
        <v>0.2</v>
      </c>
      <c r="R23" s="15">
        <v>342</v>
      </c>
      <c r="S23" s="16">
        <v>1.5</v>
      </c>
      <c r="T23" s="14">
        <f t="shared" si="26"/>
        <v>0.43859649122807015</v>
      </c>
      <c r="U23" s="15">
        <v>0</v>
      </c>
      <c r="V23" s="17">
        <v>0</v>
      </c>
      <c r="W23" s="14" t="e">
        <f t="shared" si="10"/>
        <v>#DIV/0!</v>
      </c>
      <c r="X23" s="15">
        <v>300</v>
      </c>
      <c r="Y23" s="17">
        <v>15.7</v>
      </c>
      <c r="Z23" s="14">
        <f t="shared" si="11"/>
        <v>5.2333333333333325</v>
      </c>
      <c r="AA23" s="15">
        <v>16</v>
      </c>
      <c r="AB23" s="16">
        <v>0</v>
      </c>
      <c r="AC23" s="14">
        <f t="shared" si="12"/>
        <v>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43">
        <v>2792.3</v>
      </c>
      <c r="AK23" s="16">
        <v>190.7</v>
      </c>
      <c r="AL23" s="14">
        <f t="shared" si="15"/>
        <v>6.829495398058947</v>
      </c>
      <c r="AM23" s="15">
        <v>985.7</v>
      </c>
      <c r="AN23" s="16">
        <v>82.2</v>
      </c>
      <c r="AO23" s="14">
        <f t="shared" si="16"/>
        <v>8.339251293497007</v>
      </c>
      <c r="AP23" s="15">
        <v>1213.4</v>
      </c>
      <c r="AQ23" s="16">
        <v>101.1</v>
      </c>
      <c r="AR23" s="14">
        <f>AQ23/AP23*100</f>
        <v>8.331959782429536</v>
      </c>
      <c r="AS23" s="26">
        <v>3944.6</v>
      </c>
      <c r="AT23" s="33">
        <v>38.7</v>
      </c>
      <c r="AU23" s="14">
        <f t="shared" si="17"/>
        <v>0.9810880697662628</v>
      </c>
      <c r="AV23" s="46">
        <v>1431.7</v>
      </c>
      <c r="AW23" s="19">
        <v>28.7</v>
      </c>
      <c r="AX23" s="14">
        <f t="shared" si="18"/>
        <v>2.0046099043095618</v>
      </c>
      <c r="AY23" s="47">
        <v>923</v>
      </c>
      <c r="AZ23" s="19">
        <v>19.7</v>
      </c>
      <c r="BA23" s="14">
        <f t="shared" si="1"/>
        <v>2.134344528710726</v>
      </c>
      <c r="BB23" s="26">
        <v>898.9</v>
      </c>
      <c r="BC23" s="22">
        <v>0</v>
      </c>
      <c r="BD23" s="14">
        <f t="shared" si="19"/>
        <v>0</v>
      </c>
      <c r="BE23" s="20">
        <v>113.1</v>
      </c>
      <c r="BF23" s="22">
        <v>0</v>
      </c>
      <c r="BG23" s="14">
        <f t="shared" si="20"/>
        <v>0</v>
      </c>
      <c r="BH23" s="20">
        <v>1409.3</v>
      </c>
      <c r="BI23" s="19">
        <v>8</v>
      </c>
      <c r="BJ23" s="14">
        <f t="shared" si="21"/>
        <v>0.5676577024054495</v>
      </c>
      <c r="BK23" s="34">
        <f t="shared" si="22"/>
        <v>0</v>
      </c>
      <c r="BL23" s="34">
        <f t="shared" si="23"/>
        <v>201.7</v>
      </c>
      <c r="BM23" s="14" t="e">
        <f t="shared" si="24"/>
        <v>#DIV/0!</v>
      </c>
      <c r="BN23" s="23">
        <f t="shared" si="2"/>
        <v>0</v>
      </c>
      <c r="BO23" s="23">
        <f t="shared" si="3"/>
        <v>201.7</v>
      </c>
      <c r="BP23" s="14" t="e">
        <f t="shared" si="25"/>
        <v>#DIV/0!</v>
      </c>
      <c r="BQ23" s="6"/>
      <c r="BR23" s="24"/>
    </row>
    <row r="24" spans="1:70" ht="15.75">
      <c r="A24" s="11">
        <v>15</v>
      </c>
      <c r="B24" s="12" t="s">
        <v>41</v>
      </c>
      <c r="C24" s="14">
        <f t="shared" si="4"/>
        <v>5211.6</v>
      </c>
      <c r="D24" s="35">
        <f t="shared" si="5"/>
        <v>275.8</v>
      </c>
      <c r="E24" s="14">
        <f t="shared" si="6"/>
        <v>5.2920408319901755</v>
      </c>
      <c r="F24" s="43">
        <v>900.5</v>
      </c>
      <c r="G24" s="32">
        <v>79.7</v>
      </c>
      <c r="H24" s="14">
        <f t="shared" si="7"/>
        <v>8.850638534147697</v>
      </c>
      <c r="I24" s="15">
        <v>85</v>
      </c>
      <c r="J24" s="16">
        <v>1.2</v>
      </c>
      <c r="K24" s="14">
        <f t="shared" si="0"/>
        <v>1.4117647058823528</v>
      </c>
      <c r="L24" s="15">
        <v>49</v>
      </c>
      <c r="M24" s="16">
        <v>0</v>
      </c>
      <c r="N24" s="14">
        <f t="shared" si="8"/>
        <v>0</v>
      </c>
      <c r="O24" s="15">
        <v>134</v>
      </c>
      <c r="P24" s="16">
        <v>0.3</v>
      </c>
      <c r="Q24" s="14">
        <f t="shared" si="9"/>
        <v>0.22388059701492538</v>
      </c>
      <c r="R24" s="15">
        <v>320</v>
      </c>
      <c r="S24" s="16">
        <v>4.9</v>
      </c>
      <c r="T24" s="14">
        <f t="shared" si="26"/>
        <v>1.5312500000000002</v>
      </c>
      <c r="U24" s="15">
        <v>0</v>
      </c>
      <c r="V24" s="17">
        <v>0</v>
      </c>
      <c r="W24" s="14" t="e">
        <f t="shared" si="10"/>
        <v>#DIV/0!</v>
      </c>
      <c r="X24" s="15">
        <v>52</v>
      </c>
      <c r="Y24" s="17">
        <v>54.3</v>
      </c>
      <c r="Z24" s="14">
        <f t="shared" si="11"/>
        <v>104.4230769230769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0</v>
      </c>
      <c r="AI24" s="14">
        <f t="shared" si="14"/>
        <v>0</v>
      </c>
      <c r="AJ24" s="43">
        <v>4311.1</v>
      </c>
      <c r="AK24" s="16">
        <v>196.1</v>
      </c>
      <c r="AL24" s="14">
        <f t="shared" si="15"/>
        <v>4.548723063719236</v>
      </c>
      <c r="AM24" s="15">
        <v>1129.4</v>
      </c>
      <c r="AN24" s="16">
        <v>94.1</v>
      </c>
      <c r="AO24" s="14">
        <f t="shared" si="16"/>
        <v>8.33185762351691</v>
      </c>
      <c r="AP24" s="43">
        <v>1134.4</v>
      </c>
      <c r="AQ24" s="16">
        <v>94.5</v>
      </c>
      <c r="AR24" s="14">
        <f t="shared" si="27"/>
        <v>8.33039492242595</v>
      </c>
      <c r="AS24" s="26">
        <v>5211.6</v>
      </c>
      <c r="AT24" s="19">
        <v>27.8</v>
      </c>
      <c r="AU24" s="14">
        <f t="shared" si="17"/>
        <v>0.5334254355668124</v>
      </c>
      <c r="AV24" s="25">
        <v>1300.3</v>
      </c>
      <c r="AW24" s="19">
        <v>25</v>
      </c>
      <c r="AX24" s="14">
        <f t="shared" si="18"/>
        <v>1.922633238483427</v>
      </c>
      <c r="AY24" s="20">
        <v>857.3</v>
      </c>
      <c r="AZ24" s="33">
        <v>15</v>
      </c>
      <c r="BA24" s="14">
        <f t="shared" si="1"/>
        <v>1.7496792254753295</v>
      </c>
      <c r="BB24" s="26">
        <v>513.2</v>
      </c>
      <c r="BC24" s="22">
        <v>0</v>
      </c>
      <c r="BD24" s="14">
        <f t="shared" si="19"/>
        <v>0</v>
      </c>
      <c r="BE24" s="20">
        <v>68.9</v>
      </c>
      <c r="BF24" s="22">
        <v>0</v>
      </c>
      <c r="BG24" s="14">
        <f t="shared" si="20"/>
        <v>0</v>
      </c>
      <c r="BH24" s="20">
        <v>3237.5</v>
      </c>
      <c r="BI24" s="19">
        <v>0.8</v>
      </c>
      <c r="BJ24" s="14">
        <f t="shared" si="21"/>
        <v>0.02471042471042471</v>
      </c>
      <c r="BK24" s="34">
        <f t="shared" si="22"/>
        <v>0</v>
      </c>
      <c r="BL24" s="34">
        <f t="shared" si="23"/>
        <v>248</v>
      </c>
      <c r="BM24" s="14" t="e">
        <f t="shared" si="24"/>
        <v>#DIV/0!</v>
      </c>
      <c r="BN24" s="23">
        <f t="shared" si="2"/>
        <v>0</v>
      </c>
      <c r="BO24" s="23">
        <f t="shared" si="3"/>
        <v>248</v>
      </c>
      <c r="BP24" s="14" t="e">
        <f t="shared" si="25"/>
        <v>#DIV/0!</v>
      </c>
      <c r="BQ24" s="6"/>
      <c r="BR24" s="24"/>
    </row>
    <row r="25" spans="1:70" ht="15" customHeight="1">
      <c r="A25" s="11">
        <v>16</v>
      </c>
      <c r="B25" s="12" t="s">
        <v>42</v>
      </c>
      <c r="C25" s="13">
        <f t="shared" si="4"/>
        <v>2945.6</v>
      </c>
      <c r="D25" s="35">
        <f t="shared" si="5"/>
        <v>173.29999999999998</v>
      </c>
      <c r="E25" s="14">
        <f t="shared" si="6"/>
        <v>5.883351439435089</v>
      </c>
      <c r="F25" s="43">
        <v>907.4</v>
      </c>
      <c r="G25" s="16">
        <v>27.7</v>
      </c>
      <c r="H25" s="14">
        <f t="shared" si="7"/>
        <v>3.0526779810447433</v>
      </c>
      <c r="I25" s="15">
        <v>93</v>
      </c>
      <c r="J25" s="16">
        <v>1</v>
      </c>
      <c r="K25" s="14">
        <f t="shared" si="0"/>
        <v>1.0752688172043012</v>
      </c>
      <c r="L25" s="15">
        <v>235</v>
      </c>
      <c r="M25" s="16">
        <v>0.2</v>
      </c>
      <c r="N25" s="14">
        <f t="shared" si="8"/>
        <v>0.08510638297872342</v>
      </c>
      <c r="O25" s="15">
        <v>53</v>
      </c>
      <c r="P25" s="16">
        <v>0.1</v>
      </c>
      <c r="Q25" s="14">
        <f t="shared" si="9"/>
        <v>0.18867924528301888</v>
      </c>
      <c r="R25" s="15">
        <v>258</v>
      </c>
      <c r="S25" s="32">
        <v>2.6</v>
      </c>
      <c r="T25" s="14">
        <f t="shared" si="26"/>
        <v>1.0077519379844961</v>
      </c>
      <c r="U25" s="15">
        <v>0</v>
      </c>
      <c r="V25" s="17">
        <v>0</v>
      </c>
      <c r="W25" s="14" t="e">
        <f t="shared" si="10"/>
        <v>#DIV/0!</v>
      </c>
      <c r="X25" s="15">
        <v>33</v>
      </c>
      <c r="Y25" s="17">
        <v>5.3</v>
      </c>
      <c r="Z25" s="14">
        <f t="shared" si="11"/>
        <v>16.060606060606062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43">
        <v>2038.2</v>
      </c>
      <c r="AK25" s="16">
        <v>145.6</v>
      </c>
      <c r="AL25" s="14">
        <f t="shared" si="15"/>
        <v>7.143558041409086</v>
      </c>
      <c r="AM25" s="15">
        <v>611.4</v>
      </c>
      <c r="AN25" s="16">
        <v>50.9</v>
      </c>
      <c r="AO25" s="14">
        <f>AN25/AM25*100</f>
        <v>8.325155381092575</v>
      </c>
      <c r="AP25" s="15">
        <v>1046.1</v>
      </c>
      <c r="AQ25" s="16">
        <v>87.2</v>
      </c>
      <c r="AR25" s="14">
        <f t="shared" si="27"/>
        <v>8.335723162221587</v>
      </c>
      <c r="AS25" s="26">
        <v>2945.6</v>
      </c>
      <c r="AT25" s="33">
        <v>28.8</v>
      </c>
      <c r="AU25" s="14">
        <v>0</v>
      </c>
      <c r="AV25" s="25">
        <v>1305.3</v>
      </c>
      <c r="AW25" s="19">
        <v>25.8</v>
      </c>
      <c r="AX25" s="14">
        <f t="shared" si="18"/>
        <v>1.9765571133072857</v>
      </c>
      <c r="AY25" s="20">
        <v>868.6</v>
      </c>
      <c r="AZ25" s="19">
        <v>15</v>
      </c>
      <c r="BA25" s="14">
        <f t="shared" si="1"/>
        <v>1.7269168777342851</v>
      </c>
      <c r="BB25" s="26">
        <v>541.5</v>
      </c>
      <c r="BC25" s="22">
        <v>0</v>
      </c>
      <c r="BD25" s="14">
        <f t="shared" si="19"/>
        <v>0</v>
      </c>
      <c r="BE25" s="20">
        <v>146.6</v>
      </c>
      <c r="BF25" s="22">
        <v>0</v>
      </c>
      <c r="BG25" s="14">
        <f t="shared" si="20"/>
        <v>0</v>
      </c>
      <c r="BH25" s="47">
        <v>860.6</v>
      </c>
      <c r="BI25" s="19">
        <v>0</v>
      </c>
      <c r="BJ25" s="14">
        <f t="shared" si="21"/>
        <v>0</v>
      </c>
      <c r="BK25" s="34">
        <f t="shared" si="22"/>
        <v>0</v>
      </c>
      <c r="BL25" s="34">
        <f t="shared" si="23"/>
        <v>144.49999999999997</v>
      </c>
      <c r="BM25" s="14" t="e">
        <f t="shared" si="24"/>
        <v>#DIV/0!</v>
      </c>
      <c r="BN25" s="23">
        <f t="shared" si="2"/>
        <v>0</v>
      </c>
      <c r="BO25" s="23">
        <f t="shared" si="3"/>
        <v>144.49999999999997</v>
      </c>
      <c r="BP25" s="14" t="e">
        <f t="shared" si="25"/>
        <v>#DIV/0!</v>
      </c>
      <c r="BQ25" s="6"/>
      <c r="BR25" s="24"/>
    </row>
    <row r="26" spans="1:70" ht="15.75">
      <c r="A26" s="11">
        <v>17</v>
      </c>
      <c r="B26" s="12" t="s">
        <v>43</v>
      </c>
      <c r="C26" s="13">
        <f t="shared" si="4"/>
        <v>4364.6</v>
      </c>
      <c r="D26" s="35">
        <f t="shared" si="5"/>
        <v>286.3</v>
      </c>
      <c r="E26" s="14">
        <f t="shared" si="6"/>
        <v>6.559593089859322</v>
      </c>
      <c r="F26" s="15">
        <v>1248</v>
      </c>
      <c r="G26" s="16">
        <v>82.2</v>
      </c>
      <c r="H26" s="14">
        <f t="shared" si="7"/>
        <v>6.586538461538462</v>
      </c>
      <c r="I26" s="15">
        <v>38</v>
      </c>
      <c r="J26" s="39">
        <v>0.2</v>
      </c>
      <c r="K26" s="14">
        <f t="shared" si="0"/>
        <v>0.5263157894736842</v>
      </c>
      <c r="L26" s="15">
        <v>158</v>
      </c>
      <c r="M26" s="16">
        <v>5.1</v>
      </c>
      <c r="N26" s="14">
        <f t="shared" si="8"/>
        <v>3.2278481012658227</v>
      </c>
      <c r="O26" s="15">
        <v>132</v>
      </c>
      <c r="P26" s="16">
        <v>0.1</v>
      </c>
      <c r="Q26" s="14">
        <f t="shared" si="9"/>
        <v>0.07575757575757576</v>
      </c>
      <c r="R26" s="15">
        <v>360</v>
      </c>
      <c r="S26" s="16">
        <v>4.3</v>
      </c>
      <c r="T26" s="14">
        <f t="shared" si="26"/>
        <v>1.1944444444444444</v>
      </c>
      <c r="U26" s="15">
        <v>0</v>
      </c>
      <c r="V26" s="17">
        <v>0</v>
      </c>
      <c r="W26" s="14" t="e">
        <f t="shared" si="10"/>
        <v>#DIV/0!</v>
      </c>
      <c r="X26" s="15">
        <v>120</v>
      </c>
      <c r="Y26" s="17">
        <v>35.5</v>
      </c>
      <c r="Z26" s="14">
        <f t="shared" si="11"/>
        <v>29.583333333333332</v>
      </c>
      <c r="AA26" s="15">
        <v>10</v>
      </c>
      <c r="AB26" s="16">
        <v>1</v>
      </c>
      <c r="AC26" s="14">
        <f t="shared" si="12"/>
        <v>10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43">
        <v>3116.6</v>
      </c>
      <c r="AK26" s="16">
        <v>204.1</v>
      </c>
      <c r="AL26" s="14">
        <f t="shared" si="15"/>
        <v>6.548803182955785</v>
      </c>
      <c r="AM26" s="15">
        <v>1477.3</v>
      </c>
      <c r="AN26" s="16">
        <v>123.1</v>
      </c>
      <c r="AO26" s="14">
        <f t="shared" si="16"/>
        <v>8.33276924118324</v>
      </c>
      <c r="AP26" s="15">
        <v>881.9</v>
      </c>
      <c r="AQ26" s="16">
        <v>73.5</v>
      </c>
      <c r="AR26" s="14">
        <f t="shared" si="27"/>
        <v>8.334278262841591</v>
      </c>
      <c r="AS26" s="26">
        <v>4364.6</v>
      </c>
      <c r="AT26" s="19">
        <v>55.9</v>
      </c>
      <c r="AU26" s="14">
        <f t="shared" si="17"/>
        <v>1.280758832424506</v>
      </c>
      <c r="AV26" s="25">
        <v>1435</v>
      </c>
      <c r="AW26" s="19">
        <v>21.3</v>
      </c>
      <c r="AX26" s="14">
        <f t="shared" si="18"/>
        <v>1.4843205574912894</v>
      </c>
      <c r="AY26" s="20">
        <v>1115.5</v>
      </c>
      <c r="AZ26" s="19">
        <v>18.3</v>
      </c>
      <c r="BA26" s="14">
        <f t="shared" si="1"/>
        <v>1.6405199462124609</v>
      </c>
      <c r="BB26" s="26">
        <v>1107.8</v>
      </c>
      <c r="BC26" s="22">
        <v>0</v>
      </c>
      <c r="BD26" s="14">
        <f t="shared" si="19"/>
        <v>0</v>
      </c>
      <c r="BE26" s="20">
        <v>147.5</v>
      </c>
      <c r="BF26" s="22">
        <v>25.5</v>
      </c>
      <c r="BG26" s="14">
        <f t="shared" si="20"/>
        <v>17.28813559322034</v>
      </c>
      <c r="BH26" s="20">
        <v>1582.7</v>
      </c>
      <c r="BI26" s="33">
        <v>8.1</v>
      </c>
      <c r="BJ26" s="14">
        <f t="shared" si="21"/>
        <v>0.5117836608327541</v>
      </c>
      <c r="BK26" s="34">
        <f t="shared" si="22"/>
        <v>0</v>
      </c>
      <c r="BL26" s="34">
        <f t="shared" si="23"/>
        <v>230.4</v>
      </c>
      <c r="BM26" s="14" t="e">
        <f t="shared" si="24"/>
        <v>#DIV/0!</v>
      </c>
      <c r="BN26" s="23">
        <f t="shared" si="2"/>
        <v>0</v>
      </c>
      <c r="BO26" s="23">
        <f t="shared" si="3"/>
        <v>230.4</v>
      </c>
      <c r="BP26" s="14" t="e">
        <f t="shared" si="25"/>
        <v>#DIV/0!</v>
      </c>
      <c r="BQ26" s="6"/>
      <c r="BR26" s="24"/>
    </row>
    <row r="27" spans="1:70" ht="15.75">
      <c r="A27" s="11">
        <v>18</v>
      </c>
      <c r="B27" s="12" t="s">
        <v>44</v>
      </c>
      <c r="C27" s="13">
        <f t="shared" si="4"/>
        <v>3940.3</v>
      </c>
      <c r="D27" s="88">
        <f t="shared" si="5"/>
        <v>251.6</v>
      </c>
      <c r="E27" s="14">
        <f t="shared" si="6"/>
        <v>6.385300611628556</v>
      </c>
      <c r="F27" s="15">
        <v>901.2</v>
      </c>
      <c r="G27" s="32">
        <v>56.5</v>
      </c>
      <c r="H27" s="14">
        <f t="shared" si="7"/>
        <v>6.26941855304039</v>
      </c>
      <c r="I27" s="15">
        <v>28</v>
      </c>
      <c r="J27" s="32">
        <v>0.4</v>
      </c>
      <c r="K27" s="14">
        <f t="shared" si="0"/>
        <v>1.4285714285714286</v>
      </c>
      <c r="L27" s="15">
        <v>0</v>
      </c>
      <c r="M27" s="16">
        <v>0</v>
      </c>
      <c r="N27" s="14" t="e">
        <f t="shared" si="8"/>
        <v>#DIV/0!</v>
      </c>
      <c r="O27" s="15">
        <v>50</v>
      </c>
      <c r="P27" s="16">
        <v>0.2</v>
      </c>
      <c r="Q27" s="14">
        <f t="shared" si="9"/>
        <v>0.4</v>
      </c>
      <c r="R27" s="15">
        <v>287</v>
      </c>
      <c r="S27" s="16">
        <v>4.5</v>
      </c>
      <c r="T27" s="14">
        <f t="shared" si="26"/>
        <v>1.5679442508710801</v>
      </c>
      <c r="U27" s="15">
        <v>0</v>
      </c>
      <c r="V27" s="17">
        <v>0</v>
      </c>
      <c r="W27" s="14" t="e">
        <f t="shared" si="10"/>
        <v>#DIV/0!</v>
      </c>
      <c r="X27" s="15">
        <v>100</v>
      </c>
      <c r="Y27" s="17">
        <v>11.8</v>
      </c>
      <c r="Z27" s="14">
        <f t="shared" si="11"/>
        <v>11.8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43">
        <v>3039.1</v>
      </c>
      <c r="AK27" s="16">
        <v>195.1</v>
      </c>
      <c r="AL27" s="14">
        <f t="shared" si="15"/>
        <v>6.419663716231779</v>
      </c>
      <c r="AM27" s="15">
        <v>1480.1</v>
      </c>
      <c r="AN27" s="16">
        <v>123.4</v>
      </c>
      <c r="AO27" s="14">
        <f t="shared" si="16"/>
        <v>8.337274508479158</v>
      </c>
      <c r="AP27" s="15">
        <v>772</v>
      </c>
      <c r="AQ27" s="16">
        <v>64.3</v>
      </c>
      <c r="AR27" s="14">
        <f t="shared" si="27"/>
        <v>8.32901554404145</v>
      </c>
      <c r="AS27" s="26">
        <v>3940.3</v>
      </c>
      <c r="AT27" s="19">
        <v>62.9</v>
      </c>
      <c r="AU27" s="14">
        <f t="shared" si="17"/>
        <v>1.596325152907139</v>
      </c>
      <c r="AV27" s="25">
        <v>1486.1</v>
      </c>
      <c r="AW27" s="33">
        <v>32.5</v>
      </c>
      <c r="AX27" s="14">
        <f t="shared" si="18"/>
        <v>2.1869322387457104</v>
      </c>
      <c r="AY27" s="20">
        <v>1160.2</v>
      </c>
      <c r="AZ27" s="33">
        <v>20.5</v>
      </c>
      <c r="BA27" s="14">
        <f t="shared" si="1"/>
        <v>1.7669367350456817</v>
      </c>
      <c r="BB27" s="26">
        <v>1148.6</v>
      </c>
      <c r="BC27" s="22">
        <v>0</v>
      </c>
      <c r="BD27" s="14">
        <f t="shared" si="19"/>
        <v>0</v>
      </c>
      <c r="BE27" s="20">
        <v>175.8</v>
      </c>
      <c r="BF27" s="22">
        <v>27.3</v>
      </c>
      <c r="BG27" s="14">
        <f t="shared" si="20"/>
        <v>15.529010238907851</v>
      </c>
      <c r="BH27" s="20">
        <v>1038.2</v>
      </c>
      <c r="BI27" s="33">
        <v>0</v>
      </c>
      <c r="BJ27" s="14">
        <f t="shared" si="21"/>
        <v>0</v>
      </c>
      <c r="BK27" s="34">
        <f t="shared" si="22"/>
        <v>0</v>
      </c>
      <c r="BL27" s="34">
        <f t="shared" si="23"/>
        <v>188.7</v>
      </c>
      <c r="BM27" s="14" t="e">
        <f t="shared" si="24"/>
        <v>#DIV/0!</v>
      </c>
      <c r="BN27" s="23">
        <f t="shared" si="2"/>
        <v>0</v>
      </c>
      <c r="BO27" s="23">
        <f t="shared" si="3"/>
        <v>188.7</v>
      </c>
      <c r="BP27" s="14" t="e">
        <f t="shared" si="25"/>
        <v>#DIV/0!</v>
      </c>
      <c r="BQ27" s="6"/>
      <c r="BR27" s="24"/>
    </row>
    <row r="28" spans="1:70" ht="15.75">
      <c r="A28" s="11">
        <v>19</v>
      </c>
      <c r="B28" s="12" t="s">
        <v>45</v>
      </c>
      <c r="C28" s="13">
        <f t="shared" si="4"/>
        <v>8591.199999999999</v>
      </c>
      <c r="D28" s="14">
        <f t="shared" si="5"/>
        <v>321.1</v>
      </c>
      <c r="E28" s="14">
        <f t="shared" si="6"/>
        <v>3.7375453952882025</v>
      </c>
      <c r="F28" s="15">
        <v>1646.3</v>
      </c>
      <c r="G28" s="16">
        <v>70.7</v>
      </c>
      <c r="H28" s="14">
        <f t="shared" si="7"/>
        <v>4.294478527607362</v>
      </c>
      <c r="I28" s="15">
        <v>120</v>
      </c>
      <c r="J28" s="16">
        <v>1</v>
      </c>
      <c r="K28" s="14">
        <f t="shared" si="0"/>
        <v>0.8333333333333334</v>
      </c>
      <c r="L28" s="15">
        <v>60</v>
      </c>
      <c r="M28" s="32">
        <v>4.4</v>
      </c>
      <c r="N28" s="14">
        <f t="shared" si="8"/>
        <v>7.333333333333333</v>
      </c>
      <c r="O28" s="15">
        <v>165</v>
      </c>
      <c r="P28" s="16">
        <v>0.3</v>
      </c>
      <c r="Q28" s="14">
        <f t="shared" si="9"/>
        <v>0.18181818181818182</v>
      </c>
      <c r="R28" s="15">
        <v>389.1</v>
      </c>
      <c r="S28" s="16">
        <v>1.6</v>
      </c>
      <c r="T28" s="14">
        <f t="shared" si="26"/>
        <v>0.41120534566949374</v>
      </c>
      <c r="U28" s="15">
        <v>0</v>
      </c>
      <c r="V28" s="17">
        <v>0</v>
      </c>
      <c r="W28" s="14" t="e">
        <f t="shared" si="10"/>
        <v>#DIV/0!</v>
      </c>
      <c r="X28" s="15">
        <v>240</v>
      </c>
      <c r="Y28" s="17">
        <v>21.8</v>
      </c>
      <c r="Z28" s="14">
        <f t="shared" si="11"/>
        <v>9.083333333333334</v>
      </c>
      <c r="AA28" s="15">
        <v>150</v>
      </c>
      <c r="AB28" s="16">
        <v>0</v>
      </c>
      <c r="AC28" s="14">
        <f t="shared" si="12"/>
        <v>0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6944.9</v>
      </c>
      <c r="AK28" s="16">
        <v>250.4</v>
      </c>
      <c r="AL28" s="14">
        <f t="shared" si="15"/>
        <v>3.6055234776598657</v>
      </c>
      <c r="AM28" s="15">
        <v>1354.2</v>
      </c>
      <c r="AN28" s="16">
        <v>112.9</v>
      </c>
      <c r="AO28" s="14">
        <f t="shared" si="16"/>
        <v>8.337025550140305</v>
      </c>
      <c r="AP28" s="15">
        <v>1560.7</v>
      </c>
      <c r="AQ28" s="16">
        <v>130.1</v>
      </c>
      <c r="AR28" s="14">
        <f t="shared" si="27"/>
        <v>8.336003075543024</v>
      </c>
      <c r="AS28" s="26">
        <v>8591.2</v>
      </c>
      <c r="AT28" s="19">
        <v>37.5</v>
      </c>
      <c r="AU28" s="14">
        <f>AT28/AS28*100</f>
        <v>0.4364931557873172</v>
      </c>
      <c r="AV28" s="25">
        <v>1698.2</v>
      </c>
      <c r="AW28" s="19">
        <v>31.2</v>
      </c>
      <c r="AX28" s="14">
        <f t="shared" si="18"/>
        <v>1.8372394299846897</v>
      </c>
      <c r="AY28" s="20">
        <v>1371.9</v>
      </c>
      <c r="AZ28" s="19">
        <v>28.2</v>
      </c>
      <c r="BA28" s="14">
        <f t="shared" si="1"/>
        <v>2.0555434069538596</v>
      </c>
      <c r="BB28" s="26">
        <v>1175.7</v>
      </c>
      <c r="BC28" s="22">
        <v>0</v>
      </c>
      <c r="BD28" s="14">
        <f t="shared" si="19"/>
        <v>0</v>
      </c>
      <c r="BE28" s="20">
        <v>131.6</v>
      </c>
      <c r="BF28" s="22">
        <v>0</v>
      </c>
      <c r="BG28" s="14">
        <f t="shared" si="20"/>
        <v>0</v>
      </c>
      <c r="BH28" s="20">
        <v>5494.1</v>
      </c>
      <c r="BI28" s="19">
        <v>5.3</v>
      </c>
      <c r="BJ28" s="14">
        <f t="shared" si="21"/>
        <v>0.09646711927340237</v>
      </c>
      <c r="BK28" s="34">
        <f t="shared" si="22"/>
        <v>0</v>
      </c>
      <c r="BL28" s="34">
        <f t="shared" si="23"/>
        <v>283.6</v>
      </c>
      <c r="BM28" s="14" t="e">
        <f t="shared" si="24"/>
        <v>#DIV/0!</v>
      </c>
      <c r="BN28" s="23">
        <f t="shared" si="2"/>
        <v>0</v>
      </c>
      <c r="BO28" s="23">
        <f t="shared" si="3"/>
        <v>283.6</v>
      </c>
      <c r="BP28" s="14" t="e">
        <f t="shared" si="25"/>
        <v>#DIV/0!</v>
      </c>
      <c r="BQ28" s="6"/>
      <c r="BR28" s="24"/>
    </row>
    <row r="29" spans="1:70" ht="14.25" customHeight="1">
      <c r="A29" s="67" t="s">
        <v>17</v>
      </c>
      <c r="B29" s="68"/>
      <c r="C29" s="86">
        <f>SUM(C10:C28)</f>
        <v>173392.80000000005</v>
      </c>
      <c r="D29" s="86">
        <f>SUM(D10:D28)</f>
        <v>7452.6</v>
      </c>
      <c r="E29" s="36">
        <f>D29/C29*100</f>
        <v>4.298102343349896</v>
      </c>
      <c r="F29" s="86">
        <f>SUM(F10:F28)</f>
        <v>62540.30000000001</v>
      </c>
      <c r="G29" s="86">
        <f>SUM(G10:G28)</f>
        <v>3659.999999999999</v>
      </c>
      <c r="H29" s="36">
        <f>G29/F29*100</f>
        <v>5.85222648436288</v>
      </c>
      <c r="I29" s="86">
        <f>SUM(I10:I28)</f>
        <v>23565</v>
      </c>
      <c r="J29" s="42">
        <f>SUM(J10:J28)</f>
        <v>1332.7</v>
      </c>
      <c r="K29" s="31">
        <f t="shared" si="0"/>
        <v>5.655421175472099</v>
      </c>
      <c r="L29" s="42">
        <f>SUM(L10:L28)</f>
        <v>920.6</v>
      </c>
      <c r="M29" s="42">
        <f>SUM(M10:M28)</f>
        <v>21.4</v>
      </c>
      <c r="N29" s="36">
        <f>M29/L29*100</f>
        <v>2.324570932000869</v>
      </c>
      <c r="O29" s="42">
        <f>SUM(O10:O28)</f>
        <v>6111</v>
      </c>
      <c r="P29" s="42">
        <f>SUM(P10:P28)</f>
        <v>31.00000000000001</v>
      </c>
      <c r="Q29" s="36">
        <f>P29/O29*100</f>
        <v>0.5072819505809198</v>
      </c>
      <c r="R29" s="42">
        <f>SUM(R10:R28)</f>
        <v>15551.1</v>
      </c>
      <c r="S29" s="42">
        <f>SUM(S10:S28)</f>
        <v>829.2000000000002</v>
      </c>
      <c r="T29" s="36">
        <f>S29/R29*100</f>
        <v>5.332098693983063</v>
      </c>
      <c r="U29" s="42">
        <f>SUM(U10:U28)</f>
        <v>1510</v>
      </c>
      <c r="V29" s="42">
        <f>SUM(V10:V28)</f>
        <v>46.9</v>
      </c>
      <c r="W29" s="36">
        <f>V29/U29*100</f>
        <v>3.1059602649006623</v>
      </c>
      <c r="X29" s="42">
        <f>SUM(X10:X28)</f>
        <v>2749</v>
      </c>
      <c r="Y29" s="42">
        <f>SUM(Y10:Y28)</f>
        <v>464.50000000000006</v>
      </c>
      <c r="Z29" s="36">
        <f>Y29/X29*100</f>
        <v>16.897053473990546</v>
      </c>
      <c r="AA29" s="42">
        <f>SUM(AA10:AA28)</f>
        <v>665</v>
      </c>
      <c r="AB29" s="42">
        <f>SUM(AB10:AB28)</f>
        <v>89.19999999999999</v>
      </c>
      <c r="AC29" s="36">
        <f>AB29/AA29*100</f>
        <v>13.413533834586463</v>
      </c>
      <c r="AD29" s="36">
        <f>SUM(AD10:AD28)</f>
        <v>0</v>
      </c>
      <c r="AE29" s="36">
        <f>SUM(AE10:AE28)</f>
        <v>0</v>
      </c>
      <c r="AF29" s="31" t="e">
        <f t="shared" si="13"/>
        <v>#DIV/0!</v>
      </c>
      <c r="AG29" s="42">
        <f>SUM(AG10:AG28)</f>
        <v>536</v>
      </c>
      <c r="AH29" s="42">
        <f>SUM(AH10:AH28)</f>
        <v>25.9</v>
      </c>
      <c r="AI29" s="31">
        <f t="shared" si="14"/>
        <v>4.832089552238806</v>
      </c>
      <c r="AJ29" s="42">
        <f>SUM(AJ10:AJ28)</f>
        <v>110852.50000000001</v>
      </c>
      <c r="AK29" s="42">
        <f>SUM(AK10:AK28)</f>
        <v>3792.5999999999995</v>
      </c>
      <c r="AL29" s="36">
        <f>AK29/AJ29*100</f>
        <v>3.4213030829255078</v>
      </c>
      <c r="AM29" s="86">
        <f>SUM(AM10:AM28)</f>
        <v>28070.300000000007</v>
      </c>
      <c r="AN29" s="42">
        <f>SUM(AN10:AN28)</f>
        <v>2339.2000000000003</v>
      </c>
      <c r="AO29" s="36">
        <f>AN29/AM29*100</f>
        <v>8.333363020701595</v>
      </c>
      <c r="AP29" s="86">
        <f>SUM(AP10:AP28)</f>
        <v>15379.2</v>
      </c>
      <c r="AQ29" s="42">
        <f>SUM(AQ10:AQ28)</f>
        <v>1281.6000000000001</v>
      </c>
      <c r="AR29" s="36">
        <f>AQ29/AP29*100</f>
        <v>8.333333333333334</v>
      </c>
      <c r="AS29" s="42">
        <f>SUM(AS10:AS28)</f>
        <v>176095.10000000003</v>
      </c>
      <c r="AT29" s="42">
        <f>SUM(AT10:AT28)</f>
        <v>1813.3000000000004</v>
      </c>
      <c r="AU29" s="36">
        <f>(AT29/AS29)*100</f>
        <v>1.0297276869146272</v>
      </c>
      <c r="AV29" s="42">
        <f>SUM(AV10:AV28)</f>
        <v>34875.6</v>
      </c>
      <c r="AW29" s="42">
        <f>SUM(AW10:AW28)</f>
        <v>570.6</v>
      </c>
      <c r="AX29" s="36">
        <f>AW29/AV29*100</f>
        <v>1.636100884285862</v>
      </c>
      <c r="AY29" s="42">
        <f>SUM(AY10:AY28)</f>
        <v>25365.100000000002</v>
      </c>
      <c r="AZ29" s="42">
        <f>SUM(AZ10:AZ28)</f>
        <v>417.7</v>
      </c>
      <c r="BA29" s="36">
        <f t="shared" si="1"/>
        <v>1.6467508505781565</v>
      </c>
      <c r="BB29" s="42">
        <f>SUM(BB10:BB28)</f>
        <v>37521.299999999996</v>
      </c>
      <c r="BC29" s="42">
        <f>SUM(BC10:BC28)</f>
        <v>996.9</v>
      </c>
      <c r="BD29" s="36">
        <f>BC29/BB29*100</f>
        <v>2.6568908859767655</v>
      </c>
      <c r="BE29" s="42">
        <f>SUM(BE10:BE28)</f>
        <v>28654.699999999997</v>
      </c>
      <c r="BF29" s="42">
        <f>SUM(BF10:BF28)</f>
        <v>79.6</v>
      </c>
      <c r="BG29" s="36">
        <f>BF29/BE29*100</f>
        <v>0.2777903799376717</v>
      </c>
      <c r="BH29" s="42">
        <f>SUM(BH10:BH28)</f>
        <v>71340.70000000001</v>
      </c>
      <c r="BI29" s="42">
        <f>SUM(BI10:BI28)</f>
        <v>117.19999999999999</v>
      </c>
      <c r="BJ29" s="36">
        <f>BI29/BH29*100</f>
        <v>0.16428209983922218</v>
      </c>
      <c r="BK29" s="42">
        <f>SUM(BK10:BK28)</f>
        <v>-2702.2999999999965</v>
      </c>
      <c r="BL29" s="42">
        <f>SUM(BL10:BL28)</f>
        <v>5639.3</v>
      </c>
      <c r="BM29" s="36">
        <f>BL29/BK29*100</f>
        <v>-208.68519409392027</v>
      </c>
      <c r="BN29" s="28">
        <f>SUM(BN10:BN28)</f>
        <v>-2702.2999999999965</v>
      </c>
      <c r="BO29" s="28">
        <f>SUM(BO10:BO28)</f>
        <v>5639.3</v>
      </c>
      <c r="BP29" s="28">
        <f>BO29/BN29*100</f>
        <v>-208.68519409392027</v>
      </c>
      <c r="BQ29" s="6"/>
      <c r="BR29" s="24"/>
    </row>
    <row r="30" spans="3:68" ht="15.75" hidden="1">
      <c r="C30" s="29">
        <f aca="true" t="shared" si="28" ref="C30:AC30">C29-C20</f>
        <v>165039.30000000005</v>
      </c>
      <c r="D30" s="29">
        <f t="shared" si="28"/>
        <v>7002.5</v>
      </c>
      <c r="E30" s="29">
        <f t="shared" si="28"/>
        <v>-1.0900583078741422</v>
      </c>
      <c r="F30" s="29">
        <f t="shared" si="28"/>
        <v>59321.50000000001</v>
      </c>
      <c r="G30" s="29">
        <f t="shared" si="28"/>
        <v>3503.599999999999</v>
      </c>
      <c r="H30" s="29">
        <f t="shared" si="28"/>
        <v>0.9932728370408972</v>
      </c>
      <c r="I30" s="29">
        <f t="shared" si="28"/>
        <v>23165</v>
      </c>
      <c r="J30" s="29">
        <f t="shared" si="28"/>
        <v>1324.7</v>
      </c>
      <c r="K30" s="29">
        <f t="shared" si="28"/>
        <v>3.6554211754720987</v>
      </c>
      <c r="L30" s="29">
        <f t="shared" si="28"/>
        <v>872.6</v>
      </c>
      <c r="M30" s="29">
        <f t="shared" si="28"/>
        <v>20.9</v>
      </c>
      <c r="N30" s="29">
        <f t="shared" si="28"/>
        <v>1.2829042653342024</v>
      </c>
      <c r="O30" s="29">
        <f t="shared" si="28"/>
        <v>5576</v>
      </c>
      <c r="P30" s="29">
        <f t="shared" si="28"/>
        <v>21.00000000000001</v>
      </c>
      <c r="Q30" s="29">
        <f t="shared" si="28"/>
        <v>-1.3618769279237528</v>
      </c>
      <c r="R30" s="29">
        <f t="shared" si="28"/>
        <v>14654.1</v>
      </c>
      <c r="S30" s="29">
        <f t="shared" si="28"/>
        <v>805.0000000000001</v>
      </c>
      <c r="T30" s="29">
        <f t="shared" si="28"/>
        <v>2.6342168656664526</v>
      </c>
      <c r="U30" s="29">
        <f t="shared" si="28"/>
        <v>1510</v>
      </c>
      <c r="V30" s="29">
        <f t="shared" si="28"/>
        <v>46.9</v>
      </c>
      <c r="W30" s="29" t="e">
        <f t="shared" si="28"/>
        <v>#DIV/0!</v>
      </c>
      <c r="X30" s="29">
        <f t="shared" si="28"/>
        <v>2499</v>
      </c>
      <c r="Y30" s="29">
        <f t="shared" si="28"/>
        <v>424.50000000000006</v>
      </c>
      <c r="Z30" s="29">
        <f t="shared" si="28"/>
        <v>0.897053473990546</v>
      </c>
      <c r="AA30" s="29">
        <f t="shared" si="28"/>
        <v>360</v>
      </c>
      <c r="AB30" s="29">
        <f t="shared" si="28"/>
        <v>76.69999999999999</v>
      </c>
      <c r="AC30" s="29">
        <f t="shared" si="28"/>
        <v>9.31517317884876</v>
      </c>
      <c r="AD30" s="29"/>
      <c r="AE30" s="29"/>
      <c r="AF30" s="14" t="e">
        <f t="shared" si="13"/>
        <v>#DIV/0!</v>
      </c>
      <c r="AG30" s="29">
        <f aca="true" t="shared" si="29" ref="AG30:BP30">AG29-AG20</f>
        <v>520</v>
      </c>
      <c r="AH30" s="29">
        <f t="shared" si="29"/>
        <v>25.9</v>
      </c>
      <c r="AI30" s="14">
        <f t="shared" si="14"/>
        <v>4.98076923076923</v>
      </c>
      <c r="AJ30" s="29">
        <f t="shared" si="29"/>
        <v>105717.80000000002</v>
      </c>
      <c r="AK30" s="29">
        <f t="shared" si="29"/>
        <v>3498.8999999999996</v>
      </c>
      <c r="AL30" s="29">
        <f t="shared" si="29"/>
        <v>-2.2986026564555657</v>
      </c>
      <c r="AM30" s="29">
        <f t="shared" si="29"/>
        <v>24725.300000000007</v>
      </c>
      <c r="AN30" s="29">
        <f t="shared" si="29"/>
        <v>2060.4</v>
      </c>
      <c r="AO30" s="29">
        <f t="shared" si="29"/>
        <v>-0.0014650809426495215</v>
      </c>
      <c r="AP30" s="29">
        <f t="shared" si="29"/>
        <v>15379.2</v>
      </c>
      <c r="AQ30" s="29">
        <f t="shared" si="29"/>
        <v>1281.6000000000001</v>
      </c>
      <c r="AR30" s="29" t="e">
        <f t="shared" si="29"/>
        <v>#DIV/0!</v>
      </c>
      <c r="AS30" s="29">
        <f t="shared" si="29"/>
        <v>168604.90000000002</v>
      </c>
      <c r="AT30" s="29">
        <f t="shared" si="29"/>
        <v>1764.0000000000005</v>
      </c>
      <c r="AU30" s="29">
        <f t="shared" si="29"/>
        <v>0.37153431424100036</v>
      </c>
      <c r="AV30" s="29">
        <f t="shared" si="29"/>
        <v>32684.5</v>
      </c>
      <c r="AW30" s="29">
        <f t="shared" si="29"/>
        <v>528.1</v>
      </c>
      <c r="AX30" s="29">
        <f t="shared" si="29"/>
        <v>-0.30356412415738565</v>
      </c>
      <c r="AY30" s="29">
        <f t="shared" si="29"/>
        <v>23858.300000000003</v>
      </c>
      <c r="AZ30" s="29">
        <f t="shared" si="29"/>
        <v>382.7</v>
      </c>
      <c r="BA30" s="29">
        <f t="shared" si="29"/>
        <v>-0.6760524411659368</v>
      </c>
      <c r="BB30" s="29">
        <f t="shared" si="29"/>
        <v>35612.6</v>
      </c>
      <c r="BC30" s="29">
        <f t="shared" si="29"/>
        <v>996.9</v>
      </c>
      <c r="BD30" s="29">
        <f t="shared" si="29"/>
        <v>2.6568908859767655</v>
      </c>
      <c r="BE30" s="29">
        <f t="shared" si="29"/>
        <v>28394.299999999996</v>
      </c>
      <c r="BF30" s="29">
        <f t="shared" si="29"/>
        <v>79.6</v>
      </c>
      <c r="BG30" s="29">
        <f t="shared" si="29"/>
        <v>0.2777903799376717</v>
      </c>
      <c r="BH30" s="29">
        <f t="shared" si="29"/>
        <v>68600.40000000001</v>
      </c>
      <c r="BI30" s="29">
        <f t="shared" si="29"/>
        <v>116.29999999999998</v>
      </c>
      <c r="BJ30" s="29">
        <f t="shared" si="29"/>
        <v>0.13143898047272945</v>
      </c>
      <c r="BK30" s="29">
        <f>BK29-BK20</f>
        <v>-3565.5999999999967</v>
      </c>
      <c r="BL30" s="29">
        <f>BL29-BL20</f>
        <v>5238.5</v>
      </c>
      <c r="BM30" s="29">
        <f>BM29-BM20</f>
        <v>-255.11169704770225</v>
      </c>
      <c r="BN30" s="29">
        <f t="shared" si="29"/>
        <v>-3565.5999999999967</v>
      </c>
      <c r="BO30" s="29">
        <f t="shared" si="29"/>
        <v>5238.5</v>
      </c>
      <c r="BP30" s="29">
        <f t="shared" si="29"/>
        <v>-255.11169704770225</v>
      </c>
    </row>
    <row r="31" spans="3:69" ht="15.7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</row>
    <row r="32" ht="15.75">
      <c r="I32" s="7" t="s">
        <v>49</v>
      </c>
    </row>
    <row r="33" spans="15:16" ht="15.75">
      <c r="O33" s="38"/>
      <c r="P33" s="38"/>
    </row>
    <row r="35" ht="15.75">
      <c r="AH35" s="30"/>
    </row>
  </sheetData>
  <sheetProtection/>
  <mergeCells count="32">
    <mergeCell ref="R1:T1"/>
    <mergeCell ref="C2:T2"/>
    <mergeCell ref="C4:E7"/>
    <mergeCell ref="F4:AR4"/>
    <mergeCell ref="F5:H7"/>
    <mergeCell ref="I5:AI5"/>
    <mergeCell ref="BN4:BP7"/>
    <mergeCell ref="BE5:BG7"/>
    <mergeCell ref="BH5:BJ7"/>
    <mergeCell ref="AV4:BJ4"/>
    <mergeCell ref="BB5:BD7"/>
    <mergeCell ref="L6:N7"/>
    <mergeCell ref="U6:W7"/>
    <mergeCell ref="AV5:AX7"/>
    <mergeCell ref="AY6:BA7"/>
    <mergeCell ref="AM5:AR5"/>
    <mergeCell ref="A29:B29"/>
    <mergeCell ref="AG6:AI7"/>
    <mergeCell ref="AM6:AO7"/>
    <mergeCell ref="B4:B8"/>
    <mergeCell ref="A4:A8"/>
    <mergeCell ref="R6:T7"/>
    <mergeCell ref="I6:K7"/>
    <mergeCell ref="O6:Q7"/>
    <mergeCell ref="X6:Z7"/>
    <mergeCell ref="AJ5:AL7"/>
    <mergeCell ref="AY5:BA5"/>
    <mergeCell ref="BK4:BM7"/>
    <mergeCell ref="AS4:AU7"/>
    <mergeCell ref="AA6:AC7"/>
    <mergeCell ref="AD6:AF7"/>
    <mergeCell ref="AP6:AR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2020-02-11T07:17:39Z</cp:lastPrinted>
  <dcterms:created xsi:type="dcterms:W3CDTF">2013-04-03T10:22:22Z</dcterms:created>
  <dcterms:modified xsi:type="dcterms:W3CDTF">2020-02-11T07:17:42Z</dcterms:modified>
  <cp:category/>
  <cp:version/>
  <cp:contentType/>
  <cp:contentStatus/>
</cp:coreProperties>
</file>