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<sst xmlns="http://schemas.openxmlformats.org/spreadsheetml/2006/main" count="118" uniqueCount="52">
  <si>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</si>
  <si>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</si>
  <si>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</si>
  <si>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</si>
  <si>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</si>
  <si>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</si>
  <si>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</si>
  <si>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</si>
  <si>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</si>
  <si>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</si>
  <si>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</si>
  <si>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</si>
  <si>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</si>
  <si>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</si>
  <si>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</si>
  <si>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</si>
  <si>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</si>
  <si>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</si>
  <si>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</si>
  <si>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</si>
  <si>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</si>
  <si>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</si>
  <si>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</si>
  <si>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</si>
  <si>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</si>
  <si>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</si>
  <si>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</si>
  <si>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</si>
  <si>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</si>
  <si>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</si>
  <si>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</si>
  <si>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</si>
  <si>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</si>
  <si>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</si>
  <si>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</si>
  <si>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</si>
  <si>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</si>
  <si>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</si>
  <si>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</si>
  <si>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</si>
  <si>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</si>
  <si>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</si>
  <si>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</si>
  <si>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</si>
  <si>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</si>
  <si>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</si>
  <si>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</si>
  <si>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</si>
  <si>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</si>
  <si>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</si>
  <si>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indexed="8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</si>
  <si>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января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</si>
</sst>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Border="1" applyAlignment="1" applyProtection="1">
      <alignment vertical="center" wrapText="1"/>
      <protection locked="0"/>
    </xf>
    <xf numFmtId="173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20" borderId="10" xfId="0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0" xfId="53" applyNumberFormat="1" applyFont="1" applyFill="1">
      <alignment/>
      <protection/>
    </xf>
    <xf numFmtId="173" fontId="6" fillId="20" borderId="10" xfId="0" applyNumberFormat="1" applyFont="1" applyFill="1" applyBorder="1" applyAlignment="1" applyProtection="1">
      <alignment/>
      <protection locked="0"/>
    </xf>
    <xf numFmtId="173" fontId="6" fillId="20" borderId="10" xfId="0" applyNumberFormat="1" applyFont="1" applyFill="1" applyBorder="1" applyAlignment="1" applyProtection="1">
      <alignment vertical="center" wrapText="1"/>
      <protection locked="0"/>
    </xf>
    <xf numFmtId="172" fontId="9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21" borderId="10" xfId="0" applyNumberFormat="1" applyFont="1" applyFill="1" applyBorder="1" applyAlignment="1" applyProtection="1">
      <alignment/>
      <protection locked="0"/>
    </xf>
    <xf numFmtId="173" fontId="9" fillId="21" borderId="10" xfId="0" applyNumberFormat="1" applyFont="1" applyFill="1" applyBorder="1" applyAlignment="1" applyProtection="1">
      <alignment vertical="center" wrapTex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4" applyNumberFormat="1" applyFont="1" applyFill="1" applyBorder="1" applyAlignment="1" applyProtection="1">
      <alignment vertical="center" wrapText="1"/>
      <protection locked="0"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3" fillId="24" borderId="10" xfId="53" applyNumberFormat="1" applyFont="1" applyFill="1" applyBorder="1" applyAlignment="1" applyProtection="1">
      <alignment vertical="center" wrapText="1"/>
      <protection locked="0"/>
    </xf>
    <xf numFmtId="0" fontId="5" fillId="24" borderId="10" xfId="55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80" zoomScaleNormal="75" zoomScaleSheetLayoutView="80" zoomScalePageLayoutView="0" workbookViewId="0" topLeftCell="A1">
      <pane xSplit="5" ySplit="7" topLeftCell="AK1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N29" sqref="AN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3" t="s">
        <v>0</v>
      </c>
      <c r="S1" s="83"/>
      <c r="T1" s="8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4" t="s">
        <v>51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4" t="s">
        <v>18</v>
      </c>
      <c r="B4" s="70" t="s">
        <v>1</v>
      </c>
      <c r="C4" s="61" t="s">
        <v>46</v>
      </c>
      <c r="D4" s="53"/>
      <c r="E4" s="54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2" t="s">
        <v>47</v>
      </c>
      <c r="AT4" s="53"/>
      <c r="AU4" s="54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1" t="s">
        <v>50</v>
      </c>
      <c r="BL4" s="53"/>
      <c r="BM4" s="54"/>
      <c r="BN4" s="52" t="s">
        <v>48</v>
      </c>
      <c r="BO4" s="53"/>
      <c r="BP4" s="54"/>
      <c r="BQ4" s="6"/>
      <c r="BR4" s="6"/>
    </row>
    <row r="5" spans="1:70" ht="15" customHeight="1">
      <c r="A5" s="57"/>
      <c r="B5" s="71"/>
      <c r="C5" s="55"/>
      <c r="D5" s="56"/>
      <c r="E5" s="57"/>
      <c r="F5" s="73" t="s">
        <v>3</v>
      </c>
      <c r="G5" s="73"/>
      <c r="H5" s="73"/>
      <c r="I5" s="85" t="s">
        <v>4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7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5"/>
      <c r="AT5" s="56"/>
      <c r="AU5" s="57"/>
      <c r="AV5" s="77" t="s">
        <v>9</v>
      </c>
      <c r="AW5" s="78"/>
      <c r="AX5" s="78"/>
      <c r="AY5" s="76" t="s">
        <v>4</v>
      </c>
      <c r="AZ5" s="76"/>
      <c r="BA5" s="76"/>
      <c r="BB5" s="76" t="s">
        <v>10</v>
      </c>
      <c r="BC5" s="76"/>
      <c r="BD5" s="76"/>
      <c r="BE5" s="76" t="s">
        <v>11</v>
      </c>
      <c r="BF5" s="76"/>
      <c r="BG5" s="76"/>
      <c r="BH5" s="73" t="s">
        <v>12</v>
      </c>
      <c r="BI5" s="73"/>
      <c r="BJ5" s="73"/>
      <c r="BK5" s="55"/>
      <c r="BL5" s="56"/>
      <c r="BM5" s="57"/>
      <c r="BN5" s="55"/>
      <c r="BO5" s="56"/>
      <c r="BP5" s="57"/>
      <c r="BQ5" s="6"/>
      <c r="BR5" s="6"/>
    </row>
    <row r="6" spans="1:70" ht="15" customHeight="1">
      <c r="A6" s="57"/>
      <c r="B6" s="71"/>
      <c r="C6" s="55"/>
      <c r="D6" s="56"/>
      <c r="E6" s="57"/>
      <c r="F6" s="73"/>
      <c r="G6" s="73"/>
      <c r="H6" s="73"/>
      <c r="I6" s="61" t="s">
        <v>6</v>
      </c>
      <c r="J6" s="53"/>
      <c r="K6" s="54"/>
      <c r="L6" s="61" t="s">
        <v>7</v>
      </c>
      <c r="M6" s="53"/>
      <c r="N6" s="54"/>
      <c r="O6" s="61" t="s">
        <v>20</v>
      </c>
      <c r="P6" s="53"/>
      <c r="Q6" s="54"/>
      <c r="R6" s="61" t="s">
        <v>8</v>
      </c>
      <c r="S6" s="53"/>
      <c r="T6" s="54"/>
      <c r="U6" s="61" t="s">
        <v>19</v>
      </c>
      <c r="V6" s="53"/>
      <c r="W6" s="54"/>
      <c r="X6" s="61" t="s">
        <v>21</v>
      </c>
      <c r="Y6" s="53"/>
      <c r="Z6" s="54"/>
      <c r="AA6" s="61" t="s">
        <v>25</v>
      </c>
      <c r="AB6" s="53"/>
      <c r="AC6" s="54"/>
      <c r="AD6" s="62" t="s">
        <v>26</v>
      </c>
      <c r="AE6" s="63"/>
      <c r="AF6" s="64"/>
      <c r="AG6" s="61" t="s">
        <v>24</v>
      </c>
      <c r="AH6" s="53"/>
      <c r="AI6" s="54"/>
      <c r="AJ6" s="73"/>
      <c r="AK6" s="73"/>
      <c r="AL6" s="73"/>
      <c r="AM6" s="61" t="s">
        <v>22</v>
      </c>
      <c r="AN6" s="53"/>
      <c r="AO6" s="54"/>
      <c r="AP6" s="61" t="s">
        <v>23</v>
      </c>
      <c r="AQ6" s="53"/>
      <c r="AR6" s="54"/>
      <c r="AS6" s="55"/>
      <c r="AT6" s="56"/>
      <c r="AU6" s="57"/>
      <c r="AV6" s="79"/>
      <c r="AW6" s="80"/>
      <c r="AX6" s="80"/>
      <c r="AY6" s="76" t="s">
        <v>13</v>
      </c>
      <c r="AZ6" s="76"/>
      <c r="BA6" s="76"/>
      <c r="BB6" s="76"/>
      <c r="BC6" s="76"/>
      <c r="BD6" s="76"/>
      <c r="BE6" s="76"/>
      <c r="BF6" s="76"/>
      <c r="BG6" s="76"/>
      <c r="BH6" s="73"/>
      <c r="BI6" s="73"/>
      <c r="BJ6" s="73"/>
      <c r="BK6" s="55"/>
      <c r="BL6" s="56"/>
      <c r="BM6" s="57"/>
      <c r="BN6" s="55"/>
      <c r="BO6" s="56"/>
      <c r="BP6" s="57"/>
      <c r="BQ6" s="6"/>
      <c r="BR6" s="6"/>
    </row>
    <row r="7" spans="1:70" ht="193.5" customHeight="1">
      <c r="A7" s="57"/>
      <c r="B7" s="71"/>
      <c r="C7" s="58"/>
      <c r="D7" s="59"/>
      <c r="E7" s="60"/>
      <c r="F7" s="73"/>
      <c r="G7" s="73"/>
      <c r="H7" s="73"/>
      <c r="I7" s="58"/>
      <c r="J7" s="59"/>
      <c r="K7" s="60"/>
      <c r="L7" s="58"/>
      <c r="M7" s="59"/>
      <c r="N7" s="60"/>
      <c r="O7" s="58"/>
      <c r="P7" s="59"/>
      <c r="Q7" s="60"/>
      <c r="R7" s="58"/>
      <c r="S7" s="59"/>
      <c r="T7" s="60"/>
      <c r="U7" s="58"/>
      <c r="V7" s="59"/>
      <c r="W7" s="60"/>
      <c r="X7" s="58"/>
      <c r="Y7" s="59"/>
      <c r="Z7" s="60"/>
      <c r="AA7" s="58"/>
      <c r="AB7" s="59"/>
      <c r="AC7" s="60"/>
      <c r="AD7" s="65"/>
      <c r="AE7" s="66"/>
      <c r="AF7" s="67"/>
      <c r="AG7" s="58"/>
      <c r="AH7" s="59"/>
      <c r="AI7" s="60"/>
      <c r="AJ7" s="73"/>
      <c r="AK7" s="73"/>
      <c r="AL7" s="73"/>
      <c r="AM7" s="58"/>
      <c r="AN7" s="59"/>
      <c r="AO7" s="60"/>
      <c r="AP7" s="58"/>
      <c r="AQ7" s="59"/>
      <c r="AR7" s="60"/>
      <c r="AS7" s="58"/>
      <c r="AT7" s="59"/>
      <c r="AU7" s="60"/>
      <c r="AV7" s="81"/>
      <c r="AW7" s="82"/>
      <c r="AX7" s="82"/>
      <c r="AY7" s="76"/>
      <c r="AZ7" s="76"/>
      <c r="BA7" s="76"/>
      <c r="BB7" s="76"/>
      <c r="BC7" s="76"/>
      <c r="BD7" s="76"/>
      <c r="BE7" s="76"/>
      <c r="BF7" s="76"/>
      <c r="BG7" s="76"/>
      <c r="BH7" s="73"/>
      <c r="BI7" s="73"/>
      <c r="BJ7" s="73"/>
      <c r="BK7" s="58"/>
      <c r="BL7" s="59"/>
      <c r="BM7" s="60"/>
      <c r="BN7" s="58"/>
      <c r="BO7" s="59"/>
      <c r="BP7" s="60"/>
      <c r="BQ7" s="6"/>
      <c r="BR7" s="6"/>
    </row>
    <row r="8" spans="1:70" ht="63">
      <c r="A8" s="60"/>
      <c r="B8" s="72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9362.8</v>
      </c>
      <c r="D10" s="44">
        <f t="shared" si="0"/>
        <v>9604.800000000001</v>
      </c>
      <c r="E10" s="14">
        <f>D10/C10*100</f>
        <v>102.58469688554707</v>
      </c>
      <c r="F10" s="35">
        <v>1383.4</v>
      </c>
      <c r="G10" s="16">
        <v>1371.2</v>
      </c>
      <c r="H10" s="14">
        <f>G10/F10*100</f>
        <v>99.11811478964869</v>
      </c>
      <c r="I10" s="15">
        <v>205</v>
      </c>
      <c r="J10" s="16">
        <v>201.6</v>
      </c>
      <c r="K10" s="14">
        <f aca="true" t="shared" si="1" ref="K10:K29">J10/I10*100</f>
        <v>98.34146341463415</v>
      </c>
      <c r="L10" s="15">
        <v>1.6</v>
      </c>
      <c r="M10" s="16">
        <v>1.6</v>
      </c>
      <c r="N10" s="14">
        <f>M10/L10*100</f>
        <v>100</v>
      </c>
      <c r="O10" s="15">
        <v>88</v>
      </c>
      <c r="P10" s="16">
        <v>65.1</v>
      </c>
      <c r="Q10" s="14">
        <f>P10/O10*100</f>
        <v>73.97727272727272</v>
      </c>
      <c r="R10" s="15">
        <v>450</v>
      </c>
      <c r="S10" s="16">
        <v>412</v>
      </c>
      <c r="T10" s="14">
        <f>S10/R10*100</f>
        <v>91.55555555555556</v>
      </c>
      <c r="U10" s="15">
        <v>0</v>
      </c>
      <c r="V10" s="17">
        <v>0</v>
      </c>
      <c r="W10" s="14" t="e">
        <f>V10/U10*100</f>
        <v>#DIV/0!</v>
      </c>
      <c r="X10" s="15">
        <v>115</v>
      </c>
      <c r="Y10" s="36">
        <v>107.3</v>
      </c>
      <c r="Z10" s="14">
        <f>Y10/X10*100</f>
        <v>93.30434782608695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5">
        <v>7979.4</v>
      </c>
      <c r="AK10" s="16">
        <v>8233.6</v>
      </c>
      <c r="AL10" s="14">
        <f>AK10/AJ10*100</f>
        <v>103.18570318570319</v>
      </c>
      <c r="AM10" s="35">
        <v>2175.3</v>
      </c>
      <c r="AN10" s="33">
        <v>2175.3</v>
      </c>
      <c r="AO10" s="14">
        <f>AN10/AM10*100</f>
        <v>100</v>
      </c>
      <c r="AP10" s="15">
        <v>3151.3</v>
      </c>
      <c r="AQ10" s="16">
        <v>3151.3</v>
      </c>
      <c r="AR10" s="14">
        <f>AQ10/AP10*100</f>
        <v>100</v>
      </c>
      <c r="AS10" s="18">
        <v>9682.8</v>
      </c>
      <c r="AT10" s="19">
        <v>9426.5</v>
      </c>
      <c r="AU10" s="14">
        <f>AT10/AS10*100</f>
        <v>97.35303837732889</v>
      </c>
      <c r="AV10" s="20">
        <v>2045.7</v>
      </c>
      <c r="AW10" s="19">
        <v>2020.9</v>
      </c>
      <c r="AX10" s="14">
        <f>AW10/AV10*100</f>
        <v>98.78770103143178</v>
      </c>
      <c r="AY10" s="21">
        <v>1496.3</v>
      </c>
      <c r="AZ10" s="19">
        <v>1488.3</v>
      </c>
      <c r="BA10" s="14">
        <f aca="true" t="shared" si="2" ref="BA10:BA29">AZ10/AY10*100</f>
        <v>99.46534785804985</v>
      </c>
      <c r="BB10" s="22">
        <v>3577.3</v>
      </c>
      <c r="BC10" s="23">
        <v>3356.4</v>
      </c>
      <c r="BD10" s="14">
        <f>BC10/BB10*100</f>
        <v>93.82495177927487</v>
      </c>
      <c r="BE10" s="21">
        <v>1466.9</v>
      </c>
      <c r="BF10" s="23">
        <v>1461.7</v>
      </c>
      <c r="BG10" s="14">
        <f>BF10/BE10*100</f>
        <v>99.64551094144113</v>
      </c>
      <c r="BH10" s="21">
        <v>2493.1</v>
      </c>
      <c r="BI10" s="40">
        <v>2488.6</v>
      </c>
      <c r="BJ10" s="14">
        <f>BI10/BH10*100</f>
        <v>99.81950182503711</v>
      </c>
      <c r="BK10" s="42">
        <f>C10-AS10</f>
        <v>-320</v>
      </c>
      <c r="BL10" s="42">
        <f>D10-AT10</f>
        <v>178.3000000000011</v>
      </c>
      <c r="BM10" s="14">
        <f>BL10/BK10*100</f>
        <v>-55.71875000000034</v>
      </c>
      <c r="BN10" s="24">
        <f aca="true" t="shared" si="3" ref="BN10:BN28">C10-AS10</f>
        <v>-320</v>
      </c>
      <c r="BO10" s="24">
        <f aca="true" t="shared" si="4" ref="BO10:BO28">D10-AT10</f>
        <v>178.3000000000011</v>
      </c>
      <c r="BP10" s="14">
        <f>BO10/BN10*100</f>
        <v>-55.71875000000034</v>
      </c>
      <c r="BQ10" s="6"/>
      <c r="BR10" s="25"/>
    </row>
    <row r="11" spans="1:70" ht="15.75">
      <c r="A11" s="46">
        <v>2</v>
      </c>
      <c r="B11" s="12" t="s">
        <v>28</v>
      </c>
      <c r="C11" s="49">
        <f t="shared" si="0"/>
        <v>7009.3</v>
      </c>
      <c r="D11" s="14">
        <f aca="true" t="shared" si="5" ref="D11:D28">G11+AK11</f>
        <v>7052.3</v>
      </c>
      <c r="E11" s="14">
        <f aca="true" t="shared" si="6" ref="E11:E28">D11/C11*100</f>
        <v>100.61347067467507</v>
      </c>
      <c r="F11" s="35">
        <v>931.6</v>
      </c>
      <c r="G11" s="16">
        <v>928.6</v>
      </c>
      <c r="H11" s="14">
        <f aca="true" t="shared" si="7" ref="H11:H28">G11/F11*100</f>
        <v>99.67797337913268</v>
      </c>
      <c r="I11" s="15">
        <v>25.9</v>
      </c>
      <c r="J11" s="36">
        <v>29.4</v>
      </c>
      <c r="K11" s="14">
        <f t="shared" si="1"/>
        <v>113.51351351351352</v>
      </c>
      <c r="L11" s="15">
        <v>31</v>
      </c>
      <c r="M11" s="16">
        <v>28.9</v>
      </c>
      <c r="N11" s="14">
        <f aca="true" t="shared" si="8" ref="N11:N28">M11/L11*100</f>
        <v>93.2258064516129</v>
      </c>
      <c r="O11" s="15">
        <v>92</v>
      </c>
      <c r="P11" s="16">
        <v>79.2</v>
      </c>
      <c r="Q11" s="14">
        <f aca="true" t="shared" si="9" ref="Q11:Q28">P11/O11*100</f>
        <v>86.08695652173914</v>
      </c>
      <c r="R11" s="15">
        <v>250</v>
      </c>
      <c r="S11" s="33">
        <v>217.3</v>
      </c>
      <c r="T11" s="14">
        <f>S11/R11*100</f>
        <v>86.92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60</v>
      </c>
      <c r="Y11" s="17">
        <v>43.3</v>
      </c>
      <c r="Z11" s="14">
        <f aca="true" t="shared" si="11" ref="Z11:Z28">Y11/X11*100</f>
        <v>72.16666666666666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5">
        <v>6077.7</v>
      </c>
      <c r="AK11" s="33">
        <v>6123.7</v>
      </c>
      <c r="AL11" s="14">
        <f aca="true" t="shared" si="15" ref="AL11:AL28">AK11/AJ11*100</f>
        <v>100.75686526152985</v>
      </c>
      <c r="AM11" s="35">
        <v>1897</v>
      </c>
      <c r="AN11" s="36">
        <v>1897</v>
      </c>
      <c r="AO11" s="14">
        <f aca="true" t="shared" si="16" ref="AO11:AO28">AN11/AM11*100</f>
        <v>100</v>
      </c>
      <c r="AP11" s="15">
        <v>1870.3</v>
      </c>
      <c r="AQ11" s="36">
        <v>1870.3</v>
      </c>
      <c r="AR11" s="14">
        <f>AQ11/AP11*100</f>
        <v>100</v>
      </c>
      <c r="AS11" s="18">
        <v>7069.2</v>
      </c>
      <c r="AT11" s="19">
        <v>6919</v>
      </c>
      <c r="AU11" s="14">
        <f aca="true" t="shared" si="17" ref="AU11:AU27">AT11/AS11*100</f>
        <v>97.87528999038081</v>
      </c>
      <c r="AV11" s="26">
        <v>1561.8</v>
      </c>
      <c r="AW11" s="19">
        <v>1524.1</v>
      </c>
      <c r="AX11" s="14">
        <f aca="true" t="shared" si="18" ref="AX11:AX28">AW11/AV11*100</f>
        <v>97.58611858112434</v>
      </c>
      <c r="AY11" s="21">
        <v>1164</v>
      </c>
      <c r="AZ11" s="19">
        <v>1134</v>
      </c>
      <c r="BA11" s="14">
        <f t="shared" si="2"/>
        <v>97.42268041237114</v>
      </c>
      <c r="BB11" s="27">
        <v>3030.9</v>
      </c>
      <c r="BC11" s="23">
        <v>2922.7</v>
      </c>
      <c r="BD11" s="14">
        <f aca="true" t="shared" si="19" ref="BD11:BD28">BC11/BB11*100</f>
        <v>96.43010326965586</v>
      </c>
      <c r="BE11" s="21">
        <v>728.1</v>
      </c>
      <c r="BF11" s="23">
        <v>728</v>
      </c>
      <c r="BG11" s="14">
        <f aca="true" t="shared" si="20" ref="BG11:BG28">BF11/BE11*100</f>
        <v>99.98626562285399</v>
      </c>
      <c r="BH11" s="21">
        <v>1604.5</v>
      </c>
      <c r="BI11" s="19">
        <v>1600.3</v>
      </c>
      <c r="BJ11" s="14">
        <f aca="true" t="shared" si="21" ref="BJ11:BJ28">BI11/BH11*100</f>
        <v>99.73823621065753</v>
      </c>
      <c r="BK11" s="42">
        <f aca="true" t="shared" si="22" ref="BK11:BK28">C11-AS11</f>
        <v>-59.899999999999636</v>
      </c>
      <c r="BL11" s="42">
        <f aca="true" t="shared" si="23" ref="BL11:BL28">D11-AT11</f>
        <v>133.30000000000018</v>
      </c>
      <c r="BM11" s="14">
        <f aca="true" t="shared" si="24" ref="BM11:BM28">BL11/BK11*100</f>
        <v>-222.5375626043422</v>
      </c>
      <c r="BN11" s="24">
        <f t="shared" si="3"/>
        <v>-59.899999999999636</v>
      </c>
      <c r="BO11" s="24">
        <f t="shared" si="4"/>
        <v>133.30000000000018</v>
      </c>
      <c r="BP11" s="14">
        <f aca="true" t="shared" si="25" ref="BP11:BP28">BO11/BN11*100</f>
        <v>-222.5375626043422</v>
      </c>
      <c r="BQ11" s="6"/>
      <c r="BR11" s="25"/>
    </row>
    <row r="12" spans="1:70" ht="15.75">
      <c r="A12" s="11">
        <v>3</v>
      </c>
      <c r="B12" s="12" t="s">
        <v>29</v>
      </c>
      <c r="C12" s="49">
        <f t="shared" si="0"/>
        <v>5198.4</v>
      </c>
      <c r="D12" s="14">
        <f t="shared" si="5"/>
        <v>5245.1</v>
      </c>
      <c r="E12" s="14">
        <f t="shared" si="6"/>
        <v>100.89835333948909</v>
      </c>
      <c r="F12" s="35">
        <v>1523.9</v>
      </c>
      <c r="G12" s="16">
        <v>1457.1</v>
      </c>
      <c r="H12" s="14">
        <f t="shared" si="7"/>
        <v>95.61651026970273</v>
      </c>
      <c r="I12" s="15">
        <v>53.1</v>
      </c>
      <c r="J12" s="16">
        <v>55.2</v>
      </c>
      <c r="K12" s="14">
        <f t="shared" si="1"/>
        <v>103.954802259887</v>
      </c>
      <c r="L12" s="15">
        <v>0</v>
      </c>
      <c r="M12" s="16">
        <v>0</v>
      </c>
      <c r="N12" s="14" t="e">
        <f t="shared" si="8"/>
        <v>#DIV/0!</v>
      </c>
      <c r="O12" s="15">
        <v>240</v>
      </c>
      <c r="P12" s="16">
        <v>197.6</v>
      </c>
      <c r="Q12" s="14">
        <f t="shared" si="9"/>
        <v>82.33333333333334</v>
      </c>
      <c r="R12" s="28">
        <v>460</v>
      </c>
      <c r="S12" s="16">
        <v>429.6</v>
      </c>
      <c r="T12" s="14">
        <f aca="true" t="shared" si="26" ref="T12:T28">S12/R12*100</f>
        <v>93.3913043478261</v>
      </c>
      <c r="U12" s="15">
        <v>0</v>
      </c>
      <c r="V12" s="17">
        <v>0</v>
      </c>
      <c r="W12" s="14" t="e">
        <f t="shared" si="10"/>
        <v>#DIV/0!</v>
      </c>
      <c r="X12" s="15">
        <v>219</v>
      </c>
      <c r="Y12" s="17">
        <v>201.8</v>
      </c>
      <c r="Z12" s="14">
        <f t="shared" si="11"/>
        <v>92.14611872146119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5">
        <v>3674.5</v>
      </c>
      <c r="AK12" s="16">
        <v>3788</v>
      </c>
      <c r="AL12" s="14">
        <f t="shared" si="15"/>
        <v>103.08885562661587</v>
      </c>
      <c r="AM12" s="15">
        <v>1675</v>
      </c>
      <c r="AN12" s="36">
        <v>1675</v>
      </c>
      <c r="AO12" s="14">
        <f t="shared" si="16"/>
        <v>100</v>
      </c>
      <c r="AP12" s="35">
        <v>657.3</v>
      </c>
      <c r="AQ12" s="16">
        <v>657.3</v>
      </c>
      <c r="AR12" s="14">
        <f aca="true" t="shared" si="27" ref="AR12:AR28">AQ12/AP12*100</f>
        <v>100</v>
      </c>
      <c r="AS12" s="41">
        <v>5388.4</v>
      </c>
      <c r="AT12" s="19">
        <v>5052.3</v>
      </c>
      <c r="AU12" s="14">
        <f t="shared" si="17"/>
        <v>93.7625269096578</v>
      </c>
      <c r="AV12" s="26">
        <v>1425.5</v>
      </c>
      <c r="AW12" s="19">
        <v>1397.8</v>
      </c>
      <c r="AX12" s="14">
        <f t="shared" si="18"/>
        <v>98.05682216766046</v>
      </c>
      <c r="AY12" s="21">
        <v>1112.2</v>
      </c>
      <c r="AZ12" s="19">
        <v>1085.5</v>
      </c>
      <c r="BA12" s="14">
        <f t="shared" si="2"/>
        <v>97.59935263441827</v>
      </c>
      <c r="BB12" s="39">
        <v>1876.5</v>
      </c>
      <c r="BC12" s="23">
        <v>1646.2</v>
      </c>
      <c r="BD12" s="14">
        <f t="shared" si="19"/>
        <v>87.7271516120437</v>
      </c>
      <c r="BE12" s="21">
        <v>986.3</v>
      </c>
      <c r="BF12" s="23">
        <v>983.9</v>
      </c>
      <c r="BG12" s="14">
        <f t="shared" si="20"/>
        <v>99.75666632870323</v>
      </c>
      <c r="BH12" s="21">
        <v>964.7</v>
      </c>
      <c r="BI12" s="19">
        <v>889.5</v>
      </c>
      <c r="BJ12" s="14">
        <f t="shared" si="21"/>
        <v>92.20483051725925</v>
      </c>
      <c r="BK12" s="42">
        <f t="shared" si="22"/>
        <v>-190</v>
      </c>
      <c r="BL12" s="42">
        <f t="shared" si="23"/>
        <v>192.80000000000018</v>
      </c>
      <c r="BM12" s="14">
        <f t="shared" si="24"/>
        <v>-101.4736842105264</v>
      </c>
      <c r="BN12" s="24">
        <f t="shared" si="3"/>
        <v>-190</v>
      </c>
      <c r="BO12" s="24">
        <f t="shared" si="4"/>
        <v>192.80000000000018</v>
      </c>
      <c r="BP12" s="14">
        <f t="shared" si="25"/>
        <v>-101.4736842105264</v>
      </c>
      <c r="BQ12" s="6"/>
      <c r="BR12" s="25"/>
    </row>
    <row r="13" spans="1:70" ht="15" customHeight="1">
      <c r="A13" s="11">
        <v>4</v>
      </c>
      <c r="B13" s="12" t="s">
        <v>30</v>
      </c>
      <c r="C13" s="49">
        <f t="shared" si="0"/>
        <v>5155.8</v>
      </c>
      <c r="D13" s="14">
        <f t="shared" si="5"/>
        <v>5135.8</v>
      </c>
      <c r="E13" s="14">
        <f t="shared" si="6"/>
        <v>99.612087357927</v>
      </c>
      <c r="F13" s="35">
        <v>1499.9</v>
      </c>
      <c r="G13" s="16">
        <v>1425.8</v>
      </c>
      <c r="H13" s="14">
        <f t="shared" si="7"/>
        <v>95.05967064470964</v>
      </c>
      <c r="I13" s="15">
        <v>207</v>
      </c>
      <c r="J13" s="16">
        <v>165.1</v>
      </c>
      <c r="K13" s="14">
        <f t="shared" si="1"/>
        <v>79.75845410628018</v>
      </c>
      <c r="L13" s="15">
        <v>55</v>
      </c>
      <c r="M13" s="16">
        <v>53.6</v>
      </c>
      <c r="N13" s="14">
        <f t="shared" si="8"/>
        <v>97.45454545454547</v>
      </c>
      <c r="O13" s="15">
        <v>89</v>
      </c>
      <c r="P13" s="36">
        <v>71.7</v>
      </c>
      <c r="Q13" s="14">
        <f t="shared" si="9"/>
        <v>80.561797752809</v>
      </c>
      <c r="R13" s="15">
        <v>400.1</v>
      </c>
      <c r="S13" s="16">
        <v>325.4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206</v>
      </c>
      <c r="Y13" s="17">
        <v>205.9</v>
      </c>
      <c r="Z13" s="14">
        <f t="shared" si="11"/>
        <v>99.9514563106796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5">
        <v>3655.9</v>
      </c>
      <c r="AK13" s="16">
        <v>3710</v>
      </c>
      <c r="AL13" s="14">
        <f t="shared" si="15"/>
        <v>101.47979977570503</v>
      </c>
      <c r="AM13" s="15">
        <v>548</v>
      </c>
      <c r="AN13" s="36">
        <v>548</v>
      </c>
      <c r="AO13" s="14">
        <f t="shared" si="16"/>
        <v>100</v>
      </c>
      <c r="AP13" s="15">
        <v>1658</v>
      </c>
      <c r="AQ13" s="16">
        <v>1658</v>
      </c>
      <c r="AR13" s="14">
        <f t="shared" si="27"/>
        <v>100</v>
      </c>
      <c r="AS13" s="27">
        <v>5345.8</v>
      </c>
      <c r="AT13" s="19">
        <v>5336.1</v>
      </c>
      <c r="AU13" s="14">
        <f t="shared" si="17"/>
        <v>99.81854914138202</v>
      </c>
      <c r="AV13" s="26">
        <v>1366.8</v>
      </c>
      <c r="AW13" s="19">
        <v>1361.1</v>
      </c>
      <c r="AX13" s="14">
        <f t="shared" si="18"/>
        <v>99.58296751536434</v>
      </c>
      <c r="AY13" s="21">
        <v>1063.7</v>
      </c>
      <c r="AZ13" s="19">
        <v>1063.5</v>
      </c>
      <c r="BA13" s="14">
        <f t="shared" si="2"/>
        <v>99.98119770612014</v>
      </c>
      <c r="BB13" s="27">
        <v>1777.9</v>
      </c>
      <c r="BC13" s="40">
        <v>1776.2</v>
      </c>
      <c r="BD13" s="14">
        <f t="shared" si="19"/>
        <v>99.9043815737668</v>
      </c>
      <c r="BE13" s="21">
        <v>997.6</v>
      </c>
      <c r="BF13" s="40">
        <v>997.6</v>
      </c>
      <c r="BG13" s="14">
        <f t="shared" si="20"/>
        <v>100</v>
      </c>
      <c r="BH13" s="21">
        <v>1103.4</v>
      </c>
      <c r="BI13" s="19">
        <v>1101.1</v>
      </c>
      <c r="BJ13" s="14">
        <f t="shared" si="21"/>
        <v>99.79155338046037</v>
      </c>
      <c r="BK13" s="42">
        <f t="shared" si="22"/>
        <v>-190</v>
      </c>
      <c r="BL13" s="42">
        <f t="shared" si="23"/>
        <v>-200.30000000000018</v>
      </c>
      <c r="BM13" s="14">
        <f>BL13/BK13*100</f>
        <v>105.42105263157904</v>
      </c>
      <c r="BN13" s="24">
        <f t="shared" si="3"/>
        <v>-190</v>
      </c>
      <c r="BO13" s="24">
        <f t="shared" si="4"/>
        <v>-200.30000000000018</v>
      </c>
      <c r="BP13" s="14">
        <f>BO13/BN13*100</f>
        <v>105.42105263157904</v>
      </c>
      <c r="BQ13" s="6"/>
      <c r="BR13" s="25"/>
    </row>
    <row r="14" spans="1:70" ht="15.75">
      <c r="A14" s="11">
        <v>5</v>
      </c>
      <c r="B14" s="12" t="s">
        <v>31</v>
      </c>
      <c r="C14" s="49">
        <f t="shared" si="0"/>
        <v>5691.1</v>
      </c>
      <c r="D14" s="43">
        <f t="shared" si="5"/>
        <v>6611.400000000001</v>
      </c>
      <c r="E14" s="14">
        <f t="shared" si="6"/>
        <v>116.17086327774948</v>
      </c>
      <c r="F14" s="35">
        <v>1136.8</v>
      </c>
      <c r="G14" s="16">
        <v>1057.3</v>
      </c>
      <c r="H14" s="14">
        <f t="shared" si="7"/>
        <v>93.00668543279382</v>
      </c>
      <c r="I14" s="15">
        <v>72</v>
      </c>
      <c r="J14" s="16">
        <v>72.3</v>
      </c>
      <c r="K14" s="14">
        <f t="shared" si="1"/>
        <v>100.41666666666667</v>
      </c>
      <c r="L14" s="15">
        <v>92.4</v>
      </c>
      <c r="M14" s="16">
        <v>92.4</v>
      </c>
      <c r="N14" s="14">
        <f t="shared" si="8"/>
        <v>100</v>
      </c>
      <c r="O14" s="15">
        <v>70</v>
      </c>
      <c r="P14" s="36">
        <v>43.1</v>
      </c>
      <c r="Q14" s="14">
        <f t="shared" si="9"/>
        <v>61.57142857142858</v>
      </c>
      <c r="R14" s="15">
        <v>300</v>
      </c>
      <c r="S14" s="16">
        <v>222.6</v>
      </c>
      <c r="T14" s="14">
        <f t="shared" si="26"/>
        <v>74.2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303.7</v>
      </c>
      <c r="Z14" s="14">
        <f t="shared" si="11"/>
        <v>101.23333333333333</v>
      </c>
      <c r="AA14" s="15">
        <v>20</v>
      </c>
      <c r="AB14" s="16">
        <v>12.1</v>
      </c>
      <c r="AC14" s="14">
        <f t="shared" si="12"/>
        <v>60.5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35">
        <v>4554.3</v>
      </c>
      <c r="AK14" s="16">
        <v>5554.1</v>
      </c>
      <c r="AL14" s="14">
        <f t="shared" si="15"/>
        <v>121.95287969611137</v>
      </c>
      <c r="AM14" s="15">
        <v>1145.1</v>
      </c>
      <c r="AN14" s="36">
        <v>1145.1</v>
      </c>
      <c r="AO14" s="14">
        <f t="shared" si="16"/>
        <v>100</v>
      </c>
      <c r="AP14" s="15">
        <v>1231.2</v>
      </c>
      <c r="AQ14" s="36">
        <v>1231.2</v>
      </c>
      <c r="AR14" s="14">
        <f t="shared" si="27"/>
        <v>100</v>
      </c>
      <c r="AS14" s="27">
        <v>5911.1</v>
      </c>
      <c r="AT14" s="40">
        <v>5771</v>
      </c>
      <c r="AU14" s="14">
        <f t="shared" si="17"/>
        <v>97.62988276293751</v>
      </c>
      <c r="AV14" s="38">
        <v>1291.4</v>
      </c>
      <c r="AW14" s="19">
        <v>1247.3</v>
      </c>
      <c r="AX14" s="14">
        <f t="shared" si="18"/>
        <v>96.58510144029734</v>
      </c>
      <c r="AY14" s="21">
        <v>816.7</v>
      </c>
      <c r="AZ14" s="40">
        <v>807.2</v>
      </c>
      <c r="BA14" s="14">
        <f t="shared" si="2"/>
        <v>98.83678217215623</v>
      </c>
      <c r="BB14" s="27">
        <v>1220.8</v>
      </c>
      <c r="BC14" s="23">
        <v>1216.6</v>
      </c>
      <c r="BD14" s="14">
        <f t="shared" si="19"/>
        <v>99.6559633027523</v>
      </c>
      <c r="BE14" s="21">
        <v>913.5</v>
      </c>
      <c r="BF14" s="23">
        <v>912.7</v>
      </c>
      <c r="BG14" s="14">
        <f t="shared" si="20"/>
        <v>99.91242474001095</v>
      </c>
      <c r="BH14" s="21">
        <v>2378.1</v>
      </c>
      <c r="BI14" s="34">
        <v>2287</v>
      </c>
      <c r="BJ14" s="14">
        <f t="shared" si="21"/>
        <v>96.16921071443589</v>
      </c>
      <c r="BK14" s="42">
        <f t="shared" si="22"/>
        <v>-220</v>
      </c>
      <c r="BL14" s="42">
        <f t="shared" si="23"/>
        <v>840.4000000000005</v>
      </c>
      <c r="BM14" s="14">
        <f t="shared" si="24"/>
        <v>-382.0000000000002</v>
      </c>
      <c r="BN14" s="24">
        <f t="shared" si="3"/>
        <v>-220</v>
      </c>
      <c r="BO14" s="24">
        <f t="shared" si="4"/>
        <v>840.4000000000005</v>
      </c>
      <c r="BP14" s="14">
        <f t="shared" si="25"/>
        <v>-382.0000000000002</v>
      </c>
      <c r="BQ14" s="6"/>
      <c r="BR14" s="25"/>
    </row>
    <row r="15" spans="1:70" ht="15.75">
      <c r="A15" s="11">
        <v>6</v>
      </c>
      <c r="B15" s="12" t="s">
        <v>32</v>
      </c>
      <c r="C15" s="49">
        <f>F15+AJ15</f>
        <v>5715.7</v>
      </c>
      <c r="D15" s="43">
        <f t="shared" si="5"/>
        <v>5795.6</v>
      </c>
      <c r="E15" s="14">
        <f t="shared" si="6"/>
        <v>101.39790401875537</v>
      </c>
      <c r="F15" s="35">
        <v>1206</v>
      </c>
      <c r="G15" s="16">
        <v>1194.8</v>
      </c>
      <c r="H15" s="14">
        <f t="shared" si="7"/>
        <v>99.07131011608624</v>
      </c>
      <c r="I15" s="15">
        <v>29</v>
      </c>
      <c r="J15" s="16">
        <v>24.9</v>
      </c>
      <c r="K15" s="14">
        <f t="shared" si="1"/>
        <v>85.86206896551724</v>
      </c>
      <c r="L15" s="15">
        <v>0</v>
      </c>
      <c r="M15" s="16">
        <v>0</v>
      </c>
      <c r="N15" s="14" t="e">
        <f t="shared" si="8"/>
        <v>#DIV/0!</v>
      </c>
      <c r="O15" s="15">
        <v>168</v>
      </c>
      <c r="P15" s="16">
        <v>167.7</v>
      </c>
      <c r="Q15" s="14">
        <f t="shared" si="9"/>
        <v>99.82142857142856</v>
      </c>
      <c r="R15" s="15">
        <v>363</v>
      </c>
      <c r="S15" s="16">
        <v>333.7</v>
      </c>
      <c r="T15" s="14">
        <f t="shared" si="26"/>
        <v>91.92837465564739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149.7</v>
      </c>
      <c r="Z15" s="14">
        <f t="shared" si="11"/>
        <v>88.05882352941175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35">
        <v>4509.7</v>
      </c>
      <c r="AK15" s="16">
        <v>4600.8</v>
      </c>
      <c r="AL15" s="14">
        <f t="shared" si="15"/>
        <v>102.02009002816152</v>
      </c>
      <c r="AM15" s="15">
        <v>1641.2</v>
      </c>
      <c r="AN15" s="36">
        <v>1641.2</v>
      </c>
      <c r="AO15" s="14">
        <f t="shared" si="16"/>
        <v>100</v>
      </c>
      <c r="AP15" s="15">
        <v>1502.4</v>
      </c>
      <c r="AQ15" s="16">
        <v>1502.4</v>
      </c>
      <c r="AR15" s="14">
        <f t="shared" si="27"/>
        <v>100</v>
      </c>
      <c r="AS15" s="27">
        <v>5935.7</v>
      </c>
      <c r="AT15" s="19">
        <v>4720.3</v>
      </c>
      <c r="AU15" s="14">
        <f t="shared" si="17"/>
        <v>79.52389777111377</v>
      </c>
      <c r="AV15" s="26">
        <v>1356</v>
      </c>
      <c r="AW15" s="19">
        <v>1277.4</v>
      </c>
      <c r="AX15" s="14">
        <f t="shared" si="18"/>
        <v>94.20353982300885</v>
      </c>
      <c r="AY15" s="21">
        <v>1168.8</v>
      </c>
      <c r="AZ15" s="19">
        <v>1145.8</v>
      </c>
      <c r="BA15" s="14">
        <f t="shared" si="2"/>
        <v>98.03216974674879</v>
      </c>
      <c r="BB15" s="27">
        <v>2363.8</v>
      </c>
      <c r="BC15" s="23">
        <v>1880.3</v>
      </c>
      <c r="BD15" s="14">
        <f t="shared" si="19"/>
        <v>79.54564683983416</v>
      </c>
      <c r="BE15" s="21">
        <v>632.9</v>
      </c>
      <c r="BF15" s="23">
        <v>498.8</v>
      </c>
      <c r="BG15" s="14">
        <f t="shared" si="20"/>
        <v>78.81181861273502</v>
      </c>
      <c r="BH15" s="21">
        <v>1442.7</v>
      </c>
      <c r="BI15" s="19">
        <v>925.5</v>
      </c>
      <c r="BJ15" s="14">
        <f t="shared" si="21"/>
        <v>64.15055105011437</v>
      </c>
      <c r="BK15" s="42">
        <f t="shared" si="22"/>
        <v>-220</v>
      </c>
      <c r="BL15" s="42">
        <f t="shared" si="23"/>
        <v>1075.3000000000002</v>
      </c>
      <c r="BM15" s="14">
        <f t="shared" si="24"/>
        <v>-488.77272727272737</v>
      </c>
      <c r="BN15" s="24">
        <f t="shared" si="3"/>
        <v>-220</v>
      </c>
      <c r="BO15" s="24">
        <f t="shared" si="4"/>
        <v>1075.3000000000002</v>
      </c>
      <c r="BP15" s="14">
        <f t="shared" si="25"/>
        <v>-488.77272727272737</v>
      </c>
      <c r="BQ15" s="6"/>
      <c r="BR15" s="25"/>
    </row>
    <row r="16" spans="1:70" ht="15.75">
      <c r="A16" s="11">
        <v>7</v>
      </c>
      <c r="B16" s="12" t="s">
        <v>33</v>
      </c>
      <c r="C16" s="49">
        <f t="shared" si="0"/>
        <v>5602.3</v>
      </c>
      <c r="D16" s="43">
        <f t="shared" si="5"/>
        <v>5614.099999999999</v>
      </c>
      <c r="E16" s="14">
        <f t="shared" si="6"/>
        <v>100.21062777787692</v>
      </c>
      <c r="F16" s="35">
        <v>987.1</v>
      </c>
      <c r="G16" s="16">
        <v>998.9</v>
      </c>
      <c r="H16" s="14">
        <f t="shared" si="7"/>
        <v>101.19542092999696</v>
      </c>
      <c r="I16" s="15">
        <v>26</v>
      </c>
      <c r="J16" s="16">
        <v>21.1</v>
      </c>
      <c r="K16" s="14">
        <f t="shared" si="1"/>
        <v>81.15384615384616</v>
      </c>
      <c r="L16" s="15">
        <v>0</v>
      </c>
      <c r="M16" s="16">
        <v>0</v>
      </c>
      <c r="N16" s="14" t="e">
        <f t="shared" si="8"/>
        <v>#DIV/0!</v>
      </c>
      <c r="O16" s="15">
        <v>122</v>
      </c>
      <c r="P16" s="36">
        <v>120.8</v>
      </c>
      <c r="Q16" s="44">
        <f t="shared" si="9"/>
        <v>99.01639344262296</v>
      </c>
      <c r="R16" s="15">
        <v>327.2</v>
      </c>
      <c r="S16" s="36">
        <v>318.1</v>
      </c>
      <c r="T16" s="14">
        <f t="shared" si="26"/>
        <v>97.21882640586799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97.8</v>
      </c>
      <c r="Z16" s="14">
        <f t="shared" si="11"/>
        <v>81.5</v>
      </c>
      <c r="AA16" s="15">
        <v>8</v>
      </c>
      <c r="AB16" s="16">
        <v>11.9</v>
      </c>
      <c r="AC16" s="14">
        <f t="shared" si="12"/>
        <v>148.75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35">
        <v>4615.2</v>
      </c>
      <c r="AK16" s="33">
        <v>4615.2</v>
      </c>
      <c r="AL16" s="14">
        <f t="shared" si="15"/>
        <v>100</v>
      </c>
      <c r="AM16" s="15">
        <v>1510.9</v>
      </c>
      <c r="AN16" s="36">
        <v>1510.9</v>
      </c>
      <c r="AO16" s="14">
        <f>AN16/AM16*100</f>
        <v>100</v>
      </c>
      <c r="AP16" s="15">
        <v>2013.9</v>
      </c>
      <c r="AQ16" s="16">
        <v>2013.9</v>
      </c>
      <c r="AR16" s="14">
        <f t="shared" si="27"/>
        <v>100</v>
      </c>
      <c r="AS16" s="27">
        <v>5628.7</v>
      </c>
      <c r="AT16" s="19">
        <v>5554</v>
      </c>
      <c r="AU16" s="14">
        <f t="shared" si="17"/>
        <v>98.67287295467871</v>
      </c>
      <c r="AV16" s="38">
        <v>1445.5</v>
      </c>
      <c r="AW16" s="19">
        <v>1443</v>
      </c>
      <c r="AX16" s="14">
        <f t="shared" si="18"/>
        <v>99.82704946385333</v>
      </c>
      <c r="AY16" s="21">
        <v>1076.8</v>
      </c>
      <c r="AZ16" s="19">
        <v>1076.1</v>
      </c>
      <c r="BA16" s="14">
        <f t="shared" si="2"/>
        <v>99.9349925705795</v>
      </c>
      <c r="BB16" s="27">
        <v>1183.4</v>
      </c>
      <c r="BC16" s="23">
        <v>1183.4</v>
      </c>
      <c r="BD16" s="14">
        <f t="shared" si="19"/>
        <v>100</v>
      </c>
      <c r="BE16" s="37">
        <v>680.8</v>
      </c>
      <c r="BF16" s="23">
        <v>639</v>
      </c>
      <c r="BG16" s="14">
        <f t="shared" si="20"/>
        <v>93.86016451233843</v>
      </c>
      <c r="BH16" s="21">
        <v>2220.2</v>
      </c>
      <c r="BI16" s="19">
        <v>2194.5</v>
      </c>
      <c r="BJ16" s="14">
        <f t="shared" si="21"/>
        <v>98.84244662643006</v>
      </c>
      <c r="BK16" s="42">
        <f t="shared" si="22"/>
        <v>-26.399999999999636</v>
      </c>
      <c r="BL16" s="42">
        <f t="shared" si="23"/>
        <v>60.099999999999454</v>
      </c>
      <c r="BM16" s="14">
        <f t="shared" si="24"/>
        <v>-227.6515151515162</v>
      </c>
      <c r="BN16" s="24">
        <f t="shared" si="3"/>
        <v>-26.399999999999636</v>
      </c>
      <c r="BO16" s="24">
        <f t="shared" si="4"/>
        <v>60.099999999999454</v>
      </c>
      <c r="BP16" s="14">
        <f t="shared" si="25"/>
        <v>-227.6515151515162</v>
      </c>
      <c r="BQ16" s="6"/>
      <c r="BR16" s="25"/>
    </row>
    <row r="17" spans="1:70" ht="15" customHeight="1">
      <c r="A17" s="11">
        <v>8</v>
      </c>
      <c r="B17" s="12" t="s">
        <v>34</v>
      </c>
      <c r="C17" s="49">
        <f t="shared" si="0"/>
        <v>52353.7</v>
      </c>
      <c r="D17" s="43">
        <f t="shared" si="5"/>
        <v>51146.2</v>
      </c>
      <c r="E17" s="14">
        <f t="shared" si="6"/>
        <v>97.69357275608029</v>
      </c>
      <c r="F17" s="35">
        <v>36660.4</v>
      </c>
      <c r="G17" s="16">
        <v>35635.7</v>
      </c>
      <c r="H17" s="14">
        <f t="shared" si="7"/>
        <v>97.20488592595824</v>
      </c>
      <c r="I17" s="15">
        <v>20650</v>
      </c>
      <c r="J17" s="16">
        <v>20289.3</v>
      </c>
      <c r="K17" s="14">
        <f t="shared" si="1"/>
        <v>98.25326876513317</v>
      </c>
      <c r="L17" s="15">
        <v>29</v>
      </c>
      <c r="M17" s="16">
        <v>27.6</v>
      </c>
      <c r="N17" s="14">
        <f t="shared" si="8"/>
        <v>95.17241379310344</v>
      </c>
      <c r="O17" s="15">
        <v>3940</v>
      </c>
      <c r="P17" s="16">
        <v>4084.5</v>
      </c>
      <c r="Q17" s="14">
        <f t="shared" si="9"/>
        <v>103.66751269035532</v>
      </c>
      <c r="R17" s="15">
        <v>8000</v>
      </c>
      <c r="S17" s="17">
        <v>6758.2</v>
      </c>
      <c r="T17" s="14">
        <f t="shared" si="26"/>
        <v>84.47749999999999</v>
      </c>
      <c r="U17" s="15">
        <v>1170</v>
      </c>
      <c r="V17" s="17">
        <v>1388.3</v>
      </c>
      <c r="W17" s="14">
        <f t="shared" si="10"/>
        <v>118.65811965811966</v>
      </c>
      <c r="X17" s="15">
        <v>30</v>
      </c>
      <c r="Y17" s="17">
        <v>80.7</v>
      </c>
      <c r="Z17" s="14">
        <f t="shared" si="11"/>
        <v>269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541</v>
      </c>
      <c r="AH17" s="14">
        <v>557.2</v>
      </c>
      <c r="AI17" s="14">
        <f t="shared" si="14"/>
        <v>102.99445471349354</v>
      </c>
      <c r="AJ17" s="35">
        <v>15693.3</v>
      </c>
      <c r="AK17" s="16">
        <v>15510.5</v>
      </c>
      <c r="AL17" s="14">
        <f t="shared" si="15"/>
        <v>98.835171697476</v>
      </c>
      <c r="AM17" s="15">
        <v>0</v>
      </c>
      <c r="AN17" s="3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7"/>
        <v>#DIV/0!</v>
      </c>
      <c r="AS17" s="27">
        <v>55085.5</v>
      </c>
      <c r="AT17" s="19">
        <v>47184.3</v>
      </c>
      <c r="AU17" s="14">
        <f t="shared" si="17"/>
        <v>85.65647947281954</v>
      </c>
      <c r="AV17" s="26">
        <v>6641.4</v>
      </c>
      <c r="AW17" s="19">
        <v>5393.8</v>
      </c>
      <c r="AX17" s="14">
        <f t="shared" si="18"/>
        <v>81.21480410756769</v>
      </c>
      <c r="AY17" s="21">
        <v>5949.4</v>
      </c>
      <c r="AZ17" s="19">
        <v>5202.3</v>
      </c>
      <c r="BA17" s="14">
        <f t="shared" si="2"/>
        <v>87.44243116952971</v>
      </c>
      <c r="BB17" s="27">
        <v>13840.3</v>
      </c>
      <c r="BC17" s="23">
        <v>10327.3</v>
      </c>
      <c r="BD17" s="14">
        <f t="shared" si="19"/>
        <v>74.61760221960506</v>
      </c>
      <c r="BE17" s="21">
        <v>27236</v>
      </c>
      <c r="BF17" s="23">
        <v>24117.9</v>
      </c>
      <c r="BG17" s="14">
        <f t="shared" si="20"/>
        <v>88.55154941988546</v>
      </c>
      <c r="BH17" s="21">
        <v>5753.8</v>
      </c>
      <c r="BI17" s="19">
        <v>5731.3</v>
      </c>
      <c r="BJ17" s="14">
        <f t="shared" si="21"/>
        <v>99.60895408251938</v>
      </c>
      <c r="BK17" s="42">
        <f t="shared" si="22"/>
        <v>-2731.800000000003</v>
      </c>
      <c r="BL17" s="42">
        <f t="shared" si="23"/>
        <v>3961.899999999994</v>
      </c>
      <c r="BM17" s="14">
        <f t="shared" si="24"/>
        <v>-145.0289186616879</v>
      </c>
      <c r="BN17" s="24">
        <f t="shared" si="3"/>
        <v>-2731.800000000003</v>
      </c>
      <c r="BO17" s="24">
        <f t="shared" si="4"/>
        <v>3961.899999999994</v>
      </c>
      <c r="BP17" s="14">
        <f t="shared" si="25"/>
        <v>-145.0289186616879</v>
      </c>
      <c r="BQ17" s="6"/>
      <c r="BR17" s="25"/>
    </row>
    <row r="18" spans="1:70" ht="15.75">
      <c r="A18" s="11">
        <v>9</v>
      </c>
      <c r="B18" s="12" t="s">
        <v>35</v>
      </c>
      <c r="C18" s="49">
        <f t="shared" si="0"/>
        <v>7605.4</v>
      </c>
      <c r="D18" s="43">
        <f t="shared" si="5"/>
        <v>7975.700000000001</v>
      </c>
      <c r="E18" s="14">
        <f t="shared" si="6"/>
        <v>104.86890893312648</v>
      </c>
      <c r="F18" s="35">
        <v>1122.5</v>
      </c>
      <c r="G18" s="16">
        <v>1158.9</v>
      </c>
      <c r="H18" s="14">
        <f t="shared" si="7"/>
        <v>103.24276169265035</v>
      </c>
      <c r="I18" s="15">
        <v>43</v>
      </c>
      <c r="J18" s="16">
        <v>39.8</v>
      </c>
      <c r="K18" s="14">
        <f t="shared" si="1"/>
        <v>92.55813953488371</v>
      </c>
      <c r="L18" s="15">
        <v>40.8</v>
      </c>
      <c r="M18" s="16">
        <v>40.8</v>
      </c>
      <c r="N18" s="14">
        <f t="shared" si="8"/>
        <v>100</v>
      </c>
      <c r="O18" s="15">
        <v>84</v>
      </c>
      <c r="P18" s="16">
        <v>85.6</v>
      </c>
      <c r="Q18" s="14">
        <f t="shared" si="9"/>
        <v>101.9047619047619</v>
      </c>
      <c r="R18" s="15">
        <v>327</v>
      </c>
      <c r="S18" s="16">
        <v>291.4</v>
      </c>
      <c r="T18" s="14">
        <f t="shared" si="26"/>
        <v>89.1131498470948</v>
      </c>
      <c r="U18" s="15">
        <v>0</v>
      </c>
      <c r="V18" s="17">
        <v>0</v>
      </c>
      <c r="W18" s="14" t="e">
        <f t="shared" si="10"/>
        <v>#DIV/0!</v>
      </c>
      <c r="X18" s="15">
        <v>66</v>
      </c>
      <c r="Y18" s="33">
        <v>67.1</v>
      </c>
      <c r="Z18" s="14">
        <f t="shared" si="11"/>
        <v>101.66666666666666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5">
        <v>6482.9</v>
      </c>
      <c r="AK18" s="36">
        <v>6816.8</v>
      </c>
      <c r="AL18" s="14">
        <f t="shared" si="15"/>
        <v>105.15047278224252</v>
      </c>
      <c r="AM18" s="15">
        <v>1399.6</v>
      </c>
      <c r="AN18" s="36">
        <v>1399.6</v>
      </c>
      <c r="AO18" s="14">
        <f t="shared" si="16"/>
        <v>100</v>
      </c>
      <c r="AP18" s="15">
        <v>2779.4</v>
      </c>
      <c r="AQ18" s="16">
        <v>2779.4</v>
      </c>
      <c r="AR18" s="14">
        <f t="shared" si="27"/>
        <v>100</v>
      </c>
      <c r="AS18" s="27">
        <v>8303.3</v>
      </c>
      <c r="AT18" s="40">
        <v>7965.2</v>
      </c>
      <c r="AU18" s="14">
        <f t="shared" si="17"/>
        <v>95.92812496236436</v>
      </c>
      <c r="AV18" s="26">
        <v>1631.9</v>
      </c>
      <c r="AW18" s="19">
        <v>1630.9</v>
      </c>
      <c r="AX18" s="14">
        <f t="shared" si="18"/>
        <v>99.93872173540045</v>
      </c>
      <c r="AY18" s="21">
        <v>1038.5</v>
      </c>
      <c r="AZ18" s="19">
        <v>1038.5</v>
      </c>
      <c r="BA18" s="14">
        <f t="shared" si="2"/>
        <v>100</v>
      </c>
      <c r="BB18" s="41">
        <v>3276.2</v>
      </c>
      <c r="BC18" s="23">
        <v>2972.8</v>
      </c>
      <c r="BD18" s="14">
        <f t="shared" si="19"/>
        <v>90.73927110677005</v>
      </c>
      <c r="BE18" s="21">
        <v>633.9</v>
      </c>
      <c r="BF18" s="23">
        <v>631.9</v>
      </c>
      <c r="BG18" s="14">
        <f t="shared" si="20"/>
        <v>99.6844928222117</v>
      </c>
      <c r="BH18" s="21">
        <v>2659.2</v>
      </c>
      <c r="BI18" s="40">
        <v>2627.5</v>
      </c>
      <c r="BJ18" s="14">
        <f t="shared" si="21"/>
        <v>98.8079121540313</v>
      </c>
      <c r="BK18" s="42">
        <f t="shared" si="22"/>
        <v>-697.8999999999996</v>
      </c>
      <c r="BL18" s="42">
        <f t="shared" si="23"/>
        <v>10.50000000000091</v>
      </c>
      <c r="BM18" s="14">
        <f t="shared" si="24"/>
        <v>-1.5045135406219967</v>
      </c>
      <c r="BN18" s="24">
        <f t="shared" si="3"/>
        <v>-697.8999999999996</v>
      </c>
      <c r="BO18" s="24">
        <f t="shared" si="4"/>
        <v>10.50000000000091</v>
      </c>
      <c r="BP18" s="14">
        <f t="shared" si="25"/>
        <v>-1.5045135406219967</v>
      </c>
      <c r="BQ18" s="6"/>
      <c r="BR18" s="25"/>
    </row>
    <row r="19" spans="1:70" ht="15.75">
      <c r="A19" s="11">
        <v>10</v>
      </c>
      <c r="B19" s="12" t="s">
        <v>36</v>
      </c>
      <c r="C19" s="49">
        <f t="shared" si="0"/>
        <v>6550.4</v>
      </c>
      <c r="D19" s="43">
        <f t="shared" si="5"/>
        <v>6712.3</v>
      </c>
      <c r="E19" s="14">
        <f t="shared" si="6"/>
        <v>102.4716047874939</v>
      </c>
      <c r="F19" s="35">
        <v>2593.1</v>
      </c>
      <c r="G19" s="16">
        <v>2707</v>
      </c>
      <c r="H19" s="14">
        <f t="shared" si="7"/>
        <v>104.39242605375804</v>
      </c>
      <c r="I19" s="15">
        <v>61</v>
      </c>
      <c r="J19" s="33">
        <v>58.4</v>
      </c>
      <c r="K19" s="14">
        <f t="shared" si="1"/>
        <v>95.73770491803279</v>
      </c>
      <c r="L19" s="15">
        <v>39.5</v>
      </c>
      <c r="M19" s="16">
        <v>39.5</v>
      </c>
      <c r="N19" s="14">
        <f t="shared" si="8"/>
        <v>100</v>
      </c>
      <c r="O19" s="15">
        <v>178</v>
      </c>
      <c r="P19" s="16">
        <v>178.5</v>
      </c>
      <c r="Q19" s="14">
        <f t="shared" si="9"/>
        <v>100.2808988764045</v>
      </c>
      <c r="R19" s="15">
        <v>327</v>
      </c>
      <c r="S19" s="16">
        <v>315.2</v>
      </c>
      <c r="T19" s="14">
        <f t="shared" si="26"/>
        <v>96.3914373088685</v>
      </c>
      <c r="U19" s="15">
        <v>0</v>
      </c>
      <c r="V19" s="17">
        <v>0</v>
      </c>
      <c r="W19" s="14" t="e">
        <f t="shared" si="10"/>
        <v>#DIV/0!</v>
      </c>
      <c r="X19" s="15">
        <v>240</v>
      </c>
      <c r="Y19" s="17">
        <v>188.3</v>
      </c>
      <c r="Z19" s="14">
        <f t="shared" si="11"/>
        <v>78.45833333333334</v>
      </c>
      <c r="AA19" s="15">
        <v>50</v>
      </c>
      <c r="AB19" s="16">
        <v>150</v>
      </c>
      <c r="AC19" s="14">
        <f t="shared" si="12"/>
        <v>300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35">
        <v>3957.3</v>
      </c>
      <c r="AK19" s="16">
        <v>4005.3</v>
      </c>
      <c r="AL19" s="14">
        <f t="shared" si="15"/>
        <v>101.21294822227276</v>
      </c>
      <c r="AM19" s="15">
        <v>1683.2</v>
      </c>
      <c r="AN19" s="36">
        <v>1683.2</v>
      </c>
      <c r="AO19" s="14">
        <f t="shared" si="16"/>
        <v>100</v>
      </c>
      <c r="AP19" s="15">
        <v>611.3</v>
      </c>
      <c r="AQ19" s="16">
        <v>611.3</v>
      </c>
      <c r="AR19" s="14">
        <f t="shared" si="27"/>
        <v>100</v>
      </c>
      <c r="AS19" s="27">
        <v>6477.9</v>
      </c>
      <c r="AT19" s="19">
        <v>6426.1</v>
      </c>
      <c r="AU19" s="14">
        <f t="shared" si="17"/>
        <v>99.20035814075551</v>
      </c>
      <c r="AV19" s="26">
        <v>2052.2</v>
      </c>
      <c r="AW19" s="19">
        <v>2005.5</v>
      </c>
      <c r="AX19" s="14">
        <f t="shared" si="18"/>
        <v>97.72439333398304</v>
      </c>
      <c r="AY19" s="21">
        <v>1417.3</v>
      </c>
      <c r="AZ19" s="40">
        <v>1417.3</v>
      </c>
      <c r="BA19" s="14">
        <f t="shared" si="2"/>
        <v>100</v>
      </c>
      <c r="BB19" s="41">
        <v>2046.5</v>
      </c>
      <c r="BC19" s="23">
        <v>2041.5</v>
      </c>
      <c r="BD19" s="14">
        <f t="shared" si="19"/>
        <v>99.75568043000244</v>
      </c>
      <c r="BE19" s="21">
        <v>1198.2</v>
      </c>
      <c r="BF19" s="23">
        <v>1198.2</v>
      </c>
      <c r="BG19" s="14">
        <f t="shared" si="20"/>
        <v>100</v>
      </c>
      <c r="BH19" s="21">
        <v>842.9</v>
      </c>
      <c r="BI19" s="19">
        <v>842.9</v>
      </c>
      <c r="BJ19" s="14">
        <f t="shared" si="21"/>
        <v>100</v>
      </c>
      <c r="BK19" s="42">
        <f t="shared" si="22"/>
        <v>72.5</v>
      </c>
      <c r="BL19" s="42">
        <f t="shared" si="23"/>
        <v>286.1999999999998</v>
      </c>
      <c r="BM19" s="14">
        <f t="shared" si="24"/>
        <v>394.7586206896549</v>
      </c>
      <c r="BN19" s="24">
        <f t="shared" si="3"/>
        <v>72.5</v>
      </c>
      <c r="BO19" s="24">
        <f t="shared" si="4"/>
        <v>286.1999999999998</v>
      </c>
      <c r="BP19" s="14">
        <f t="shared" si="25"/>
        <v>394.7586206896549</v>
      </c>
      <c r="BQ19" s="6"/>
      <c r="BR19" s="25"/>
    </row>
    <row r="20" spans="1:70" ht="15.75">
      <c r="A20" s="11">
        <v>11</v>
      </c>
      <c r="B20" s="12" t="s">
        <v>37</v>
      </c>
      <c r="C20" s="43">
        <f t="shared" si="0"/>
        <v>9310.8</v>
      </c>
      <c r="D20" s="43">
        <f t="shared" si="5"/>
        <v>9375.8</v>
      </c>
      <c r="E20" s="14">
        <f t="shared" si="6"/>
        <v>100.69811401812949</v>
      </c>
      <c r="F20" s="35">
        <v>3190.1</v>
      </c>
      <c r="G20" s="16">
        <v>3102.7</v>
      </c>
      <c r="H20" s="14">
        <f t="shared" si="7"/>
        <v>97.26027397260275</v>
      </c>
      <c r="I20" s="15">
        <v>400</v>
      </c>
      <c r="J20" s="33">
        <v>364.5</v>
      </c>
      <c r="K20" s="14">
        <f t="shared" si="1"/>
        <v>91.125</v>
      </c>
      <c r="L20" s="15">
        <v>52</v>
      </c>
      <c r="M20" s="16">
        <v>52</v>
      </c>
      <c r="N20" s="14">
        <f t="shared" si="8"/>
        <v>100</v>
      </c>
      <c r="O20" s="15">
        <v>515</v>
      </c>
      <c r="P20" s="16">
        <v>426.9</v>
      </c>
      <c r="Q20" s="14">
        <f t="shared" si="9"/>
        <v>82.89320388349513</v>
      </c>
      <c r="R20" s="15">
        <v>797</v>
      </c>
      <c r="S20" s="16">
        <v>731.1</v>
      </c>
      <c r="T20" s="14">
        <f t="shared" si="26"/>
        <v>91.7314930991217</v>
      </c>
      <c r="U20" s="15">
        <v>0</v>
      </c>
      <c r="V20" s="17">
        <v>0</v>
      </c>
      <c r="W20" s="14" t="e">
        <f t="shared" si="10"/>
        <v>#DIV/0!</v>
      </c>
      <c r="X20" s="15">
        <v>245</v>
      </c>
      <c r="Y20" s="17">
        <v>258.2</v>
      </c>
      <c r="Z20" s="14">
        <f t="shared" si="11"/>
        <v>105.38775510204081</v>
      </c>
      <c r="AA20" s="15">
        <v>365</v>
      </c>
      <c r="AB20" s="16">
        <v>383.5</v>
      </c>
      <c r="AC20" s="14">
        <f t="shared" si="12"/>
        <v>105.06849315068494</v>
      </c>
      <c r="AD20" s="14">
        <v>0</v>
      </c>
      <c r="AE20" s="14">
        <v>0</v>
      </c>
      <c r="AF20" s="14" t="e">
        <f t="shared" si="13"/>
        <v>#DIV/0!</v>
      </c>
      <c r="AG20" s="14">
        <v>17</v>
      </c>
      <c r="AH20" s="14">
        <v>15.7</v>
      </c>
      <c r="AI20" s="14">
        <f t="shared" si="14"/>
        <v>92.35294117647058</v>
      </c>
      <c r="AJ20" s="15">
        <v>6120.7</v>
      </c>
      <c r="AK20" s="16">
        <v>6273.1</v>
      </c>
      <c r="AL20" s="14">
        <f t="shared" si="15"/>
        <v>102.48991128465698</v>
      </c>
      <c r="AM20" s="15">
        <v>3458</v>
      </c>
      <c r="AN20" s="36">
        <v>3458</v>
      </c>
      <c r="AO20" s="14">
        <f t="shared" si="16"/>
        <v>100</v>
      </c>
      <c r="AP20" s="15">
        <v>137.4</v>
      </c>
      <c r="AQ20" s="16">
        <v>137.4</v>
      </c>
      <c r="AR20" s="14">
        <f t="shared" si="27"/>
        <v>100</v>
      </c>
      <c r="AS20" s="27">
        <v>9441</v>
      </c>
      <c r="AT20" s="19">
        <v>8603.9</v>
      </c>
      <c r="AU20" s="14">
        <f t="shared" si="17"/>
        <v>91.13335451752992</v>
      </c>
      <c r="AV20" s="38">
        <v>2753.4</v>
      </c>
      <c r="AW20" s="19">
        <v>2641</v>
      </c>
      <c r="AX20" s="14">
        <f t="shared" si="18"/>
        <v>95.91777438802934</v>
      </c>
      <c r="AY20" s="37">
        <v>2034.5</v>
      </c>
      <c r="AZ20" s="19">
        <v>1969.4</v>
      </c>
      <c r="BA20" s="14">
        <f t="shared" si="2"/>
        <v>96.80019660850331</v>
      </c>
      <c r="BB20" s="22">
        <v>2312.3</v>
      </c>
      <c r="BC20" s="23">
        <v>1880.2</v>
      </c>
      <c r="BD20" s="14">
        <f t="shared" si="19"/>
        <v>81.31297841975523</v>
      </c>
      <c r="BE20" s="21">
        <v>1516.5</v>
      </c>
      <c r="BF20" s="23">
        <v>1434.8</v>
      </c>
      <c r="BG20" s="14">
        <f t="shared" si="20"/>
        <v>94.61259479063632</v>
      </c>
      <c r="BH20" s="21">
        <v>2079.8</v>
      </c>
      <c r="BI20" s="19">
        <v>1982.7</v>
      </c>
      <c r="BJ20" s="14">
        <f t="shared" si="21"/>
        <v>95.33128185402443</v>
      </c>
      <c r="BK20" s="42">
        <f t="shared" si="22"/>
        <v>-130.20000000000073</v>
      </c>
      <c r="BL20" s="42">
        <f t="shared" si="23"/>
        <v>771.8999999999996</v>
      </c>
      <c r="BM20" s="14">
        <f t="shared" si="24"/>
        <v>-592.8571428571393</v>
      </c>
      <c r="BN20" s="24">
        <f t="shared" si="3"/>
        <v>-130.20000000000073</v>
      </c>
      <c r="BO20" s="24">
        <f t="shared" si="4"/>
        <v>771.8999999999996</v>
      </c>
      <c r="BP20" s="14">
        <f t="shared" si="25"/>
        <v>-592.8571428571393</v>
      </c>
      <c r="BQ20" s="6"/>
      <c r="BR20" s="25"/>
    </row>
    <row r="21" spans="1:70" ht="15" customHeight="1">
      <c r="A21" s="11">
        <v>12</v>
      </c>
      <c r="B21" s="12" t="s">
        <v>38</v>
      </c>
      <c r="C21" s="49">
        <f t="shared" si="0"/>
        <v>5266.2</v>
      </c>
      <c r="D21" s="50">
        <f t="shared" si="5"/>
        <v>5438.4</v>
      </c>
      <c r="E21" s="14">
        <f t="shared" si="6"/>
        <v>103.26990999202461</v>
      </c>
      <c r="F21" s="35">
        <v>791.3</v>
      </c>
      <c r="G21" s="16">
        <v>963.5</v>
      </c>
      <c r="H21" s="14">
        <f t="shared" si="7"/>
        <v>121.76165803108809</v>
      </c>
      <c r="I21" s="15">
        <v>38</v>
      </c>
      <c r="J21" s="16">
        <v>36.8</v>
      </c>
      <c r="K21" s="14">
        <f t="shared" si="1"/>
        <v>96.84210526315789</v>
      </c>
      <c r="L21" s="15">
        <v>8</v>
      </c>
      <c r="M21" s="16">
        <v>7.1</v>
      </c>
      <c r="N21" s="14">
        <f t="shared" si="8"/>
        <v>88.75</v>
      </c>
      <c r="O21" s="15">
        <v>40</v>
      </c>
      <c r="P21" s="16">
        <v>40.2</v>
      </c>
      <c r="Q21" s="14">
        <f t="shared" si="9"/>
        <v>100.50000000000001</v>
      </c>
      <c r="R21" s="15">
        <v>202.7</v>
      </c>
      <c r="S21" s="16">
        <v>176.2</v>
      </c>
      <c r="T21" s="14">
        <f t="shared" si="26"/>
        <v>86.92649235323138</v>
      </c>
      <c r="U21" s="15">
        <v>0</v>
      </c>
      <c r="V21" s="17">
        <v>0</v>
      </c>
      <c r="W21" s="14" t="e">
        <f t="shared" si="10"/>
        <v>#DIV/0!</v>
      </c>
      <c r="X21" s="15">
        <v>120.4</v>
      </c>
      <c r="Y21" s="17">
        <v>275.4</v>
      </c>
      <c r="Z21" s="14">
        <f t="shared" si="11"/>
        <v>228.73754152823915</v>
      </c>
      <c r="AA21" s="15">
        <v>6</v>
      </c>
      <c r="AB21" s="36">
        <v>7.2</v>
      </c>
      <c r="AC21" s="14">
        <f t="shared" si="12"/>
        <v>120</v>
      </c>
      <c r="AD21" s="14">
        <v>0</v>
      </c>
      <c r="AE21" s="14">
        <v>0</v>
      </c>
      <c r="AF21" s="14" t="e">
        <f t="shared" si="13"/>
        <v>#DIV/0!</v>
      </c>
      <c r="AG21" s="14">
        <v>1.3</v>
      </c>
      <c r="AH21" s="43">
        <v>3</v>
      </c>
      <c r="AI21" s="14">
        <f t="shared" si="14"/>
        <v>230.76923076923075</v>
      </c>
      <c r="AJ21" s="15">
        <v>4474.9</v>
      </c>
      <c r="AK21" s="16">
        <v>4474.9</v>
      </c>
      <c r="AL21" s="14">
        <f t="shared" si="15"/>
        <v>100</v>
      </c>
      <c r="AM21" s="15">
        <v>1181.6</v>
      </c>
      <c r="AN21" s="36">
        <v>1181.6</v>
      </c>
      <c r="AO21" s="14">
        <f t="shared" si="16"/>
        <v>100</v>
      </c>
      <c r="AP21" s="15">
        <v>2255.5</v>
      </c>
      <c r="AQ21" s="16">
        <v>2255.5</v>
      </c>
      <c r="AR21" s="14">
        <f t="shared" si="27"/>
        <v>100</v>
      </c>
      <c r="AS21" s="27">
        <v>5314</v>
      </c>
      <c r="AT21" s="19">
        <v>5297.6</v>
      </c>
      <c r="AU21" s="14">
        <f t="shared" si="17"/>
        <v>99.69138125705683</v>
      </c>
      <c r="AV21" s="38">
        <v>1426.7</v>
      </c>
      <c r="AW21" s="19">
        <v>1413.6</v>
      </c>
      <c r="AX21" s="14">
        <f t="shared" si="18"/>
        <v>99.0817971542721</v>
      </c>
      <c r="AY21" s="37">
        <v>1030.1</v>
      </c>
      <c r="AZ21" s="19">
        <v>1028.6</v>
      </c>
      <c r="BA21" s="14">
        <f t="shared" si="2"/>
        <v>99.85438306960489</v>
      </c>
      <c r="BB21" s="41">
        <v>1169.5</v>
      </c>
      <c r="BC21" s="23">
        <v>1169.5</v>
      </c>
      <c r="BD21" s="14">
        <f t="shared" si="19"/>
        <v>100</v>
      </c>
      <c r="BE21" s="21">
        <v>1099.1</v>
      </c>
      <c r="BF21" s="23">
        <v>1096</v>
      </c>
      <c r="BG21" s="14">
        <f t="shared" si="20"/>
        <v>99.7179510508598</v>
      </c>
      <c r="BH21" s="21">
        <v>1584.4</v>
      </c>
      <c r="BI21" s="19">
        <v>1584.3</v>
      </c>
      <c r="BJ21" s="14">
        <f t="shared" si="21"/>
        <v>99.99368846250945</v>
      </c>
      <c r="BK21" s="42">
        <f t="shared" si="22"/>
        <v>-47.80000000000018</v>
      </c>
      <c r="BL21" s="42">
        <f t="shared" si="23"/>
        <v>140.79999999999927</v>
      </c>
      <c r="BM21" s="14">
        <f t="shared" si="24"/>
        <v>-294.5606694560643</v>
      </c>
      <c r="BN21" s="24">
        <f t="shared" si="3"/>
        <v>-47.80000000000018</v>
      </c>
      <c r="BO21" s="24">
        <f t="shared" si="4"/>
        <v>140.79999999999927</v>
      </c>
      <c r="BP21" s="14">
        <f t="shared" si="25"/>
        <v>-294.5606694560643</v>
      </c>
      <c r="BQ21" s="6"/>
      <c r="BR21" s="25"/>
    </row>
    <row r="22" spans="1:70" ht="15.75">
      <c r="A22" s="11">
        <v>13</v>
      </c>
      <c r="B22" s="12" t="s">
        <v>39</v>
      </c>
      <c r="C22" s="49">
        <f t="shared" si="0"/>
        <v>7010.5</v>
      </c>
      <c r="D22" s="44">
        <f t="shared" si="5"/>
        <v>7252.200000000001</v>
      </c>
      <c r="E22" s="14">
        <f t="shared" si="6"/>
        <v>103.44768561443549</v>
      </c>
      <c r="F22" s="35">
        <v>1241</v>
      </c>
      <c r="G22" s="16">
        <v>1317.4</v>
      </c>
      <c r="H22" s="14">
        <f t="shared" si="7"/>
        <v>106.15632554391621</v>
      </c>
      <c r="I22" s="15">
        <v>36</v>
      </c>
      <c r="J22" s="16">
        <v>34.6</v>
      </c>
      <c r="K22" s="14">
        <f t="shared" si="1"/>
        <v>96.11111111111111</v>
      </c>
      <c r="L22" s="15">
        <v>17.7</v>
      </c>
      <c r="M22" s="33">
        <v>17.7</v>
      </c>
      <c r="N22" s="14">
        <f t="shared" si="8"/>
        <v>100</v>
      </c>
      <c r="O22" s="15">
        <v>92</v>
      </c>
      <c r="P22" s="16">
        <v>89.7</v>
      </c>
      <c r="Q22" s="14">
        <f t="shared" si="9"/>
        <v>97.5</v>
      </c>
      <c r="R22" s="15">
        <v>390</v>
      </c>
      <c r="S22" s="16">
        <v>359.4</v>
      </c>
      <c r="T22" s="14">
        <f t="shared" si="26"/>
        <v>92.15384615384615</v>
      </c>
      <c r="U22" s="15">
        <v>0</v>
      </c>
      <c r="V22" s="17">
        <v>0</v>
      </c>
      <c r="W22" s="14" t="e">
        <f t="shared" si="10"/>
        <v>#DIV/0!</v>
      </c>
      <c r="X22" s="15">
        <v>170.3</v>
      </c>
      <c r="Y22" s="17">
        <v>123.2</v>
      </c>
      <c r="Z22" s="14">
        <f t="shared" si="11"/>
        <v>72.3429242513212</v>
      </c>
      <c r="AA22" s="15">
        <v>20</v>
      </c>
      <c r="AB22" s="16">
        <v>106.9</v>
      </c>
      <c r="AC22" s="14">
        <f t="shared" si="12"/>
        <v>534.5000000000001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5769.5</v>
      </c>
      <c r="AK22" s="16">
        <v>5934.8</v>
      </c>
      <c r="AL22" s="14">
        <f t="shared" si="15"/>
        <v>102.86506629690615</v>
      </c>
      <c r="AM22" s="15">
        <v>1814.8</v>
      </c>
      <c r="AN22" s="36">
        <v>1814.8</v>
      </c>
      <c r="AO22" s="14">
        <f t="shared" si="16"/>
        <v>100</v>
      </c>
      <c r="AP22" s="15">
        <v>1947.5</v>
      </c>
      <c r="AQ22" s="16">
        <v>1947.5</v>
      </c>
      <c r="AR22" s="14">
        <f>AQ22/AP22*100</f>
        <v>100</v>
      </c>
      <c r="AS22" s="27">
        <v>7272.4</v>
      </c>
      <c r="AT22" s="19">
        <v>7016.7</v>
      </c>
      <c r="AU22" s="14">
        <f t="shared" si="17"/>
        <v>96.48396677850504</v>
      </c>
      <c r="AV22" s="26">
        <v>1684.5</v>
      </c>
      <c r="AW22" s="40">
        <v>1677.9</v>
      </c>
      <c r="AX22" s="14">
        <f t="shared" si="18"/>
        <v>99.60819234194123</v>
      </c>
      <c r="AY22" s="37">
        <v>1188.7</v>
      </c>
      <c r="AZ22" s="40">
        <v>1183.1</v>
      </c>
      <c r="BA22" s="14">
        <f t="shared" si="2"/>
        <v>99.52889711449482</v>
      </c>
      <c r="BB22" s="27">
        <v>2750.7</v>
      </c>
      <c r="BC22" s="23">
        <v>2635.9</v>
      </c>
      <c r="BD22" s="14">
        <f t="shared" si="19"/>
        <v>95.82651688661069</v>
      </c>
      <c r="BE22" s="21">
        <v>940.1</v>
      </c>
      <c r="BF22" s="23">
        <v>940.1</v>
      </c>
      <c r="BG22" s="14">
        <f t="shared" si="20"/>
        <v>100</v>
      </c>
      <c r="BH22" s="21">
        <v>1728.3</v>
      </c>
      <c r="BI22" s="40">
        <v>1594</v>
      </c>
      <c r="BJ22" s="14">
        <f t="shared" si="21"/>
        <v>92.22935832899381</v>
      </c>
      <c r="BK22" s="42">
        <f t="shared" si="22"/>
        <v>-261.89999999999964</v>
      </c>
      <c r="BL22" s="42">
        <f t="shared" si="23"/>
        <v>235.5000000000009</v>
      </c>
      <c r="BM22" s="14">
        <f t="shared" si="24"/>
        <v>-89.9198167239409</v>
      </c>
      <c r="BN22" s="24">
        <f t="shared" si="3"/>
        <v>-261.89999999999964</v>
      </c>
      <c r="BO22" s="24">
        <f t="shared" si="4"/>
        <v>235.5000000000009</v>
      </c>
      <c r="BP22" s="14">
        <f t="shared" si="25"/>
        <v>-89.9198167239409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4758.8</v>
      </c>
      <c r="D23" s="44">
        <f t="shared" si="5"/>
        <v>4843.4</v>
      </c>
      <c r="E23" s="14">
        <f t="shared" si="6"/>
        <v>101.77775909893249</v>
      </c>
      <c r="F23" s="35">
        <v>1076.2</v>
      </c>
      <c r="G23" s="16">
        <v>1054.2</v>
      </c>
      <c r="H23" s="14">
        <f t="shared" si="7"/>
        <v>97.95577030291767</v>
      </c>
      <c r="I23" s="15">
        <v>34</v>
      </c>
      <c r="J23" s="16">
        <v>35</v>
      </c>
      <c r="K23" s="14">
        <f t="shared" si="1"/>
        <v>102.94117647058823</v>
      </c>
      <c r="L23" s="15">
        <v>30</v>
      </c>
      <c r="M23" s="16">
        <v>29.1</v>
      </c>
      <c r="N23" s="14">
        <f t="shared" si="8"/>
        <v>97.00000000000001</v>
      </c>
      <c r="O23" s="15">
        <v>49</v>
      </c>
      <c r="P23" s="16">
        <v>41.3</v>
      </c>
      <c r="Q23" s="14">
        <f t="shared" si="9"/>
        <v>84.28571428571428</v>
      </c>
      <c r="R23" s="15">
        <v>300</v>
      </c>
      <c r="S23" s="16">
        <v>262.4</v>
      </c>
      <c r="T23" s="14">
        <f t="shared" si="26"/>
        <v>87.46666666666665</v>
      </c>
      <c r="U23" s="15">
        <v>0</v>
      </c>
      <c r="V23" s="17">
        <v>0</v>
      </c>
      <c r="W23" s="14" t="e">
        <f t="shared" si="10"/>
        <v>#DIV/0!</v>
      </c>
      <c r="X23" s="15">
        <v>300</v>
      </c>
      <c r="Y23" s="17">
        <v>271.1</v>
      </c>
      <c r="Z23" s="14">
        <f t="shared" si="11"/>
        <v>90.36666666666667</v>
      </c>
      <c r="AA23" s="15">
        <v>9</v>
      </c>
      <c r="AB23" s="16">
        <v>15.5</v>
      </c>
      <c r="AC23" s="14">
        <f t="shared" si="12"/>
        <v>172.22222222222223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3682.6</v>
      </c>
      <c r="AK23" s="16">
        <v>3789.2</v>
      </c>
      <c r="AL23" s="14">
        <f t="shared" si="15"/>
        <v>102.8946939662195</v>
      </c>
      <c r="AM23" s="15">
        <v>1031.3</v>
      </c>
      <c r="AN23" s="16">
        <v>1031.3</v>
      </c>
      <c r="AO23" s="14">
        <f t="shared" si="16"/>
        <v>100</v>
      </c>
      <c r="AP23" s="15">
        <v>1827.7</v>
      </c>
      <c r="AQ23" s="16">
        <v>1827.7</v>
      </c>
      <c r="AR23" s="14">
        <f>AQ23/AP23*100</f>
        <v>100</v>
      </c>
      <c r="AS23" s="27">
        <v>4581.9</v>
      </c>
      <c r="AT23" s="34">
        <v>4365.4</v>
      </c>
      <c r="AU23" s="14">
        <f t="shared" si="17"/>
        <v>95.27488596433794</v>
      </c>
      <c r="AV23" s="38">
        <v>1410.2</v>
      </c>
      <c r="AW23" s="19">
        <v>1346.2</v>
      </c>
      <c r="AX23" s="14">
        <f t="shared" si="18"/>
        <v>95.46163664728408</v>
      </c>
      <c r="AY23" s="37">
        <v>908.7</v>
      </c>
      <c r="AZ23" s="19">
        <v>873.7</v>
      </c>
      <c r="BA23" s="14">
        <f t="shared" si="2"/>
        <v>96.14834378782876</v>
      </c>
      <c r="BB23" s="27">
        <v>1084.8</v>
      </c>
      <c r="BC23" s="23">
        <v>977.7</v>
      </c>
      <c r="BD23" s="14">
        <f t="shared" si="19"/>
        <v>90.12721238938055</v>
      </c>
      <c r="BE23" s="21">
        <v>681.1</v>
      </c>
      <c r="BF23" s="23">
        <v>668.7</v>
      </c>
      <c r="BG23" s="14">
        <f t="shared" si="20"/>
        <v>98.17941565115255</v>
      </c>
      <c r="BH23" s="21">
        <v>1308.6</v>
      </c>
      <c r="BI23" s="19">
        <v>1275.6</v>
      </c>
      <c r="BJ23" s="14">
        <f t="shared" si="21"/>
        <v>97.47822099954149</v>
      </c>
      <c r="BK23" s="42">
        <f t="shared" si="22"/>
        <v>176.90000000000055</v>
      </c>
      <c r="BL23" s="42">
        <f t="shared" si="23"/>
        <v>478</v>
      </c>
      <c r="BM23" s="14">
        <f t="shared" si="24"/>
        <v>270.20915771622305</v>
      </c>
      <c r="BN23" s="24">
        <f t="shared" si="3"/>
        <v>176.90000000000055</v>
      </c>
      <c r="BO23" s="24">
        <f t="shared" si="4"/>
        <v>478</v>
      </c>
      <c r="BP23" s="14">
        <f t="shared" si="25"/>
        <v>270.20915771622305</v>
      </c>
      <c r="BQ23" s="6"/>
      <c r="BR23" s="25"/>
    </row>
    <row r="24" spans="1:70" ht="15.75">
      <c r="A24" s="11">
        <v>15</v>
      </c>
      <c r="B24" s="12" t="s">
        <v>41</v>
      </c>
      <c r="C24" s="14">
        <f t="shared" si="0"/>
        <v>5094</v>
      </c>
      <c r="D24" s="44">
        <f t="shared" si="5"/>
        <v>5385.3</v>
      </c>
      <c r="E24" s="14">
        <f t="shared" si="6"/>
        <v>105.71849234393405</v>
      </c>
      <c r="F24" s="35">
        <v>907.6</v>
      </c>
      <c r="G24" s="36">
        <v>854.2</v>
      </c>
      <c r="H24" s="14">
        <f t="shared" si="7"/>
        <v>94.11635081533716</v>
      </c>
      <c r="I24" s="15">
        <v>94</v>
      </c>
      <c r="J24" s="16">
        <v>99.7</v>
      </c>
      <c r="K24" s="14">
        <f t="shared" si="1"/>
        <v>106.06382978723406</v>
      </c>
      <c r="L24" s="15">
        <v>49</v>
      </c>
      <c r="M24" s="16">
        <v>48.7</v>
      </c>
      <c r="N24" s="14">
        <f t="shared" si="8"/>
        <v>99.38775510204081</v>
      </c>
      <c r="O24" s="15">
        <v>133.7</v>
      </c>
      <c r="P24" s="16">
        <v>113.1</v>
      </c>
      <c r="Q24" s="14">
        <f t="shared" si="9"/>
        <v>84.59237097980554</v>
      </c>
      <c r="R24" s="15">
        <v>300</v>
      </c>
      <c r="S24" s="16">
        <v>235.3</v>
      </c>
      <c r="T24" s="14">
        <f t="shared" si="26"/>
        <v>78.43333333333334</v>
      </c>
      <c r="U24" s="15">
        <v>0</v>
      </c>
      <c r="V24" s="17">
        <v>0</v>
      </c>
      <c r="W24" s="14" t="e">
        <f t="shared" si="10"/>
        <v>#DIV/0!</v>
      </c>
      <c r="X24" s="15">
        <v>52</v>
      </c>
      <c r="Y24" s="17">
        <v>45.6</v>
      </c>
      <c r="Z24" s="14">
        <f t="shared" si="11"/>
        <v>87.6923076923077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26.6</v>
      </c>
      <c r="AI24" s="14">
        <f t="shared" si="14"/>
        <v>133</v>
      </c>
      <c r="AJ24" s="15">
        <v>4186.4</v>
      </c>
      <c r="AK24" s="16">
        <v>4531.1</v>
      </c>
      <c r="AL24" s="14">
        <f t="shared" si="15"/>
        <v>108.23380470093637</v>
      </c>
      <c r="AM24" s="15">
        <v>1083.3</v>
      </c>
      <c r="AN24" s="16">
        <v>1083.3</v>
      </c>
      <c r="AO24" s="14">
        <f t="shared" si="16"/>
        <v>100</v>
      </c>
      <c r="AP24" s="35">
        <v>2008.9</v>
      </c>
      <c r="AQ24" s="16">
        <v>2008.9</v>
      </c>
      <c r="AR24" s="14">
        <f t="shared" si="27"/>
        <v>100</v>
      </c>
      <c r="AS24" s="27">
        <v>5324.7</v>
      </c>
      <c r="AT24" s="19">
        <v>5208</v>
      </c>
      <c r="AU24" s="14">
        <f t="shared" si="17"/>
        <v>97.80832722970308</v>
      </c>
      <c r="AV24" s="26">
        <v>1289.5</v>
      </c>
      <c r="AW24" s="19">
        <v>1276.7</v>
      </c>
      <c r="AX24" s="14">
        <f t="shared" si="18"/>
        <v>99.00736719658782</v>
      </c>
      <c r="AY24" s="21">
        <v>776</v>
      </c>
      <c r="AZ24" s="40">
        <v>766.5</v>
      </c>
      <c r="BA24" s="14">
        <f t="shared" si="2"/>
        <v>98.7757731958763</v>
      </c>
      <c r="BB24" s="27">
        <v>1180.3</v>
      </c>
      <c r="BC24" s="23">
        <v>1137.7</v>
      </c>
      <c r="BD24" s="14">
        <f t="shared" si="19"/>
        <v>96.39074811488605</v>
      </c>
      <c r="BE24" s="21">
        <v>1392.9</v>
      </c>
      <c r="BF24" s="23">
        <v>1347.2</v>
      </c>
      <c r="BG24" s="14">
        <f t="shared" si="20"/>
        <v>96.71907531050327</v>
      </c>
      <c r="BH24" s="21">
        <v>1363.1</v>
      </c>
      <c r="BI24" s="19">
        <v>1347.6</v>
      </c>
      <c r="BJ24" s="14">
        <f t="shared" si="21"/>
        <v>98.86288606852028</v>
      </c>
      <c r="BK24" s="42">
        <f t="shared" si="22"/>
        <v>-230.69999999999982</v>
      </c>
      <c r="BL24" s="42">
        <f t="shared" si="23"/>
        <v>177.30000000000018</v>
      </c>
      <c r="BM24" s="14">
        <f t="shared" si="24"/>
        <v>-76.85305591677518</v>
      </c>
      <c r="BN24" s="24">
        <f t="shared" si="3"/>
        <v>-230.69999999999982</v>
      </c>
      <c r="BO24" s="24">
        <f t="shared" si="4"/>
        <v>177.30000000000018</v>
      </c>
      <c r="BP24" s="14">
        <f t="shared" si="25"/>
        <v>-76.85305591677518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4552.8</v>
      </c>
      <c r="D25" s="44">
        <f t="shared" si="5"/>
        <v>4597.400000000001</v>
      </c>
      <c r="E25" s="14">
        <f t="shared" si="6"/>
        <v>100.97961693902656</v>
      </c>
      <c r="F25" s="15">
        <v>860</v>
      </c>
      <c r="G25" s="16">
        <v>835.1</v>
      </c>
      <c r="H25" s="14">
        <f t="shared" si="7"/>
        <v>97.1046511627907</v>
      </c>
      <c r="I25" s="15">
        <v>101.5</v>
      </c>
      <c r="J25" s="16">
        <v>110.5</v>
      </c>
      <c r="K25" s="14">
        <f t="shared" si="1"/>
        <v>108.86699507389162</v>
      </c>
      <c r="L25" s="15">
        <v>231.6</v>
      </c>
      <c r="M25" s="16">
        <v>231.6</v>
      </c>
      <c r="N25" s="14">
        <f t="shared" si="8"/>
        <v>100</v>
      </c>
      <c r="O25" s="15">
        <v>50</v>
      </c>
      <c r="P25" s="16">
        <v>35.3</v>
      </c>
      <c r="Q25" s="14">
        <f t="shared" si="9"/>
        <v>70.6</v>
      </c>
      <c r="R25" s="15">
        <v>228</v>
      </c>
      <c r="S25" s="36">
        <v>184.3</v>
      </c>
      <c r="T25" s="14">
        <f t="shared" si="26"/>
        <v>80.83333333333333</v>
      </c>
      <c r="U25" s="15">
        <v>0</v>
      </c>
      <c r="V25" s="17">
        <v>0</v>
      </c>
      <c r="W25" s="14" t="e">
        <f t="shared" si="10"/>
        <v>#DIV/0!</v>
      </c>
      <c r="X25" s="15">
        <v>33</v>
      </c>
      <c r="Y25" s="17">
        <v>33.1</v>
      </c>
      <c r="Z25" s="14">
        <f t="shared" si="11"/>
        <v>100.30303030303031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3692.8</v>
      </c>
      <c r="AK25" s="16">
        <v>3762.3</v>
      </c>
      <c r="AL25" s="14">
        <f t="shared" si="15"/>
        <v>101.88204072790295</v>
      </c>
      <c r="AM25" s="15">
        <v>628.5</v>
      </c>
      <c r="AN25" s="16">
        <v>628.5</v>
      </c>
      <c r="AO25" s="14">
        <f>AN25/AM25*100</f>
        <v>100</v>
      </c>
      <c r="AP25" s="15">
        <v>1259.2</v>
      </c>
      <c r="AQ25" s="16">
        <v>1259.2</v>
      </c>
      <c r="AR25" s="14">
        <f t="shared" si="27"/>
        <v>100</v>
      </c>
      <c r="AS25" s="27">
        <v>4647.8</v>
      </c>
      <c r="AT25" s="40">
        <v>4594</v>
      </c>
      <c r="AU25" s="14">
        <f t="shared" si="17"/>
        <v>98.84246310082189</v>
      </c>
      <c r="AV25" s="26">
        <v>1245.9</v>
      </c>
      <c r="AW25" s="19">
        <v>1228.7</v>
      </c>
      <c r="AX25" s="14">
        <f t="shared" si="18"/>
        <v>98.61947186772613</v>
      </c>
      <c r="AY25" s="21">
        <v>802.1</v>
      </c>
      <c r="AZ25" s="19">
        <v>802.1</v>
      </c>
      <c r="BA25" s="14">
        <f t="shared" si="2"/>
        <v>100</v>
      </c>
      <c r="BB25" s="27">
        <v>730.6</v>
      </c>
      <c r="BC25" s="23">
        <v>730.6</v>
      </c>
      <c r="BD25" s="14">
        <f t="shared" si="19"/>
        <v>100</v>
      </c>
      <c r="BE25" s="21">
        <v>856.1</v>
      </c>
      <c r="BF25" s="23">
        <v>819.6</v>
      </c>
      <c r="BG25" s="14">
        <f t="shared" si="20"/>
        <v>95.73647938324962</v>
      </c>
      <c r="BH25" s="37">
        <v>1679.3</v>
      </c>
      <c r="BI25" s="19">
        <v>1679.3</v>
      </c>
      <c r="BJ25" s="14">
        <f t="shared" si="21"/>
        <v>100</v>
      </c>
      <c r="BK25" s="42">
        <f t="shared" si="22"/>
        <v>-95</v>
      </c>
      <c r="BL25" s="42">
        <f t="shared" si="23"/>
        <v>3.4000000000005457</v>
      </c>
      <c r="BM25" s="14">
        <f t="shared" si="24"/>
        <v>-3.578947368421627</v>
      </c>
      <c r="BN25" s="24">
        <f t="shared" si="3"/>
        <v>-95</v>
      </c>
      <c r="BO25" s="24">
        <f t="shared" si="4"/>
        <v>3.4000000000005457</v>
      </c>
      <c r="BP25" s="14">
        <f t="shared" si="25"/>
        <v>-3.578947368421627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4985.2</v>
      </c>
      <c r="D26" s="44">
        <f t="shared" si="5"/>
        <v>5119.2</v>
      </c>
      <c r="E26" s="14">
        <f t="shared" si="6"/>
        <v>102.68795635079837</v>
      </c>
      <c r="F26" s="15">
        <v>1239.7</v>
      </c>
      <c r="G26" s="16">
        <v>1303.7</v>
      </c>
      <c r="H26" s="14">
        <f t="shared" si="7"/>
        <v>105.16253932403</v>
      </c>
      <c r="I26" s="15">
        <v>38</v>
      </c>
      <c r="J26" s="48">
        <v>38.5</v>
      </c>
      <c r="K26" s="14">
        <f t="shared" si="1"/>
        <v>101.3157894736842</v>
      </c>
      <c r="L26" s="15">
        <v>159.5</v>
      </c>
      <c r="M26" s="16">
        <v>181</v>
      </c>
      <c r="N26" s="14">
        <f t="shared" si="8"/>
        <v>113.47962382445141</v>
      </c>
      <c r="O26" s="15">
        <v>132</v>
      </c>
      <c r="P26" s="16">
        <v>120.4</v>
      </c>
      <c r="Q26" s="14">
        <f t="shared" si="9"/>
        <v>91.21212121212122</v>
      </c>
      <c r="R26" s="15">
        <v>360</v>
      </c>
      <c r="S26" s="16">
        <v>328.4</v>
      </c>
      <c r="T26" s="14">
        <f t="shared" si="26"/>
        <v>91.22222222222221</v>
      </c>
      <c r="U26" s="15">
        <v>0</v>
      </c>
      <c r="V26" s="17">
        <v>0</v>
      </c>
      <c r="W26" s="14" t="e">
        <f t="shared" si="10"/>
        <v>#DIV/0!</v>
      </c>
      <c r="X26" s="15">
        <v>123</v>
      </c>
      <c r="Y26" s="17">
        <v>164.2</v>
      </c>
      <c r="Z26" s="14">
        <f t="shared" si="11"/>
        <v>133.4959349593496</v>
      </c>
      <c r="AA26" s="15">
        <v>10</v>
      </c>
      <c r="AB26" s="16">
        <v>12.1</v>
      </c>
      <c r="AC26" s="14">
        <f t="shared" si="12"/>
        <v>121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3745.5</v>
      </c>
      <c r="AK26" s="16">
        <v>3815.5</v>
      </c>
      <c r="AL26" s="14">
        <f t="shared" si="15"/>
        <v>101.86890935789614</v>
      </c>
      <c r="AM26" s="15">
        <v>1569</v>
      </c>
      <c r="AN26" s="16">
        <v>1569</v>
      </c>
      <c r="AO26" s="14">
        <f t="shared" si="16"/>
        <v>100</v>
      </c>
      <c r="AP26" s="15">
        <v>1163.9</v>
      </c>
      <c r="AQ26" s="16">
        <v>1163.9</v>
      </c>
      <c r="AR26" s="14">
        <f t="shared" si="27"/>
        <v>100</v>
      </c>
      <c r="AS26" s="27">
        <v>5020.2</v>
      </c>
      <c r="AT26" s="19">
        <v>5012.4</v>
      </c>
      <c r="AU26" s="14">
        <f t="shared" si="17"/>
        <v>99.84462770407553</v>
      </c>
      <c r="AV26" s="26">
        <v>1315.6</v>
      </c>
      <c r="AW26" s="19">
        <v>1310.4</v>
      </c>
      <c r="AX26" s="14">
        <f t="shared" si="18"/>
        <v>99.60474308300397</v>
      </c>
      <c r="AY26" s="21">
        <v>1008.5</v>
      </c>
      <c r="AZ26" s="19">
        <v>1007.8</v>
      </c>
      <c r="BA26" s="14">
        <f t="shared" si="2"/>
        <v>99.93058998512642</v>
      </c>
      <c r="BB26" s="27">
        <v>1304.8</v>
      </c>
      <c r="BC26" s="23">
        <v>1302.4</v>
      </c>
      <c r="BD26" s="14">
        <f t="shared" si="19"/>
        <v>99.81606376456162</v>
      </c>
      <c r="BE26" s="21">
        <v>772</v>
      </c>
      <c r="BF26" s="23">
        <v>772</v>
      </c>
      <c r="BG26" s="14">
        <f t="shared" si="20"/>
        <v>100</v>
      </c>
      <c r="BH26" s="21">
        <v>1528</v>
      </c>
      <c r="BI26" s="40">
        <v>1527.8</v>
      </c>
      <c r="BJ26" s="14">
        <f t="shared" si="21"/>
        <v>99.9869109947644</v>
      </c>
      <c r="BK26" s="42">
        <f t="shared" si="22"/>
        <v>-35</v>
      </c>
      <c r="BL26" s="42">
        <f t="shared" si="23"/>
        <v>106.80000000000018</v>
      </c>
      <c r="BM26" s="14">
        <f t="shared" si="24"/>
        <v>-305.1428571428576</v>
      </c>
      <c r="BN26" s="24">
        <f t="shared" si="3"/>
        <v>-35</v>
      </c>
      <c r="BO26" s="24">
        <f t="shared" si="4"/>
        <v>106.80000000000018</v>
      </c>
      <c r="BP26" s="14">
        <f t="shared" si="25"/>
        <v>-305.1428571428576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5038.3</v>
      </c>
      <c r="D27" s="32">
        <f t="shared" si="5"/>
        <v>5042.2</v>
      </c>
      <c r="E27" s="14">
        <f t="shared" si="6"/>
        <v>100.0774070619058</v>
      </c>
      <c r="F27" s="15">
        <v>1160.3</v>
      </c>
      <c r="G27" s="33">
        <v>1138.6</v>
      </c>
      <c r="H27" s="14">
        <f t="shared" si="7"/>
        <v>98.12979401878825</v>
      </c>
      <c r="I27" s="15">
        <v>26</v>
      </c>
      <c r="J27" s="36">
        <v>22.3</v>
      </c>
      <c r="K27" s="14">
        <f t="shared" si="1"/>
        <v>85.76923076923077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30.6</v>
      </c>
      <c r="Q27" s="14">
        <f t="shared" si="9"/>
        <v>68</v>
      </c>
      <c r="R27" s="15">
        <v>207</v>
      </c>
      <c r="S27" s="16">
        <v>148.1</v>
      </c>
      <c r="T27" s="14">
        <f t="shared" si="26"/>
        <v>71.54589371980677</v>
      </c>
      <c r="U27" s="15">
        <v>0</v>
      </c>
      <c r="V27" s="17">
        <v>0</v>
      </c>
      <c r="W27" s="14" t="e">
        <f t="shared" si="10"/>
        <v>#DIV/0!</v>
      </c>
      <c r="X27" s="15">
        <v>105</v>
      </c>
      <c r="Y27" s="17">
        <v>104.5</v>
      </c>
      <c r="Z27" s="14">
        <f t="shared" si="11"/>
        <v>99.52380952380952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5">
        <v>3878</v>
      </c>
      <c r="AK27" s="16">
        <v>3903.6</v>
      </c>
      <c r="AL27" s="14">
        <f t="shared" si="15"/>
        <v>100.66013408973697</v>
      </c>
      <c r="AM27" s="15">
        <v>1139.1</v>
      </c>
      <c r="AN27" s="16">
        <v>1139.1</v>
      </c>
      <c r="AO27" s="14">
        <f t="shared" si="16"/>
        <v>100</v>
      </c>
      <c r="AP27" s="15">
        <v>1550.2</v>
      </c>
      <c r="AQ27" s="16">
        <v>1550.2</v>
      </c>
      <c r="AR27" s="14">
        <f t="shared" si="27"/>
        <v>100</v>
      </c>
      <c r="AS27" s="27">
        <v>5138.3</v>
      </c>
      <c r="AT27" s="19">
        <v>5085.1</v>
      </c>
      <c r="AU27" s="14">
        <f t="shared" si="17"/>
        <v>98.9646381098807</v>
      </c>
      <c r="AV27" s="26">
        <v>1594.4</v>
      </c>
      <c r="AW27" s="40">
        <v>1574.5</v>
      </c>
      <c r="AX27" s="14">
        <f t="shared" si="18"/>
        <v>98.75188158554941</v>
      </c>
      <c r="AY27" s="21">
        <v>1128.5</v>
      </c>
      <c r="AZ27" s="34">
        <v>1122.2</v>
      </c>
      <c r="BA27" s="14">
        <f t="shared" si="2"/>
        <v>99.44173681878601</v>
      </c>
      <c r="BB27" s="27">
        <v>1458.8</v>
      </c>
      <c r="BC27" s="23">
        <v>1437.4</v>
      </c>
      <c r="BD27" s="14">
        <f t="shared" si="19"/>
        <v>98.53304085549767</v>
      </c>
      <c r="BE27" s="21">
        <v>807.2</v>
      </c>
      <c r="BF27" s="23">
        <v>797.2</v>
      </c>
      <c r="BG27" s="14">
        <f t="shared" si="20"/>
        <v>98.7611496531219</v>
      </c>
      <c r="BH27" s="21">
        <v>1186.1</v>
      </c>
      <c r="BI27" s="40">
        <v>1186</v>
      </c>
      <c r="BJ27" s="14">
        <f t="shared" si="21"/>
        <v>99.99156900767221</v>
      </c>
      <c r="BK27" s="42">
        <f t="shared" si="22"/>
        <v>-100</v>
      </c>
      <c r="BL27" s="42">
        <f t="shared" si="23"/>
        <v>-42.900000000000546</v>
      </c>
      <c r="BM27" s="14">
        <f t="shared" si="24"/>
        <v>42.900000000000546</v>
      </c>
      <c r="BN27" s="24">
        <f t="shared" si="3"/>
        <v>-100</v>
      </c>
      <c r="BO27" s="24">
        <f t="shared" si="4"/>
        <v>-42.900000000000546</v>
      </c>
      <c r="BP27" s="14">
        <f t="shared" si="25"/>
        <v>42.900000000000546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6151.700000000001</v>
      </c>
      <c r="D28" s="14">
        <f t="shared" si="5"/>
        <v>6299</v>
      </c>
      <c r="E28" s="14">
        <f t="shared" si="6"/>
        <v>102.39446006794867</v>
      </c>
      <c r="F28" s="15">
        <v>1539.6</v>
      </c>
      <c r="G28" s="16">
        <v>1531.9</v>
      </c>
      <c r="H28" s="14">
        <f t="shared" si="7"/>
        <v>99.49987009612887</v>
      </c>
      <c r="I28" s="15">
        <v>124</v>
      </c>
      <c r="J28" s="16">
        <v>127.7</v>
      </c>
      <c r="K28" s="14">
        <f t="shared" si="1"/>
        <v>102.98387096774194</v>
      </c>
      <c r="L28" s="15">
        <v>53.6</v>
      </c>
      <c r="M28" s="36">
        <v>53.5</v>
      </c>
      <c r="N28" s="14">
        <f t="shared" si="8"/>
        <v>99.81343283582089</v>
      </c>
      <c r="O28" s="15">
        <v>160</v>
      </c>
      <c r="P28" s="16">
        <v>142.5</v>
      </c>
      <c r="Q28" s="14">
        <f t="shared" si="9"/>
        <v>89.0625</v>
      </c>
      <c r="R28" s="15">
        <v>319.1</v>
      </c>
      <c r="S28" s="16">
        <v>296.6</v>
      </c>
      <c r="T28" s="14">
        <f t="shared" si="26"/>
        <v>92.94891883422125</v>
      </c>
      <c r="U28" s="15">
        <v>0</v>
      </c>
      <c r="V28" s="17">
        <v>0</v>
      </c>
      <c r="W28" s="14" t="e">
        <f t="shared" si="10"/>
        <v>#DIV/0!</v>
      </c>
      <c r="X28" s="15">
        <v>193</v>
      </c>
      <c r="Y28" s="17">
        <v>286.2</v>
      </c>
      <c r="Z28" s="14">
        <f t="shared" si="11"/>
        <v>148.2901554404145</v>
      </c>
      <c r="AA28" s="15">
        <v>180</v>
      </c>
      <c r="AB28" s="16">
        <v>95.1</v>
      </c>
      <c r="AC28" s="14">
        <f t="shared" si="12"/>
        <v>52.83333333333333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4612.1</v>
      </c>
      <c r="AK28" s="16">
        <v>4767.1</v>
      </c>
      <c r="AL28" s="14">
        <f t="shared" si="15"/>
        <v>103.36072504932676</v>
      </c>
      <c r="AM28" s="15">
        <v>1416.3</v>
      </c>
      <c r="AN28" s="16">
        <v>1416.3</v>
      </c>
      <c r="AO28" s="14">
        <f t="shared" si="16"/>
        <v>100</v>
      </c>
      <c r="AP28" s="15">
        <v>2083.6</v>
      </c>
      <c r="AQ28" s="16">
        <v>2083.6</v>
      </c>
      <c r="AR28" s="14">
        <f t="shared" si="27"/>
        <v>100</v>
      </c>
      <c r="AS28" s="27">
        <v>6093.9</v>
      </c>
      <c r="AT28" s="19">
        <v>5746.7</v>
      </c>
      <c r="AU28" s="14">
        <f>AT28/AS28*100</f>
        <v>94.30249922053201</v>
      </c>
      <c r="AV28" s="26">
        <v>1687.7</v>
      </c>
      <c r="AW28" s="19">
        <v>1680</v>
      </c>
      <c r="AX28" s="14">
        <f t="shared" si="18"/>
        <v>99.54375777685608</v>
      </c>
      <c r="AY28" s="21">
        <v>1372.7</v>
      </c>
      <c r="AZ28" s="19">
        <v>1372.7</v>
      </c>
      <c r="BA28" s="14">
        <f t="shared" si="2"/>
        <v>100</v>
      </c>
      <c r="BB28" s="27">
        <v>1596.9</v>
      </c>
      <c r="BC28" s="23">
        <v>1415.5</v>
      </c>
      <c r="BD28" s="14">
        <f t="shared" si="19"/>
        <v>88.64049095121797</v>
      </c>
      <c r="BE28" s="21">
        <v>692.1</v>
      </c>
      <c r="BF28" s="23">
        <v>566.6</v>
      </c>
      <c r="BG28" s="14">
        <f t="shared" si="20"/>
        <v>81.8667822568993</v>
      </c>
      <c r="BH28" s="21">
        <v>1986</v>
      </c>
      <c r="BI28" s="19">
        <v>1953.6</v>
      </c>
      <c r="BJ28" s="14">
        <f t="shared" si="21"/>
        <v>98.36858006042296</v>
      </c>
      <c r="BK28" s="42">
        <f t="shared" si="22"/>
        <v>57.80000000000109</v>
      </c>
      <c r="BL28" s="42">
        <f t="shared" si="23"/>
        <v>552.3000000000002</v>
      </c>
      <c r="BM28" s="14">
        <f t="shared" si="24"/>
        <v>955.5363321799131</v>
      </c>
      <c r="BN28" s="24">
        <f t="shared" si="3"/>
        <v>57.80000000000109</v>
      </c>
      <c r="BO28" s="24">
        <f t="shared" si="4"/>
        <v>552.3000000000002</v>
      </c>
      <c r="BP28" s="14">
        <f t="shared" si="25"/>
        <v>955.5363321799131</v>
      </c>
      <c r="BQ28" s="6"/>
      <c r="BR28" s="25"/>
    </row>
    <row r="29" spans="1:70" ht="14.25" customHeight="1">
      <c r="A29" s="68" t="s">
        <v>17</v>
      </c>
      <c r="B29" s="69"/>
      <c r="C29" s="51">
        <f>SUM(C10:C28)</f>
        <v>162413.19999999998</v>
      </c>
      <c r="D29" s="51">
        <f>SUM(D10:D28)</f>
        <v>164246.19999999998</v>
      </c>
      <c r="E29" s="45">
        <f>D29/C29*100</f>
        <v>101.1286028475518</v>
      </c>
      <c r="F29" s="51">
        <f>SUM(F10:F28)</f>
        <v>61050.5</v>
      </c>
      <c r="G29" s="51">
        <f>SUM(G10:G28)</f>
        <v>60036.599999999984</v>
      </c>
      <c r="H29" s="45">
        <f>G29/F29*100</f>
        <v>98.33924374083747</v>
      </c>
      <c r="I29" s="51">
        <f>SUM(I10:I28)</f>
        <v>22263.5</v>
      </c>
      <c r="J29" s="51">
        <f>SUM(J10:J28)</f>
        <v>21826.699999999997</v>
      </c>
      <c r="K29" s="43">
        <f t="shared" si="1"/>
        <v>98.03804433265209</v>
      </c>
      <c r="L29" s="51">
        <f>SUM(L10:L28)</f>
        <v>890.7</v>
      </c>
      <c r="M29" s="51">
        <f>SUM(M10:M28)</f>
        <v>905.1</v>
      </c>
      <c r="N29" s="45">
        <f>M29/L29*100</f>
        <v>101.61670596160323</v>
      </c>
      <c r="O29" s="51">
        <f>SUM(O10:O28)</f>
        <v>6287.7</v>
      </c>
      <c r="P29" s="51">
        <f>SUM(P10:P28)</f>
        <v>6133.8</v>
      </c>
      <c r="Q29" s="45">
        <f>P29/O29*100</f>
        <v>97.55236413951049</v>
      </c>
      <c r="R29" s="51">
        <f>SUM(R10:R28)</f>
        <v>14308.1</v>
      </c>
      <c r="S29" s="51">
        <f>SUM(S10:S28)</f>
        <v>12345.3</v>
      </c>
      <c r="T29" s="45">
        <f>S29/R29*100</f>
        <v>86.28189626854717</v>
      </c>
      <c r="U29" s="51">
        <f>SUM(U10:U28)</f>
        <v>1170</v>
      </c>
      <c r="V29" s="51">
        <f>SUM(V10:V28)</f>
        <v>1388.3</v>
      </c>
      <c r="W29" s="45">
        <f>V29/U29*100</f>
        <v>118.65811965811966</v>
      </c>
      <c r="X29" s="51">
        <f>SUM(X10:X28)</f>
        <v>2867.7000000000003</v>
      </c>
      <c r="Y29" s="51">
        <f>SUM(Y10:Y28)</f>
        <v>3007.099999999999</v>
      </c>
      <c r="Z29" s="45">
        <f>Y29/X29*100</f>
        <v>104.86103846287962</v>
      </c>
      <c r="AA29" s="51">
        <f>SUM(AA10:AA28)</f>
        <v>719</v>
      </c>
      <c r="AB29" s="51">
        <f>SUM(AB10:AB28)</f>
        <v>861.4000000000001</v>
      </c>
      <c r="AC29" s="45">
        <f>AB29/AA29*100</f>
        <v>119.80528511821977</v>
      </c>
      <c r="AD29" s="45">
        <f>SUM(AD10:AD28)</f>
        <v>0</v>
      </c>
      <c r="AE29" s="45">
        <f>SUM(AE10:AE28)</f>
        <v>0</v>
      </c>
      <c r="AF29" s="43" t="e">
        <f t="shared" si="13"/>
        <v>#DIV/0!</v>
      </c>
      <c r="AG29" s="51">
        <f>SUM(AG10:AG28)</f>
        <v>579.3</v>
      </c>
      <c r="AH29" s="51">
        <f>SUM(AH10:AH28)</f>
        <v>602.5000000000001</v>
      </c>
      <c r="AI29" s="43">
        <f t="shared" si="14"/>
        <v>104.00483341964441</v>
      </c>
      <c r="AJ29" s="51">
        <f>SUM(AJ10:AJ28)</f>
        <v>101362.70000000001</v>
      </c>
      <c r="AK29" s="51">
        <f>SUM(AK10:AK28)</f>
        <v>104209.60000000002</v>
      </c>
      <c r="AL29" s="45">
        <f>AK29/AJ29*100</f>
        <v>102.80862684202374</v>
      </c>
      <c r="AM29" s="51">
        <f>SUM(AM10:AM28)</f>
        <v>26997.199999999997</v>
      </c>
      <c r="AN29" s="51">
        <f>SUM(AN10:AN28)</f>
        <v>26997.199999999997</v>
      </c>
      <c r="AO29" s="45">
        <f>AN29/AM29*100</f>
        <v>100</v>
      </c>
      <c r="AP29" s="51">
        <f>SUM(AP10:AP28)</f>
        <v>29709.000000000004</v>
      </c>
      <c r="AQ29" s="51">
        <f>SUM(AQ10:AQ28)</f>
        <v>29709.000000000004</v>
      </c>
      <c r="AR29" s="45">
        <f>AQ29/AP29*100</f>
        <v>100</v>
      </c>
      <c r="AS29" s="51">
        <f>SUM(AS10:AS28)</f>
        <v>167662.59999999998</v>
      </c>
      <c r="AT29" s="51">
        <f>SUM(AT10:AT28)</f>
        <v>155284.6</v>
      </c>
      <c r="AU29" s="45">
        <f>(AT29/AS29)*100</f>
        <v>92.61731596670934</v>
      </c>
      <c r="AV29" s="51">
        <f>SUM(AV10:AV28)</f>
        <v>35226.1</v>
      </c>
      <c r="AW29" s="51">
        <f>SUM(AW10:AW28)</f>
        <v>33450.8</v>
      </c>
      <c r="AX29" s="45">
        <f>AW29/AV29*100</f>
        <v>94.96027093547116</v>
      </c>
      <c r="AY29" s="51">
        <f>SUM(AY10:AY28)</f>
        <v>26553.499999999996</v>
      </c>
      <c r="AZ29" s="51">
        <f>SUM(AZ10:AZ28)</f>
        <v>25584.6</v>
      </c>
      <c r="BA29" s="45">
        <f t="shared" si="2"/>
        <v>96.35114015101588</v>
      </c>
      <c r="BB29" s="51">
        <f>SUM(BB10:BB28)</f>
        <v>47782.30000000002</v>
      </c>
      <c r="BC29" s="51">
        <f>SUM(BC10:BC28)</f>
        <v>42010.299999999996</v>
      </c>
      <c r="BD29" s="45">
        <f>BC29/BB29*100</f>
        <v>87.92021313331502</v>
      </c>
      <c r="BE29" s="51">
        <f>SUM(BE10:BE28)</f>
        <v>44231.29999999999</v>
      </c>
      <c r="BF29" s="51">
        <f>SUM(BF10:BF28)</f>
        <v>40611.899999999994</v>
      </c>
      <c r="BG29" s="45">
        <f>BF29/BE29*100</f>
        <v>91.8171068903695</v>
      </c>
      <c r="BH29" s="51">
        <f>SUM(BH10:BH28)</f>
        <v>35906.2</v>
      </c>
      <c r="BI29" s="51">
        <f>SUM(BI10:BI28)</f>
        <v>34819.1</v>
      </c>
      <c r="BJ29" s="45">
        <f>BI29/BH29*100</f>
        <v>96.97238916955845</v>
      </c>
      <c r="BK29" s="51">
        <f>SUM(BK10:BK28)</f>
        <v>-5249.400000000001</v>
      </c>
      <c r="BL29" s="51">
        <f>SUM(BL10:BL28)</f>
        <v>8961.599999999995</v>
      </c>
      <c r="BM29" s="45">
        <f>BL29/BK29*100</f>
        <v>-170.71665333180923</v>
      </c>
      <c r="BN29" s="29">
        <f>SUM(BN10:BN28)</f>
        <v>-5249.400000000001</v>
      </c>
      <c r="BO29" s="29">
        <f>SUM(BO10:BO28)</f>
        <v>8961.599999999995</v>
      </c>
      <c r="BP29" s="29">
        <f>BO29/BN29*100</f>
        <v>-170.71665333180923</v>
      </c>
      <c r="BQ29" s="6"/>
      <c r="BR29" s="25"/>
    </row>
    <row r="30" spans="3:68" ht="15.75" hidden="1">
      <c r="C30" s="30">
        <f aca="true" t="shared" si="28" ref="C30:AC30">C29-C20</f>
        <v>153102.4</v>
      </c>
      <c r="D30" s="30">
        <f t="shared" si="28"/>
        <v>154870.4</v>
      </c>
      <c r="E30" s="30">
        <f t="shared" si="28"/>
        <v>0.43048882942231614</v>
      </c>
      <c r="F30" s="30">
        <f t="shared" si="28"/>
        <v>57860.4</v>
      </c>
      <c r="G30" s="30">
        <f t="shared" si="28"/>
        <v>56933.89999999999</v>
      </c>
      <c r="H30" s="30">
        <f t="shared" si="28"/>
        <v>1.0789697682347281</v>
      </c>
      <c r="I30" s="30">
        <f t="shared" si="28"/>
        <v>21863.5</v>
      </c>
      <c r="J30" s="30">
        <f t="shared" si="28"/>
        <v>21462.199999999997</v>
      </c>
      <c r="K30" s="30">
        <f t="shared" si="28"/>
        <v>6.913044332652092</v>
      </c>
      <c r="L30" s="30">
        <f t="shared" si="28"/>
        <v>838.7</v>
      </c>
      <c r="M30" s="30">
        <f t="shared" si="28"/>
        <v>853.1</v>
      </c>
      <c r="N30" s="30">
        <f t="shared" si="28"/>
        <v>1.6167059616032304</v>
      </c>
      <c r="O30" s="30">
        <f t="shared" si="28"/>
        <v>5772.7</v>
      </c>
      <c r="P30" s="30">
        <f t="shared" si="28"/>
        <v>5706.900000000001</v>
      </c>
      <c r="Q30" s="30">
        <f t="shared" si="28"/>
        <v>14.659160256015355</v>
      </c>
      <c r="R30" s="30">
        <f t="shared" si="28"/>
        <v>13511.1</v>
      </c>
      <c r="S30" s="30">
        <f t="shared" si="28"/>
        <v>11614.199999999999</v>
      </c>
      <c r="T30" s="30">
        <f t="shared" si="28"/>
        <v>-5.449596830574535</v>
      </c>
      <c r="U30" s="30">
        <f t="shared" si="28"/>
        <v>1170</v>
      </c>
      <c r="V30" s="30">
        <f t="shared" si="28"/>
        <v>1388.3</v>
      </c>
      <c r="W30" s="30" t="e">
        <f t="shared" si="28"/>
        <v>#DIV/0!</v>
      </c>
      <c r="X30" s="30">
        <f t="shared" si="28"/>
        <v>2622.7000000000003</v>
      </c>
      <c r="Y30" s="30">
        <f t="shared" si="28"/>
        <v>2748.899999999999</v>
      </c>
      <c r="Z30" s="30">
        <f t="shared" si="28"/>
        <v>-0.5267166391611937</v>
      </c>
      <c r="AA30" s="30">
        <f t="shared" si="28"/>
        <v>354</v>
      </c>
      <c r="AB30" s="30">
        <f t="shared" si="28"/>
        <v>477.9000000000001</v>
      </c>
      <c r="AC30" s="30">
        <f t="shared" si="28"/>
        <v>14.736791967534828</v>
      </c>
      <c r="AD30" s="30"/>
      <c r="AE30" s="30"/>
      <c r="AF30" s="14" t="e">
        <f t="shared" si="13"/>
        <v>#DIV/0!</v>
      </c>
      <c r="AG30" s="30">
        <f aca="true" t="shared" si="29" ref="AG30:BP30">AG29-AG20</f>
        <v>562.3</v>
      </c>
      <c r="AH30" s="30">
        <f t="shared" si="29"/>
        <v>586.8000000000001</v>
      </c>
      <c r="AI30" s="14">
        <f t="shared" si="14"/>
        <v>104.357104748355</v>
      </c>
      <c r="AJ30" s="30">
        <f t="shared" si="29"/>
        <v>95242.00000000001</v>
      </c>
      <c r="AK30" s="30">
        <f t="shared" si="29"/>
        <v>97936.50000000001</v>
      </c>
      <c r="AL30" s="30">
        <f t="shared" si="29"/>
        <v>0.31871555736675816</v>
      </c>
      <c r="AM30" s="30">
        <f t="shared" si="29"/>
        <v>23539.199999999997</v>
      </c>
      <c r="AN30" s="30">
        <f t="shared" si="29"/>
        <v>23539.199999999997</v>
      </c>
      <c r="AO30" s="30">
        <f t="shared" si="29"/>
        <v>0</v>
      </c>
      <c r="AP30" s="30">
        <f t="shared" si="29"/>
        <v>29571.600000000002</v>
      </c>
      <c r="AQ30" s="30">
        <f t="shared" si="29"/>
        <v>29571.600000000002</v>
      </c>
      <c r="AR30" s="30">
        <f t="shared" si="29"/>
        <v>0</v>
      </c>
      <c r="AS30" s="30">
        <f t="shared" si="29"/>
        <v>158221.59999999998</v>
      </c>
      <c r="AT30" s="30">
        <f t="shared" si="29"/>
        <v>146680.7</v>
      </c>
      <c r="AU30" s="30">
        <f t="shared" si="29"/>
        <v>1.483961449179418</v>
      </c>
      <c r="AV30" s="30">
        <f t="shared" si="29"/>
        <v>32472.699999999997</v>
      </c>
      <c r="AW30" s="30">
        <f t="shared" si="29"/>
        <v>30809.800000000003</v>
      </c>
      <c r="AX30" s="30">
        <f t="shared" si="29"/>
        <v>-0.9575034525581856</v>
      </c>
      <c r="AY30" s="30">
        <f t="shared" si="29"/>
        <v>24518.999999999996</v>
      </c>
      <c r="AZ30" s="30">
        <f t="shared" si="29"/>
        <v>23615.199999999997</v>
      </c>
      <c r="BA30" s="30">
        <f t="shared" si="29"/>
        <v>-0.44905645748742984</v>
      </c>
      <c r="BB30" s="30">
        <f t="shared" si="29"/>
        <v>45470.000000000015</v>
      </c>
      <c r="BC30" s="30">
        <f t="shared" si="29"/>
        <v>40130.1</v>
      </c>
      <c r="BD30" s="30">
        <f t="shared" si="29"/>
        <v>6.607234713559791</v>
      </c>
      <c r="BE30" s="30">
        <f t="shared" si="29"/>
        <v>42714.79999999999</v>
      </c>
      <c r="BF30" s="30">
        <f t="shared" si="29"/>
        <v>39177.09999999999</v>
      </c>
      <c r="BG30" s="30">
        <f t="shared" si="29"/>
        <v>-2.7954879002668207</v>
      </c>
      <c r="BH30" s="30">
        <f t="shared" si="29"/>
        <v>33826.399999999994</v>
      </c>
      <c r="BI30" s="30">
        <f t="shared" si="29"/>
        <v>32836.4</v>
      </c>
      <c r="BJ30" s="30">
        <f t="shared" si="29"/>
        <v>1.641107315534029</v>
      </c>
      <c r="BK30" s="30">
        <f>BK29-BK20</f>
        <v>-5119.2</v>
      </c>
      <c r="BL30" s="30">
        <f>BL29-BL20</f>
        <v>8189.699999999995</v>
      </c>
      <c r="BM30" s="30">
        <f>BM29-BM20</f>
        <v>422.14048952533005</v>
      </c>
      <c r="BN30" s="30">
        <f t="shared" si="29"/>
        <v>-5119.2</v>
      </c>
      <c r="BO30" s="30">
        <f t="shared" si="29"/>
        <v>8189.699999999995</v>
      </c>
      <c r="BP30" s="30">
        <f t="shared" si="29"/>
        <v>422.14048952533005</v>
      </c>
    </row>
    <row r="31" spans="3:69" ht="15.7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ht="15.75">
      <c r="I32" s="7" t="s">
        <v>49</v>
      </c>
    </row>
    <row r="33" spans="15:16" ht="15.75">
      <c r="O33" s="47"/>
      <c r="P33" s="47"/>
    </row>
    <row r="35" ht="15.75">
      <c r="AH35" s="31"/>
    </row>
  </sheetData>
  <sheetProtection/>
  <mergeCells count="32">
    <mergeCell ref="L6:N7"/>
    <mergeCell ref="U6:W7"/>
    <mergeCell ref="AV5:AX7"/>
    <mergeCell ref="AY6:BA7"/>
    <mergeCell ref="R1:T1"/>
    <mergeCell ref="C2:T2"/>
    <mergeCell ref="C4:E7"/>
    <mergeCell ref="F4:AR4"/>
    <mergeCell ref="F5:H7"/>
    <mergeCell ref="I5:AI5"/>
    <mergeCell ref="R6:T7"/>
    <mergeCell ref="I6:K7"/>
    <mergeCell ref="O6:Q7"/>
    <mergeCell ref="X6:Z7"/>
    <mergeCell ref="AP6:AR7"/>
    <mergeCell ref="BN4:BP7"/>
    <mergeCell ref="BE5:BG7"/>
    <mergeCell ref="BH5:BJ7"/>
    <mergeCell ref="AV4:BJ4"/>
    <mergeCell ref="BB5:BD7"/>
    <mergeCell ref="AY5:BA5"/>
    <mergeCell ref="BK4:BM7"/>
    <mergeCell ref="AS4:AU7"/>
    <mergeCell ref="AA6:AC7"/>
    <mergeCell ref="AD6:AF7"/>
    <mergeCell ref="A29:B29"/>
    <mergeCell ref="AG6:AI7"/>
    <mergeCell ref="AM6:AO7"/>
    <mergeCell ref="B4:B8"/>
    <mergeCell ref="A4:A8"/>
    <mergeCell ref="AJ5:AL7"/>
    <mergeCell ref="AM5:AR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2020-01-17T05:37:48Z</cp:lastPrinted>
  <dcterms:created xsi:type="dcterms:W3CDTF">2013-04-03T10:22:22Z</dcterms:created>
  <dcterms:modified xsi:type="dcterms:W3CDTF">2020-01-31T11:50:23Z</dcterms:modified>
  <cp:category/>
  <cp:version/>
  <cp:contentType/>
  <cp:contentStatus/>
</cp:coreProperties>
</file>