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0" yWindow="510" windowWidth="15015" windowHeight="9660"/>
  </bookViews>
  <sheets>
    <sheet name="Документ" sheetId="2" r:id="rId1"/>
  </sheets>
  <definedNames>
    <definedName name="_xlnm.Print_Titles" localSheetId="0">Документ!$9:$11</definedName>
    <definedName name="_xlnm.Print_Area" localSheetId="0">Документ!$A$1:$AB$124</definedName>
  </definedNames>
  <calcPr calcId="114210" fullCalcOnLoad="1"/>
</workbook>
</file>

<file path=xl/calcChain.xml><?xml version="1.0" encoding="utf-8"?>
<calcChain xmlns="http://schemas.openxmlformats.org/spreadsheetml/2006/main">
  <c r="AB12" i="2"/>
  <c r="AB111"/>
  <c r="AB103"/>
  <c r="AB72"/>
  <c r="AB26"/>
  <c r="AB13"/>
  <c r="AB21"/>
  <c r="AB49"/>
  <c r="AB34"/>
  <c r="AB32"/>
  <c r="AB59"/>
  <c r="AB62"/>
  <c r="AB64"/>
  <c r="AB66"/>
  <c r="AB68"/>
  <c r="AB70"/>
  <c r="AB74"/>
  <c r="AB94"/>
  <c r="AB120"/>
</calcChain>
</file>

<file path=xl/sharedStrings.xml><?xml version="1.0" encoding="utf-8"?>
<sst xmlns="http://schemas.openxmlformats.org/spreadsheetml/2006/main" count="442" uniqueCount="293">
  <si>
    <t xml:space="preserve">        Субсидии бюджетам на реализацию мероприятий по устойчивому развитию сельских территорий</t>
  </si>
  <si>
    <t xml:space="preserve">        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</si>
  <si>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Прочие межбюджетные трансферты,передаваемые бюджетам муниципальных районов</t>
  </si>
  <si>
    <t>1 13 02995 05 0000 130</t>
  </si>
  <si>
    <t>2 02 20216 05 0000 150</t>
  </si>
  <si>
    <t>2 02 25497 05 0000 150</t>
  </si>
  <si>
    <t>2 02 25567 05 0000 150</t>
  </si>
  <si>
    <t>2 02 35082 05 0000 150</t>
  </si>
  <si>
    <t xml:space="preserve">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</si>
  <si>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образов.программы дошк.образования</t>
  </si>
  <si>
    <t xml:space="preserve">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</si>
  <si>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2 02 25097 05 0000 150</t>
  </si>
  <si>
    <t>2 02 30029 05 0000 150</t>
  </si>
  <si>
    <t>2 19 60010 05 0000 150</t>
  </si>
  <si>
    <t xml:space="preserve">        Прочие дотации бюджетам муниципальных районов</t>
  </si>
  <si>
    <t xml:space="preserve">        Субсидии бюджетам МР на осуществление дорожной деятельности в отношении автодорог общего пользования, а также капремонта и ремонта дворовых территорий многокв. домов, проездов к дворовым территориям многоквартирных домов населенных пунктов</t>
  </si>
  <si>
    <t xml:space="preserve">        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</si>
  <si>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</si>
  <si>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 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</si>
  <si>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2 02 19999 05 0000 150</t>
  </si>
  <si>
    <t>2 02 25555 05 0000 150</t>
  </si>
  <si>
    <t>2 02 35118 05 0000 150</t>
  </si>
  <si>
    <t>2 02 45550 05 0000 150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</si>
  <si>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</si>
  <si>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</si>
  <si>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1 11 05013 13 0000 120</t>
  </si>
  <si>
    <t>1 14 06013 13 0000 430</t>
  </si>
  <si>
    <t xml:space="preserve">"Об утверждении отчета об исполнении бюджета Вурнарского района Чувашской Республики
 за 2019 год" от  __________ 2020 года  №_____
</t>
  </si>
  <si>
    <t xml:space="preserve">Доходы
бюджета Вурнарского района Чувашской Республики
по кодам классификации доходов бюджетов за 2019 год
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</si>
  <si>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</si>
  <si>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97420230024050000151</t>
  </si>
  <si>
    <t>97420230029050000151</t>
  </si>
  <si>
    <t>99200000000000000000</t>
  </si>
  <si>
    <t xml:space="preserve">      Финансовый отдел администрации Вурнарского района Чувашской Республики</t>
  </si>
  <si>
    <t>99211701050050000180</t>
  </si>
  <si>
    <t>99220215002050000151</t>
  </si>
  <si>
    <t>99220219999050000151</t>
  </si>
  <si>
    <t>99220220216050000151</t>
  </si>
  <si>
    <t>99220229999050000151</t>
  </si>
  <si>
    <t>99220230024050000151</t>
  </si>
  <si>
    <t>99220235118050000151</t>
  </si>
  <si>
    <t>99300000000000000000</t>
  </si>
  <si>
    <t>99311105013130000120</t>
  </si>
  <si>
    <t>99311406013130000430</t>
  </si>
  <si>
    <t xml:space="preserve">     Управление Федеральной службы по надзору в сфере природопользования (Росприроднадзора) по Чувашской Республике</t>
  </si>
  <si>
    <t>048</t>
  </si>
  <si>
    <t>Код бюджетной классификации</t>
  </si>
  <si>
    <t>( рублей)</t>
  </si>
  <si>
    <t>администратора поступлений</t>
  </si>
  <si>
    <t>доходы бюджета Вурнарского района Чувашской Республики</t>
  </si>
  <si>
    <t>Приложение 1</t>
  </si>
  <si>
    <t>к решению Вурнарского районного</t>
  </si>
  <si>
    <t>Собрания депутатов  Чувашской Республики</t>
  </si>
  <si>
    <t>100</t>
  </si>
  <si>
    <t>141</t>
  </si>
  <si>
    <t>161</t>
  </si>
  <si>
    <t>182</t>
  </si>
  <si>
    <t>188</t>
  </si>
  <si>
    <t>321</t>
  </si>
  <si>
    <t>322</t>
  </si>
  <si>
    <t>415</t>
  </si>
  <si>
    <t>833</t>
  </si>
  <si>
    <t>850</t>
  </si>
  <si>
    <t>881</t>
  </si>
  <si>
    <t>883</t>
  </si>
  <si>
    <t>903</t>
  </si>
  <si>
    <t>932</t>
  </si>
  <si>
    <t>974</t>
  </si>
  <si>
    <t>992</t>
  </si>
  <si>
    <t>993</t>
  </si>
  <si>
    <t xml:space="preserve">     Управление Федеральной службы по надзору в сфере защиты прав потребителей и благополучия человека по Чувашской Республике – Чувашии</t>
  </si>
  <si>
    <t xml:space="preserve">      Управление Федеральной антимонопольной службы по Чувашской Республике - Чувашии</t>
  </si>
  <si>
    <t xml:space="preserve">      Управление Федеральной налоговой службы по Чувашской Республике</t>
  </si>
  <si>
    <t/>
  </si>
  <si>
    <t>Наименование показателя</t>
  </si>
  <si>
    <t>Документ</t>
  </si>
  <si>
    <t>Плательщик</t>
  </si>
  <si>
    <t>04800000000000000000</t>
  </si>
  <si>
    <t>04811201010016000120</t>
  </si>
  <si>
    <t>04811201030016000120</t>
  </si>
  <si>
    <t>04811201041016000120</t>
  </si>
  <si>
    <t>04811201042016000120</t>
  </si>
  <si>
    <t>10000000000000000000</t>
  </si>
  <si>
    <t xml:space="preserve">      Федеральное казначейство</t>
  </si>
  <si>
    <t>10010302230010000110</t>
  </si>
  <si>
    <t>10010302240010000110</t>
  </si>
  <si>
    <t>10010302250010000110</t>
  </si>
  <si>
    <t>10010302260010000110</t>
  </si>
  <si>
    <t>14100000000000000000</t>
  </si>
  <si>
    <t>14111625050016000140</t>
  </si>
  <si>
    <t>14111628000016000140</t>
  </si>
  <si>
    <t>14111690050056000140</t>
  </si>
  <si>
    <t xml:space="preserve">                Прочие поступления от денежных взысканий (штрафов) и иных сумм в возмещение ущерба, зачисляемые в бюджеты муниципальных районов</t>
  </si>
  <si>
    <t>16100000000000000000</t>
  </si>
  <si>
    <t>16111633050056000140</t>
  </si>
  <si>
    <t>18200000000000000000</t>
  </si>
  <si>
    <t>18210102040011000110</t>
  </si>
  <si>
    <t>18210803010011000110</t>
  </si>
  <si>
    <t>18211603010016000140</t>
  </si>
  <si>
    <t>18211603030016000140</t>
  </si>
  <si>
    <t>18211606000016000140</t>
  </si>
  <si>
    <t>18800000000000000000</t>
  </si>
  <si>
    <t>18810807141018000110</t>
  </si>
  <si>
    <t>18811608010016000140</t>
  </si>
  <si>
    <t>18811621050056000140</t>
  </si>
  <si>
    <t>18811628000016000140</t>
  </si>
  <si>
    <t>18811630030016000140</t>
  </si>
  <si>
    <t>18811643000016000140</t>
  </si>
  <si>
    <t xml:space="preserve">  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</si>
  <si>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18811690050056000140</t>
  </si>
  <si>
    <t>32100000000000000000</t>
  </si>
  <si>
    <t>32110807020018000110</t>
  </si>
  <si>
    <t xml:space="preserve">  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</si>
  <si>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32111625060016000140</t>
  </si>
  <si>
    <t xml:space="preserve">                Денежные взыскания (штрафы) за нарушение земельного законодательства</t>
  </si>
  <si>
    <t>32200000000000000000</t>
  </si>
  <si>
    <t xml:space="preserve">      Федеральная служба судебных приставов</t>
  </si>
  <si>
    <t>32211643000016000140</t>
  </si>
  <si>
    <t>41500000000000000000</t>
  </si>
  <si>
    <t>41511690050056000140</t>
  </si>
  <si>
    <t>83300000000000000000</t>
  </si>
  <si>
    <t xml:space="preserve">      Государственная жилищная инспекция Чувашской Республики</t>
  </si>
  <si>
    <t>83311690050050000140</t>
  </si>
  <si>
    <t>85000000000000000000</t>
  </si>
  <si>
    <t xml:space="preserve">      Министерство природных ресурсов и экологии Чувашской Республики</t>
  </si>
  <si>
    <t>85011625030010000140</t>
  </si>
  <si>
    <t xml:space="preserve">                Денежные взыскания (штрафы) за нарушение законодательства Российской Федерации об охране и использовании животного мира</t>
  </si>
  <si>
    <t>88100000000000000000</t>
  </si>
  <si>
    <t xml:space="preserve">      Государственная ветеринарная служба Чувашской Республики</t>
  </si>
  <si>
    <t>88111690050050000140</t>
  </si>
  <si>
    <t>88300000000000000000</t>
  </si>
  <si>
    <t xml:space="preserve">      Государственная инспекция по надзору за техническим состоянием самоходных машин и других видов техники Чувашской Республики</t>
  </si>
  <si>
    <t>88311690050050000140</t>
  </si>
  <si>
    <t>90300000000000000000</t>
  </si>
  <si>
    <t xml:space="preserve">      Администрация Вурнарского района Чувашской Республики</t>
  </si>
  <si>
    <t>90311105013050000120</t>
  </si>
  <si>
    <t>90311105035050000120</t>
  </si>
  <si>
    <t>90311402053050000410</t>
  </si>
  <si>
    <t>90311406013050000430</t>
  </si>
  <si>
    <t>90311633050050000140</t>
  </si>
  <si>
    <t>90311690050050000140</t>
  </si>
  <si>
    <t>90311701050050000180</t>
  </si>
  <si>
    <t>90311705050050000180</t>
  </si>
  <si>
    <t>90320225028050000151</t>
  </si>
  <si>
    <t>90320225467050000151</t>
  </si>
  <si>
    <t>90320225509050000151</t>
  </si>
  <si>
    <t>90320225519050000151</t>
  </si>
  <si>
    <t>90320225567050000151</t>
  </si>
  <si>
    <t>90320229999050000151</t>
  </si>
  <si>
    <t>90320230024050000151</t>
  </si>
  <si>
    <t>90320235120050000151</t>
  </si>
  <si>
    <t>90320235260050000151</t>
  </si>
  <si>
    <t>90320235930050000151</t>
  </si>
  <si>
    <t>90320240014050000151</t>
  </si>
  <si>
    <t>93200000000000000000</t>
  </si>
  <si>
    <t>93211302995050000130</t>
  </si>
  <si>
    <t>93211690050050000140</t>
  </si>
  <si>
    <t>93220225497050000151</t>
  </si>
  <si>
    <t>93220225567050000151</t>
  </si>
  <si>
    <t>93220229999050000151</t>
  </si>
  <si>
    <t>93220230024050000151</t>
  </si>
  <si>
    <t>93220235082050000151</t>
  </si>
  <si>
    <t>93220240014050000151</t>
  </si>
  <si>
    <t>97400000000000000000</t>
  </si>
  <si>
    <t xml:space="preserve">      Отдел образования и молодежной политики администрации Вурнарского района</t>
  </si>
  <si>
    <t>97411301995050000130</t>
  </si>
  <si>
    <t>97411302995050000130</t>
  </si>
  <si>
    <t>97420225097050000151</t>
  </si>
  <si>
    <t>97420225519050000151</t>
  </si>
  <si>
    <t>97420229999050000151</t>
  </si>
  <si>
    <t xml:space="preserve">      Министерство внутренних дел по Чувашской Республике</t>
  </si>
  <si>
    <t xml:space="preserve">     Федеральная    служба    государственной регистрации, кадастра и картографии</t>
  </si>
  <si>
    <t xml:space="preserve">     Прокуратура Чувашской Республики</t>
  </si>
  <si>
    <t xml:space="preserve">     Отдел строительства и жилищно-коммунального хозяйства администрации Вурнарского района</t>
  </si>
  <si>
    <t xml:space="preserve">      Администрации сельских (городского) поселений Вурнарского района</t>
  </si>
  <si>
    <t>Доходы, всего</t>
  </si>
  <si>
    <t>1 16 90050 05 0000 100</t>
  </si>
  <si>
    <t>1 16 25030 01 0000 100</t>
  </si>
  <si>
    <t>1 16 33050 05 0000 100</t>
  </si>
  <si>
    <t>Кассовое исполнение</t>
  </si>
  <si>
    <t>1 16 43000 01 0000 100</t>
  </si>
  <si>
    <t>1 08 07020 01 0000 100</t>
  </si>
  <si>
    <t>1 16 25060 01 0000 100</t>
  </si>
  <si>
    <t>1 16 90050 05 0000 140</t>
  </si>
  <si>
    <t xml:space="preserve">        Плата за выбросы загрязняющих веществ в атмосферный воздух стационарными объектами</t>
  </si>
  <si>
    <t xml:space="preserve">        Плата за сбросы загрязняющих веществ в водные объекты</t>
  </si>
  <si>
    <t xml:space="preserve">        Плата за размещение отходов производства</t>
  </si>
  <si>
    <t xml:space="preserve">        Плата за размещение твердых коммунальных отходов</t>
  </si>
  <si>
    <t xml:space="preserve">        Суммы по искам о возмещении вреда, причиненного окружающей среде, подлежащие зачислению в бюджеты муниципальных районов</t>
  </si>
  <si>
    <t>1 12 01010 01 0000 100</t>
  </si>
  <si>
    <t>1 12 01030 01 0000 100</t>
  </si>
  <si>
    <t>1 12 01041 01 0000 100</t>
  </si>
  <si>
    <t>1 12 01042 01 0000 100</t>
  </si>
  <si>
    <t>1 16 35030 05 0000 100</t>
  </si>
  <si>
    <t xml:space="preserve">      Федеральное агентство по рыболовству</t>
  </si>
  <si>
    <t>076</t>
  </si>
  <si>
    <t xml:space="preserve">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</si>
  <si>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</si>
  <si>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</si>
  <si>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</si>
  <si>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</si>
  <si>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</si>
  <si>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1 03 02251 01 0000 110</t>
  </si>
  <si>
    <t>1 03 02261 01 0000 110</t>
  </si>
  <si>
    <t xml:space="preserve">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</si>
  <si>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    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</si>
  <si>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      Денежные взыскания (штрафы) за нарушение законодательства в области охраны окружающей среды</t>
  </si>
  <si>
    <t xml:space="preserve">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</si>
  <si>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     Прочие поступления от денежных взысканий (штрафов) и иных сумм в возмещение ущерба, зачисляемые в бюджеты муниципальных районов</t>
  </si>
  <si>
    <t>1 16 08010 01 0000 140</t>
  </si>
  <si>
    <t>1 16 08020 01 0000 140</t>
  </si>
  <si>
    <t>1 16 25050 01 0000 140</t>
  </si>
  <si>
    <t>1 16 28000 01 0000 140</t>
  </si>
  <si>
    <t xml:space="preserve">  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</si>
  <si>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</si>
  <si>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</si>
  <si>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</si>
  <si>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Единый налог на вмененный доход для отдельных видов деятельности</t>
  </si>
  <si>
    <t xml:space="preserve">        </t>
  </si>
  <si>
    <t xml:space="preserve">        Единый сельскохозяйственный налог</t>
  </si>
  <si>
    <t xml:space="preserve">        Налог, взимаемый в связи с применением патентной системы налогообложения, зачисляемый в бюджеты муниципальных районов</t>
  </si>
  <si>
    <t xml:space="preserve">        Транспортный налог с организаций</t>
  </si>
  <si>
    <t xml:space="preserve">        Транспортный налог с физических лиц</t>
  </si>
  <si>
    <t xml:space="preserve">        Налог на добычу общераспространенных полезных ископаемых</t>
  </si>
  <si>
    <t xml:space="preserve">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</si>
  <si>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</si>
  <si>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 xml:space="preserve">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</si>
  <si>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</si>
  <si>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1 01 02010 01 0000 110</t>
  </si>
  <si>
    <t>1 01 02020 01 0000 110</t>
  </si>
  <si>
    <t>1 01 02030 01 0000 110</t>
  </si>
  <si>
    <t>1 05 02010 02 0000 110</t>
  </si>
  <si>
    <t>1 05 02020 02 0000 110</t>
  </si>
  <si>
    <t>1 05 03010 01 0000 110</t>
  </si>
  <si>
    <t>1 05 04020 02 0000 110</t>
  </si>
  <si>
    <t>1 06 04011 02 0000 110</t>
  </si>
  <si>
    <t>1 06 04012 02 0000 110</t>
  </si>
  <si>
    <t>1 07 01020 01 0000 110</t>
  </si>
  <si>
    <t>1 08 03010 01 0000 110</t>
  </si>
  <si>
    <t>1 16 03010 01 0000 140</t>
  </si>
  <si>
    <t>1 16 03030 01 0000 140</t>
  </si>
  <si>
    <t>1 16 06000 01 0000 140</t>
  </si>
  <si>
    <t xml:space="preserve">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</si>
  <si>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 xml:space="preserve">        Государственная пошлина за выдачу и обмен паспорта гражданина Российской Федерации</t>
  </si>
  <si>
    <t xml:space="preserve">      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</si>
  <si>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</si>
  <si>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       Прочие денежные взыскания (штрафы) за правонарушения в области дорожного движения</t>
  </si>
  <si>
    <t xml:space="preserve">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</si>
  <si>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1 08 06000 01 0000 110</t>
  </si>
  <si>
    <t>1 08 07100 01 0000 110</t>
  </si>
  <si>
    <t>1 08 07141 01 0000 110</t>
  </si>
  <si>
    <t>1 16 21050 05 0000 140</t>
  </si>
  <si>
    <t>1 16 30030 01 0000 140</t>
  </si>
  <si>
    <t>1 16 43000 01 0000 140</t>
  </si>
  <si>
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</si>
  <si>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      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</si>
  <si>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 xml:space="preserve">        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козенных)</t>
  </si>
  <si>
    <t xml:space="preserve">        Прочие доходы от оказания платных услуг ( работ) получателями средств бюджетов муниципальных районов</t>
  </si>
  <si>
    <t xml:space="preserve">  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</si>
  <si>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</si>
  <si>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</si>
  <si>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       Невыясненные поступления зачисляемые в бюджеты муниципальных районов</t>
  </si>
  <si>
    <t xml:space="preserve">        Субсидии бюджетам муниципальных районов на обеспечение развития и укрепления материально-технической базы до</t>
  </si>
  <si>
    <t xml:space="preserve">        Субсидии бюджетам муниципальных районов на подготовку и проведение празднован</t>
  </si>
  <si>
    <t xml:space="preserve">        Субсидия бюджетам муниципальных районов на поддержку отрасли культуры</t>
  </si>
  <si>
    <t xml:space="preserve">        Прочие субсидии бюджетам муниципальных районов</t>
  </si>
  <si>
    <t xml:space="preserve">        Субвенции бюджетам муниципальных районов на выполнение передаваемых полномочий субъектов Российской Федерации</t>
  </si>
  <si>
    <t xml:space="preserve">  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</si>
  <si>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</si>
  <si>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 xml:space="preserve">        Субвенции бюджетам муниципальных районов на государственную регистрацию актов гражданского состояния</t>
  </si>
  <si>
    <t xml:space="preserve">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</si>
  <si>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Прочие межбюджетные трансферты, передаваемые бюджетам муниципальных районов</t>
  </si>
  <si>
    <t>1 11 05013 05 0000 120</t>
  </si>
  <si>
    <t>1 11 05035 05 0000 120</t>
  </si>
  <si>
    <t>1 11 09045 05 0000 120</t>
  </si>
  <si>
    <t>1 13 01995 05 0000 130</t>
  </si>
  <si>
    <t>1 14 02053 05 0000 410</t>
  </si>
  <si>
    <t>1 14 06013 05 0000 430</t>
  </si>
  <si>
    <t>1 16 33050 05 0000 140</t>
  </si>
  <si>
    <t>1 17 01050 05 0000 180</t>
  </si>
  <si>
    <t>2 02 25467 05 0000 150</t>
  </si>
  <si>
    <t>2 02 25509 05 0000 150</t>
  </si>
  <si>
    <t>2 02 25519 05 0000 150</t>
  </si>
  <si>
    <t>2 02 29999 05 0000 150</t>
  </si>
  <si>
    <t>2 02 30024 05 0000 150</t>
  </si>
  <si>
    <t>2 02 35120 05 0000 150</t>
  </si>
  <si>
    <t>2 02 35260 05 0000 150</t>
  </si>
  <si>
    <t>2 02 35930 05 0000 150</t>
  </si>
  <si>
    <t>2 02 40014 05 0000 150</t>
  </si>
  <si>
    <t>2 02 49999 05 0000 150</t>
  </si>
  <si>
    <t xml:space="preserve">        Прочие доходы от компенсации затрат бюджетов муниципальных районов</t>
  </si>
  <si>
    <t xml:space="preserve">        Субсидии бюджетам МР на осуществление дорожной деятельности в отношении автомобильных дорог бщего пользования, а также капремонта и ремонта дворовых территорий многокв. домов, проездов к дворовым территориям многоквартирных домов населенных пунктов</t>
  </si>
  <si>
    <t xml:space="preserve">        Субсидии бюджетам муниципальных районов на реализацию мероприятий по обеспечению жильем молодых семей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</si>
</sst>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2" borderId="0"/>
    <xf numFmtId="0" fontId="12" fillId="0" borderId="17">
      <alignment horizontal="center" vertical="center" wrapText="1"/>
    </xf>
    <xf numFmtId="1" fontId="12" fillId="0" borderId="17">
      <alignment horizontal="center" vertical="top" shrinkToFit="1"/>
    </xf>
    <xf numFmtId="0" fontId="12" fillId="0" borderId="0"/>
    <xf numFmtId="0" fontId="12" fillId="0" borderId="17">
      <alignment horizontal="center" vertical="center" wrapText="1"/>
    </xf>
    <xf numFmtId="0" fontId="12" fillId="0" borderId="17">
      <alignment horizontal="center" vertical="top" wrapText="1"/>
    </xf>
    <xf numFmtId="0" fontId="12" fillId="0" borderId="17">
      <alignment horizontal="center" vertical="center" wrapText="1"/>
    </xf>
    <xf numFmtId="0" fontId="12" fillId="0" borderId="17">
      <alignment horizontal="center" vertical="center" wrapText="1"/>
    </xf>
    <xf numFmtId="0" fontId="12" fillId="0" borderId="17">
      <alignment horizontal="center" vertical="center" wrapText="1"/>
    </xf>
    <xf numFmtId="0" fontId="12" fillId="0" borderId="17">
      <alignment horizontal="center" vertical="center" wrapText="1"/>
    </xf>
    <xf numFmtId="0" fontId="12" fillId="0" borderId="17">
      <alignment horizontal="center" vertical="center" wrapText="1"/>
    </xf>
    <xf numFmtId="1" fontId="13" fillId="0" borderId="17">
      <alignment horizontal="left" vertical="top" shrinkToFit="1"/>
    </xf>
    <xf numFmtId="1" fontId="13" fillId="0" borderId="18">
      <alignment horizontal="left" vertical="top" shrinkToFit="1"/>
    </xf>
    <xf numFmtId="4" fontId="12" fillId="0" borderId="17">
      <alignment horizontal="right" vertical="top" shrinkToFit="1"/>
    </xf>
    <xf numFmtId="4" fontId="13" fillId="3" borderId="17">
      <alignment horizontal="right" vertical="top" shrinkToFit="1"/>
    </xf>
    <xf numFmtId="0" fontId="12" fillId="0" borderId="0">
      <alignment horizontal="left" wrapText="1"/>
    </xf>
    <xf numFmtId="0" fontId="12" fillId="0" borderId="19">
      <alignment horizontal="center" vertical="center" wrapText="1"/>
    </xf>
    <xf numFmtId="10" fontId="12" fillId="0" borderId="17">
      <alignment horizontal="center" vertical="top" shrinkToFit="1"/>
    </xf>
    <xf numFmtId="10" fontId="13" fillId="3" borderId="17">
      <alignment horizontal="center" vertical="top" shrinkToFit="1"/>
    </xf>
    <xf numFmtId="0" fontId="14" fillId="0" borderId="0">
      <alignment horizontal="center" wrapText="1"/>
    </xf>
    <xf numFmtId="0" fontId="14" fillId="0" borderId="0">
      <alignment horizontal="center"/>
    </xf>
    <xf numFmtId="0" fontId="12" fillId="0" borderId="0">
      <alignment horizontal="right"/>
    </xf>
    <xf numFmtId="0" fontId="12" fillId="2" borderId="0">
      <alignment horizontal="left"/>
    </xf>
    <xf numFmtId="0" fontId="12" fillId="0" borderId="17">
      <alignment horizontal="left" vertical="top" wrapText="1"/>
    </xf>
    <xf numFmtId="4" fontId="13" fillId="4" borderId="17">
      <alignment horizontal="right" vertical="top" shrinkToFit="1"/>
    </xf>
    <xf numFmtId="10" fontId="13" fillId="4" borderId="17">
      <alignment horizontal="center" vertical="top" shrinkToFit="1"/>
    </xf>
  </cellStyleXfs>
  <cellXfs count="90">
    <xf numFmtId="0" fontId="0" fillId="0" borderId="0" xfId="0"/>
    <xf numFmtId="0" fontId="0" fillId="0" borderId="0" xfId="0" applyProtection="1">
      <protection locked="0"/>
    </xf>
    <xf numFmtId="0" fontId="12" fillId="0" borderId="0" xfId="9" applyNumberFormat="1" applyProtection="1"/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9" applyNumberFormat="1" applyFont="1" applyProtection="1"/>
    <xf numFmtId="0" fontId="7" fillId="0" borderId="17" xfId="16" applyNumberFormat="1" applyFont="1" applyProtection="1">
      <alignment horizontal="center" vertical="center" wrapText="1"/>
    </xf>
    <xf numFmtId="0" fontId="7" fillId="0" borderId="17" xfId="16" applyFont="1">
      <alignment horizontal="center" vertical="center" wrapText="1"/>
    </xf>
    <xf numFmtId="1" fontId="9" fillId="0" borderId="17" xfId="8" applyNumberFormat="1" applyFont="1" applyProtection="1">
      <alignment horizontal="center" vertical="top" shrinkToFit="1"/>
    </xf>
    <xf numFmtId="0" fontId="9" fillId="0" borderId="17" xfId="11" applyNumberFormat="1" applyFont="1" applyProtection="1">
      <alignment horizontal="center" vertical="top" wrapText="1"/>
    </xf>
    <xf numFmtId="4" fontId="9" fillId="4" borderId="17" xfId="30" applyNumberFormat="1" applyFont="1" applyProtection="1">
      <alignment horizontal="right" vertical="top" shrinkToFit="1"/>
    </xf>
    <xf numFmtId="49" fontId="7" fillId="0" borderId="17" xfId="29" applyNumberFormat="1" applyFont="1" applyAlignment="1" applyProtection="1">
      <alignment horizontal="center" vertical="top" wrapText="1"/>
    </xf>
    <xf numFmtId="1" fontId="7" fillId="0" borderId="17" xfId="8" applyNumberFormat="1" applyFont="1" applyProtection="1">
      <alignment horizontal="center" vertical="top" shrinkToFit="1"/>
    </xf>
    <xf numFmtId="0" fontId="7" fillId="0" borderId="17" xfId="11" applyNumberFormat="1" applyFont="1" applyProtection="1">
      <alignment horizontal="center" vertical="top" wrapText="1"/>
    </xf>
    <xf numFmtId="0" fontId="7" fillId="0" borderId="0" xfId="9" applyNumberFormat="1" applyFont="1" applyAlignment="1" applyProtection="1">
      <alignment horizontal="center"/>
    </xf>
    <xf numFmtId="49" fontId="9" fillId="0" borderId="17" xfId="29" applyNumberFormat="1" applyFont="1" applyAlignment="1" applyProtection="1">
      <alignment horizontal="center" vertical="top" wrapText="1"/>
    </xf>
    <xf numFmtId="4" fontId="9" fillId="4" borderId="3" xfId="30" applyNumberFormat="1" applyFont="1" applyBorder="1" applyProtection="1">
      <alignment horizontal="right" vertical="top" shrinkToFit="1"/>
    </xf>
    <xf numFmtId="0" fontId="6" fillId="0" borderId="4" xfId="0" applyFont="1" applyBorder="1" applyAlignment="1">
      <alignment horizontal="center" vertical="center" wrapText="1"/>
    </xf>
    <xf numFmtId="0" fontId="7" fillId="0" borderId="5" xfId="15" applyNumberFormat="1" applyFont="1" applyBorder="1" applyProtection="1">
      <alignment horizontal="center" vertical="center" wrapText="1"/>
    </xf>
    <xf numFmtId="49" fontId="7" fillId="0" borderId="6" xfId="29" applyNumberFormat="1" applyFont="1" applyBorder="1" applyAlignment="1" applyProtection="1">
      <alignment horizontal="center" vertical="top" wrapText="1"/>
    </xf>
    <xf numFmtId="1" fontId="7" fillId="0" borderId="6" xfId="8" applyNumberFormat="1" applyFont="1" applyBorder="1" applyProtection="1">
      <alignment horizontal="center" vertical="top" shrinkToFit="1"/>
    </xf>
    <xf numFmtId="0" fontId="7" fillId="0" borderId="6" xfId="11" applyNumberFormat="1" applyFont="1" applyBorder="1" applyProtection="1">
      <alignment horizontal="center" vertical="top" wrapText="1"/>
    </xf>
    <xf numFmtId="4" fontId="9" fillId="4" borderId="6" xfId="30" applyNumberFormat="1" applyFont="1" applyBorder="1" applyProtection="1">
      <alignment horizontal="right" vertical="top" shrinkToFit="1"/>
    </xf>
    <xf numFmtId="0" fontId="10" fillId="0" borderId="2" xfId="0" applyFont="1" applyBorder="1" applyAlignment="1">
      <alignment horizontal="center" vertical="center" wrapText="1"/>
    </xf>
    <xf numFmtId="0" fontId="9" fillId="0" borderId="2" xfId="13" applyFont="1" applyBorder="1">
      <alignment horizontal="center" vertical="center" wrapText="1"/>
    </xf>
    <xf numFmtId="0" fontId="9" fillId="0" borderId="2" xfId="14" applyFont="1" applyBorder="1">
      <alignment horizontal="center" vertical="center" wrapText="1"/>
    </xf>
    <xf numFmtId="0" fontId="9" fillId="0" borderId="2" xfId="15" applyNumberFormat="1" applyFont="1" applyBorder="1" applyProtection="1">
      <alignment horizontal="center" vertical="center" wrapText="1"/>
    </xf>
    <xf numFmtId="0" fontId="9" fillId="0" borderId="2" xfId="15" applyFont="1" applyBorder="1">
      <alignment horizontal="center" vertical="center" wrapText="1"/>
    </xf>
    <xf numFmtId="49" fontId="9" fillId="0" borderId="2" xfId="29" applyNumberFormat="1" applyFont="1" applyBorder="1" applyAlignment="1" applyProtection="1">
      <alignment horizontal="center" vertical="top" wrapText="1"/>
    </xf>
    <xf numFmtId="1" fontId="9" fillId="0" borderId="2" xfId="8" applyNumberFormat="1" applyFont="1" applyBorder="1" applyProtection="1">
      <alignment horizontal="center" vertical="top" shrinkToFit="1"/>
    </xf>
    <xf numFmtId="0" fontId="9" fillId="0" borderId="2" xfId="11" applyNumberFormat="1" applyFont="1" applyBorder="1" applyProtection="1">
      <alignment horizontal="center" vertical="top" wrapText="1"/>
    </xf>
    <xf numFmtId="4" fontId="9" fillId="4" borderId="2" xfId="30" applyNumberFormat="1" applyFont="1" applyBorder="1" applyProtection="1">
      <alignment horizontal="right" vertical="top" shrinkToFit="1"/>
    </xf>
    <xf numFmtId="0" fontId="6" fillId="0" borderId="0" xfId="0" applyFont="1" applyFill="1" applyProtection="1">
      <protection locked="0"/>
    </xf>
    <xf numFmtId="0" fontId="7" fillId="0" borderId="5" xfId="15" applyNumberFormat="1" applyFont="1" applyFill="1" applyBorder="1" applyProtection="1">
      <alignment horizontal="center" vertical="center" wrapText="1"/>
    </xf>
    <xf numFmtId="4" fontId="9" fillId="0" borderId="2" xfId="15" applyNumberFormat="1" applyFont="1" applyFill="1" applyBorder="1" applyAlignment="1" applyProtection="1">
      <alignment horizontal="right" vertical="center" wrapText="1"/>
    </xf>
    <xf numFmtId="4" fontId="9" fillId="0" borderId="2" xfId="30" applyNumberFormat="1" applyFont="1" applyFill="1" applyBorder="1" applyProtection="1">
      <alignment horizontal="right" vertical="top" shrinkToFit="1"/>
    </xf>
    <xf numFmtId="4" fontId="7" fillId="0" borderId="17" xfId="30" applyNumberFormat="1" applyFont="1" applyFill="1" applyProtection="1">
      <alignment horizontal="right" vertical="top" shrinkToFit="1"/>
    </xf>
    <xf numFmtId="4" fontId="9" fillId="0" borderId="2" xfId="9" applyNumberFormat="1" applyFont="1" applyFill="1" applyBorder="1" applyProtection="1"/>
    <xf numFmtId="4" fontId="9" fillId="0" borderId="17" xfId="30" applyNumberFormat="1" applyFont="1" applyFill="1" applyProtection="1">
      <alignment horizontal="right" vertical="top" shrinkToFit="1"/>
    </xf>
    <xf numFmtId="0" fontId="7" fillId="0" borderId="0" xfId="9" applyNumberFormat="1" applyFont="1" applyFill="1" applyProtection="1"/>
    <xf numFmtId="0" fontId="7" fillId="0" borderId="7" xfId="10" applyFont="1" applyBorder="1" applyAlignment="1">
      <alignment horizontal="center" vertical="center" wrapText="1"/>
    </xf>
    <xf numFmtId="0" fontId="9" fillId="0" borderId="8" xfId="10" applyFont="1" applyBorder="1" applyAlignment="1">
      <alignment horizontal="center" vertical="center" wrapText="1"/>
    </xf>
    <xf numFmtId="4" fontId="7" fillId="4" borderId="17" xfId="30" applyNumberFormat="1" applyFont="1" applyProtection="1">
      <alignment horizontal="right" vertical="top" shrinkToFit="1"/>
    </xf>
    <xf numFmtId="49" fontId="7" fillId="0" borderId="1" xfId="29" applyNumberFormat="1" applyFont="1" applyBorder="1" applyAlignment="1" applyProtection="1">
      <alignment horizontal="center" vertical="top" wrapText="1"/>
    </xf>
    <xf numFmtId="0" fontId="9" fillId="0" borderId="8" xfId="29" applyNumberFormat="1" applyFont="1" applyBorder="1" applyAlignment="1" applyProtection="1">
      <alignment horizontal="left" vertical="top" wrapText="1"/>
    </xf>
    <xf numFmtId="0" fontId="7" fillId="0" borderId="1" xfId="29" applyNumberFormat="1" applyFont="1" applyBorder="1" applyAlignment="1" applyProtection="1">
      <alignment horizontal="left" vertical="top" wrapText="1"/>
    </xf>
    <xf numFmtId="0" fontId="9" fillId="0" borderId="1" xfId="29" applyNumberFormat="1" applyFont="1" applyBorder="1" applyAlignment="1" applyProtection="1">
      <alignment horizontal="left" vertical="top" wrapText="1"/>
    </xf>
    <xf numFmtId="0" fontId="7" fillId="0" borderId="0" xfId="21" applyNumberFormat="1" applyFont="1" applyAlignment="1" applyProtection="1">
      <alignment horizontal="left" wrapText="1"/>
    </xf>
    <xf numFmtId="0" fontId="9" fillId="0" borderId="3" xfId="7" applyFont="1" applyBorder="1">
      <alignment horizontal="center" vertical="center" wrapText="1"/>
    </xf>
    <xf numFmtId="0" fontId="10" fillId="0" borderId="0" xfId="0" applyFont="1" applyProtection="1">
      <protection locked="0"/>
    </xf>
    <xf numFmtId="1" fontId="9" fillId="0" borderId="3" xfId="8" applyNumberFormat="1" applyFont="1" applyBorder="1" applyProtection="1">
      <alignment horizontal="center" vertical="top" shrinkToFit="1"/>
    </xf>
    <xf numFmtId="1" fontId="7" fillId="0" borderId="3" xfId="8" applyNumberFormat="1" applyFont="1" applyBorder="1" applyProtection="1">
      <alignment horizontal="center" vertical="top" shrinkToFit="1"/>
    </xf>
    <xf numFmtId="0" fontId="7" fillId="0" borderId="17" xfId="29" applyNumberFormat="1" applyFont="1" applyProtection="1">
      <alignment horizontal="left" vertical="top" wrapText="1"/>
    </xf>
    <xf numFmtId="1" fontId="9" fillId="0" borderId="3" xfId="8" applyNumberFormat="1" applyFont="1" applyBorder="1" applyProtection="1">
      <alignment horizontal="center" vertical="top" shrinkToFit="1"/>
    </xf>
    <xf numFmtId="0" fontId="9" fillId="0" borderId="17" xfId="29" applyNumberFormat="1" applyFont="1" applyProtection="1">
      <alignment horizontal="left" vertical="top" wrapText="1"/>
    </xf>
    <xf numFmtId="4" fontId="10" fillId="0" borderId="0" xfId="0" applyNumberFormat="1" applyFont="1" applyProtection="1">
      <protection locked="0"/>
    </xf>
    <xf numFmtId="4" fontId="6" fillId="0" borderId="0" xfId="0" applyNumberFormat="1" applyFont="1" applyProtection="1">
      <protection locked="0"/>
    </xf>
    <xf numFmtId="0" fontId="7" fillId="0" borderId="17" xfId="29" applyNumberFormat="1" applyFont="1" applyAlignment="1" applyProtection="1">
      <alignment horizontal="left" vertical="top" wrapText="1"/>
    </xf>
    <xf numFmtId="0" fontId="8" fillId="0" borderId="0" xfId="2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17" xfId="15" applyNumberFormat="1" applyFont="1" applyProtection="1">
      <alignment horizontal="center" vertical="center" wrapText="1"/>
    </xf>
    <xf numFmtId="0" fontId="7" fillId="0" borderId="5" xfId="15" applyFont="1" applyBorder="1">
      <alignment horizontal="center" vertical="center" wrapText="1"/>
    </xf>
    <xf numFmtId="0" fontId="7" fillId="0" borderId="17" xfId="14" applyNumberFormat="1" applyFont="1" applyProtection="1">
      <alignment horizontal="center" vertical="center" wrapText="1"/>
    </xf>
    <xf numFmtId="0" fontId="7" fillId="0" borderId="5" xfId="14" applyFont="1" applyBorder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7" fillId="0" borderId="11" xfId="16" applyNumberFormat="1" applyFont="1" applyBorder="1" applyAlignment="1" applyProtection="1">
      <alignment horizontal="center" vertical="center" wrapText="1"/>
    </xf>
    <xf numFmtId="0" fontId="7" fillId="0" borderId="7" xfId="16" applyFont="1" applyBorder="1" applyAlignment="1">
      <alignment horizontal="center" vertical="center" wrapText="1"/>
    </xf>
    <xf numFmtId="0" fontId="7" fillId="0" borderId="9" xfId="1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26" applyNumberFormat="1" applyFont="1" applyProtection="1">
      <alignment horizontal="center"/>
    </xf>
    <xf numFmtId="0" fontId="11" fillId="0" borderId="0" xfId="26" applyFont="1">
      <alignment horizontal="center"/>
    </xf>
    <xf numFmtId="0" fontId="7" fillId="0" borderId="0" xfId="27" applyNumberFormat="1" applyFont="1" applyProtection="1">
      <alignment horizontal="right"/>
    </xf>
    <xf numFmtId="0" fontId="7" fillId="0" borderId="0" xfId="27" applyFont="1">
      <alignment horizontal="right"/>
    </xf>
    <xf numFmtId="0" fontId="7" fillId="0" borderId="0" xfId="27" applyFont="1" applyBorder="1">
      <alignment horizontal="right"/>
    </xf>
    <xf numFmtId="0" fontId="7" fillId="0" borderId="15" xfId="10" applyNumberFormat="1" applyFont="1" applyBorder="1" applyAlignment="1" applyProtection="1">
      <alignment horizontal="center" vertical="center" wrapText="1"/>
    </xf>
    <xf numFmtId="0" fontId="7" fillId="0" borderId="16" xfId="10" applyNumberFormat="1" applyFont="1" applyBorder="1" applyAlignment="1" applyProtection="1">
      <alignment horizontal="center" vertical="center" wrapText="1"/>
    </xf>
    <xf numFmtId="0" fontId="12" fillId="0" borderId="0" xfId="21" applyNumberFormat="1" applyProtection="1">
      <alignment horizontal="left" wrapText="1"/>
    </xf>
    <xf numFmtId="0" fontId="7" fillId="0" borderId="17" xfId="16" applyNumberFormat="1" applyFont="1" applyProtection="1">
      <alignment horizontal="center" vertical="center" wrapText="1"/>
    </xf>
    <xf numFmtId="0" fontId="7" fillId="0" borderId="17" xfId="16" applyFont="1">
      <alignment horizontal="center" vertical="center" wrapText="1"/>
    </xf>
    <xf numFmtId="0" fontId="7" fillId="0" borderId="3" xfId="7" applyNumberFormat="1" applyFont="1" applyBorder="1" applyProtection="1">
      <alignment horizontal="center" vertical="center" wrapText="1"/>
    </xf>
    <xf numFmtId="0" fontId="7" fillId="0" borderId="3" xfId="7" applyFont="1" applyBorder="1">
      <alignment horizontal="center" vertical="center" wrapText="1"/>
    </xf>
    <xf numFmtId="0" fontId="7" fillId="0" borderId="1" xfId="13" applyNumberFormat="1" applyFont="1" applyBorder="1" applyProtection="1">
      <alignment horizontal="center" vertical="center" wrapText="1"/>
    </xf>
    <xf numFmtId="0" fontId="7" fillId="0" borderId="9" xfId="13" applyFont="1" applyBorder="1">
      <alignment horizontal="center" vertical="center" wrapText="1"/>
    </xf>
    <xf numFmtId="0" fontId="7" fillId="0" borderId="10" xfId="12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24"/>
  <sheetViews>
    <sheetView showGridLines="0" showZeros="0" tabSelected="1" view="pageBreakPreview" topLeftCell="B14" zoomScaleNormal="100" zoomScaleSheetLayoutView="100" workbookViewId="0">
      <selection activeCell="B20" sqref="B20"/>
    </sheetView>
  </sheetViews>
  <sheetFormatPr defaultRowHeight="15" outlineLevelRow="5"/>
  <cols>
    <col min="1" max="1" width="9.140625" style="1" hidden="1" customWidth="1"/>
    <col min="2" max="2" width="47.7109375" style="5" customWidth="1"/>
    <col min="3" max="3" width="15.7109375" style="6" customWidth="1"/>
    <col min="4" max="4" width="28.85546875" style="5" customWidth="1"/>
    <col min="5" max="27" width="9.140625" style="5" hidden="1" customWidth="1"/>
    <col min="28" max="28" width="25.5703125" style="34" customWidth="1"/>
    <col min="29" max="29" width="13.5703125" style="1" bestFit="1" customWidth="1"/>
    <col min="30" max="16384" width="9.140625" style="1"/>
  </cols>
  <sheetData>
    <row r="2" spans="1:28">
      <c r="D2" s="4" t="s">
        <v>50</v>
      </c>
    </row>
    <row r="3" spans="1:28">
      <c r="D3" s="4" t="s">
        <v>51</v>
      </c>
    </row>
    <row r="4" spans="1:28">
      <c r="D4" s="4" t="s">
        <v>52</v>
      </c>
    </row>
    <row r="5" spans="1:28" ht="97.5" customHeight="1">
      <c r="D5" s="66" t="s">
        <v>27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</row>
    <row r="6" spans="1:28" s="5" customFormat="1" ht="70.5" customHeight="1">
      <c r="A6" s="49"/>
      <c r="B6" s="60" t="s">
        <v>28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8" s="5" customFormat="1" ht="15.75" customHeight="1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</row>
    <row r="8" spans="1:28" s="5" customFormat="1" ht="12.75" customHeight="1">
      <c r="A8" s="76" t="s">
        <v>47</v>
      </c>
      <c r="B8" s="77"/>
      <c r="C8" s="78"/>
      <c r="D8" s="78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s="5" customFormat="1" ht="30" customHeight="1">
      <c r="A9" s="84" t="s">
        <v>73</v>
      </c>
      <c r="B9" s="79" t="s">
        <v>74</v>
      </c>
      <c r="C9" s="88" t="s">
        <v>46</v>
      </c>
      <c r="D9" s="89"/>
      <c r="E9" s="86" t="s">
        <v>73</v>
      </c>
      <c r="F9" s="64" t="s">
        <v>73</v>
      </c>
      <c r="G9" s="82" t="s">
        <v>75</v>
      </c>
      <c r="H9" s="83"/>
      <c r="I9" s="83"/>
      <c r="J9" s="82" t="s">
        <v>76</v>
      </c>
      <c r="K9" s="83"/>
      <c r="L9" s="83"/>
      <c r="M9" s="62" t="s">
        <v>73</v>
      </c>
      <c r="N9" s="62" t="s">
        <v>73</v>
      </c>
      <c r="O9" s="62" t="s">
        <v>73</v>
      </c>
      <c r="P9" s="62" t="s">
        <v>73</v>
      </c>
      <c r="Q9" s="62" t="s">
        <v>73</v>
      </c>
      <c r="R9" s="62" t="s">
        <v>73</v>
      </c>
      <c r="S9" s="62" t="s">
        <v>73</v>
      </c>
      <c r="T9" s="62" t="s">
        <v>73</v>
      </c>
      <c r="U9" s="62" t="s">
        <v>73</v>
      </c>
      <c r="V9" s="62" t="s">
        <v>73</v>
      </c>
      <c r="W9" s="62" t="s">
        <v>73</v>
      </c>
      <c r="X9" s="62" t="s">
        <v>73</v>
      </c>
      <c r="Y9" s="62" t="s">
        <v>73</v>
      </c>
      <c r="Z9" s="68" t="s">
        <v>179</v>
      </c>
      <c r="AA9" s="69"/>
      <c r="AB9" s="70"/>
    </row>
    <row r="10" spans="1:28" s="5" customFormat="1" ht="68.25" customHeight="1">
      <c r="A10" s="84"/>
      <c r="B10" s="80"/>
      <c r="C10" s="3" t="s">
        <v>48</v>
      </c>
      <c r="D10" s="3" t="s">
        <v>49</v>
      </c>
      <c r="E10" s="86"/>
      <c r="F10" s="64"/>
      <c r="G10" s="8"/>
      <c r="H10" s="9"/>
      <c r="I10" s="9"/>
      <c r="J10" s="8"/>
      <c r="K10" s="9"/>
      <c r="L10" s="9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71"/>
      <c r="AA10" s="72"/>
      <c r="AB10" s="73"/>
    </row>
    <row r="11" spans="1:28" s="5" customFormat="1">
      <c r="A11" s="85"/>
      <c r="B11" s="42">
        <v>1</v>
      </c>
      <c r="C11" s="19">
        <v>2</v>
      </c>
      <c r="D11" s="19">
        <v>3</v>
      </c>
      <c r="E11" s="87"/>
      <c r="F11" s="65"/>
      <c r="G11" s="20" t="s">
        <v>73</v>
      </c>
      <c r="H11" s="20" t="s">
        <v>73</v>
      </c>
      <c r="I11" s="20" t="s">
        <v>73</v>
      </c>
      <c r="J11" s="20" t="s">
        <v>73</v>
      </c>
      <c r="K11" s="20" t="s">
        <v>73</v>
      </c>
      <c r="L11" s="20" t="s">
        <v>73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20" t="s">
        <v>73</v>
      </c>
      <c r="AA11" s="20" t="s">
        <v>73</v>
      </c>
      <c r="AB11" s="35">
        <v>4</v>
      </c>
    </row>
    <row r="12" spans="1:28" s="51" customFormat="1" ht="14.25">
      <c r="A12" s="50"/>
      <c r="B12" s="43" t="s">
        <v>175</v>
      </c>
      <c r="C12" s="25"/>
      <c r="D12" s="25"/>
      <c r="E12" s="26"/>
      <c r="F12" s="27"/>
      <c r="G12" s="28"/>
      <c r="H12" s="28"/>
      <c r="I12" s="28"/>
      <c r="J12" s="28"/>
      <c r="K12" s="28"/>
      <c r="L12" s="28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8"/>
      <c r="AA12" s="28"/>
      <c r="AB12" s="36">
        <f>AB13+AB21+AB26+AB32+AB34+AB49+AB59+AB62+AB64+AB66+AB68+AB70+AB72+AB74+AB94+AB103+AB111+AB120+AB19</f>
        <v>707475322.70000005</v>
      </c>
    </row>
    <row r="13" spans="1:28" s="51" customFormat="1" ht="38.25">
      <c r="A13" s="52" t="s">
        <v>77</v>
      </c>
      <c r="B13" s="46" t="s">
        <v>44</v>
      </c>
      <c r="C13" s="30" t="s">
        <v>45</v>
      </c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31"/>
      <c r="O13" s="31"/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542277.75</v>
      </c>
      <c r="AB13" s="37">
        <f>SUM(AB14:AB18)</f>
        <v>490891.74000000005</v>
      </c>
    </row>
    <row r="14" spans="1:28" s="5" customFormat="1" ht="25.5" outlineLevel="5">
      <c r="A14" s="53" t="s">
        <v>78</v>
      </c>
      <c r="B14" s="54" t="s">
        <v>184</v>
      </c>
      <c r="C14" s="21" t="s">
        <v>45</v>
      </c>
      <c r="D14" s="14" t="s">
        <v>189</v>
      </c>
      <c r="E14" s="22"/>
      <c r="F14" s="22"/>
      <c r="G14" s="23"/>
      <c r="H14" s="22"/>
      <c r="I14" s="22"/>
      <c r="J14" s="22"/>
      <c r="K14" s="22"/>
      <c r="L14" s="22"/>
      <c r="M14" s="22"/>
      <c r="N14" s="22"/>
      <c r="O14" s="22"/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278269.53000000003</v>
      </c>
      <c r="AB14" s="38">
        <v>87626.14</v>
      </c>
    </row>
    <row r="15" spans="1:28" s="5" customFormat="1" ht="25.5" outlineLevel="5">
      <c r="A15" s="53" t="s">
        <v>79</v>
      </c>
      <c r="B15" s="54" t="s">
        <v>185</v>
      </c>
      <c r="C15" s="13" t="s">
        <v>45</v>
      </c>
      <c r="D15" s="14" t="s">
        <v>190</v>
      </c>
      <c r="E15" s="14"/>
      <c r="F15" s="14"/>
      <c r="G15" s="15"/>
      <c r="H15" s="14"/>
      <c r="I15" s="14"/>
      <c r="J15" s="14"/>
      <c r="K15" s="14"/>
      <c r="L15" s="14"/>
      <c r="M15" s="14"/>
      <c r="N15" s="14"/>
      <c r="O15" s="14"/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53205.79</v>
      </c>
      <c r="AB15" s="38">
        <v>180201.76</v>
      </c>
    </row>
    <row r="16" spans="1:28" s="5" customFormat="1" outlineLevel="5">
      <c r="A16" s="53" t="s">
        <v>80</v>
      </c>
      <c r="B16" s="54" t="s">
        <v>186</v>
      </c>
      <c r="C16" s="13" t="s">
        <v>45</v>
      </c>
      <c r="D16" s="14" t="s">
        <v>191</v>
      </c>
      <c r="E16" s="14"/>
      <c r="F16" s="14"/>
      <c r="G16" s="15"/>
      <c r="H16" s="14"/>
      <c r="I16" s="14"/>
      <c r="J16" s="14"/>
      <c r="K16" s="14"/>
      <c r="L16" s="14"/>
      <c r="M16" s="14"/>
      <c r="N16" s="14"/>
      <c r="O16" s="14"/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195661.73</v>
      </c>
      <c r="AB16" s="38">
        <v>110820.19</v>
      </c>
    </row>
    <row r="17" spans="1:28" s="5" customFormat="1" ht="25.5" outlineLevel="5">
      <c r="A17" s="53" t="s">
        <v>81</v>
      </c>
      <c r="B17" s="54" t="s">
        <v>187</v>
      </c>
      <c r="C17" s="13" t="s">
        <v>45</v>
      </c>
      <c r="D17" s="14" t="s">
        <v>192</v>
      </c>
      <c r="E17" s="14"/>
      <c r="F17" s="14"/>
      <c r="G17" s="15"/>
      <c r="H17" s="14"/>
      <c r="I17" s="14"/>
      <c r="J17" s="14"/>
      <c r="K17" s="14"/>
      <c r="L17" s="14"/>
      <c r="M17" s="14"/>
      <c r="N17" s="14"/>
      <c r="O17" s="14"/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15140.7</v>
      </c>
      <c r="AB17" s="38">
        <v>7776.45</v>
      </c>
    </row>
    <row r="18" spans="1:28" s="5" customFormat="1" ht="38.25" outlineLevel="5">
      <c r="A18" s="53"/>
      <c r="B18" s="54" t="s">
        <v>188</v>
      </c>
      <c r="C18" s="13" t="s">
        <v>45</v>
      </c>
      <c r="D18" s="14" t="s">
        <v>193</v>
      </c>
      <c r="E18" s="14"/>
      <c r="F18" s="14"/>
      <c r="G18" s="15"/>
      <c r="H18" s="14"/>
      <c r="I18" s="14"/>
      <c r="J18" s="14"/>
      <c r="K18" s="14"/>
      <c r="L18" s="14"/>
      <c r="M18" s="14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38">
        <v>104467.2</v>
      </c>
    </row>
    <row r="19" spans="1:28" s="51" customFormat="1" ht="14.25" outlineLevel="5">
      <c r="A19" s="55"/>
      <c r="B19" s="56" t="s">
        <v>194</v>
      </c>
      <c r="C19" s="17" t="s">
        <v>195</v>
      </c>
      <c r="D19" s="10"/>
      <c r="E19" s="10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40">
        <v>500</v>
      </c>
    </row>
    <row r="20" spans="1:28" s="5" customFormat="1" ht="49.5" customHeight="1" outlineLevel="5">
      <c r="A20" s="53"/>
      <c r="B20" s="59" t="s">
        <v>29</v>
      </c>
      <c r="C20" s="13" t="s">
        <v>195</v>
      </c>
      <c r="D20" s="14" t="s">
        <v>183</v>
      </c>
      <c r="E20" s="14"/>
      <c r="F20" s="14"/>
      <c r="G20" s="15"/>
      <c r="H20" s="14"/>
      <c r="I20" s="14"/>
      <c r="J20" s="14"/>
      <c r="K20" s="14"/>
      <c r="L20" s="14"/>
      <c r="M20" s="14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38">
        <v>500</v>
      </c>
    </row>
    <row r="21" spans="1:28" s="51" customFormat="1" ht="14.25">
      <c r="A21" s="52" t="s">
        <v>82</v>
      </c>
      <c r="B21" s="48" t="s">
        <v>83</v>
      </c>
      <c r="C21" s="17" t="s">
        <v>53</v>
      </c>
      <c r="D21" s="10"/>
      <c r="E21" s="10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8">
        <v>3991706.65</v>
      </c>
      <c r="AB21" s="39">
        <f>AB22+AB23+AB24+AB25</f>
        <v>4579956.1400000006</v>
      </c>
    </row>
    <row r="22" spans="1:28" s="5" customFormat="1" ht="114.75" outlineLevel="5">
      <c r="A22" s="53" t="s">
        <v>84</v>
      </c>
      <c r="B22" s="54" t="s">
        <v>196</v>
      </c>
      <c r="C22" s="13" t="s">
        <v>53</v>
      </c>
      <c r="D22" s="14" t="s">
        <v>200</v>
      </c>
      <c r="E22" s="14"/>
      <c r="F22" s="14"/>
      <c r="G22" s="15"/>
      <c r="H22" s="14"/>
      <c r="I22" s="14"/>
      <c r="J22" s="14"/>
      <c r="K22" s="14"/>
      <c r="L22" s="14"/>
      <c r="M22" s="14"/>
      <c r="N22" s="14"/>
      <c r="O22" s="14"/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1778566.05</v>
      </c>
      <c r="AB22" s="38">
        <v>2084718.89</v>
      </c>
    </row>
    <row r="23" spans="1:28" s="5" customFormat="1" ht="127.5" outlineLevel="5">
      <c r="A23" s="53" t="s">
        <v>85</v>
      </c>
      <c r="B23" s="54" t="s">
        <v>197</v>
      </c>
      <c r="C23" s="13" t="s">
        <v>53</v>
      </c>
      <c r="D23" s="14" t="s">
        <v>201</v>
      </c>
      <c r="E23" s="14"/>
      <c r="F23" s="14"/>
      <c r="G23" s="15"/>
      <c r="H23" s="14"/>
      <c r="I23" s="14"/>
      <c r="J23" s="14"/>
      <c r="K23" s="14"/>
      <c r="L23" s="14"/>
      <c r="M23" s="14"/>
      <c r="N23" s="14"/>
      <c r="O23" s="14"/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17128.740000000002</v>
      </c>
      <c r="AB23" s="38">
        <v>15323.23</v>
      </c>
    </row>
    <row r="24" spans="1:28" s="5" customFormat="1" ht="114.75" outlineLevel="5">
      <c r="A24" s="53" t="s">
        <v>86</v>
      </c>
      <c r="B24" s="54" t="s">
        <v>198</v>
      </c>
      <c r="C24" s="13" t="s">
        <v>53</v>
      </c>
      <c r="D24" s="14" t="s">
        <v>202</v>
      </c>
      <c r="E24" s="14"/>
      <c r="F24" s="14"/>
      <c r="G24" s="15"/>
      <c r="H24" s="14"/>
      <c r="I24" s="14"/>
      <c r="J24" s="14"/>
      <c r="K24" s="14"/>
      <c r="L24" s="14"/>
      <c r="M24" s="14"/>
      <c r="N24" s="14"/>
      <c r="O24" s="14"/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2594511.5099999998</v>
      </c>
      <c r="AB24" s="38">
        <v>2785191.52</v>
      </c>
    </row>
    <row r="25" spans="1:28" s="5" customFormat="1" ht="114.75" outlineLevel="5">
      <c r="A25" s="53" t="s">
        <v>87</v>
      </c>
      <c r="B25" s="54" t="s">
        <v>199</v>
      </c>
      <c r="C25" s="13" t="s">
        <v>53</v>
      </c>
      <c r="D25" s="14" t="s">
        <v>203</v>
      </c>
      <c r="E25" s="14"/>
      <c r="F25" s="14"/>
      <c r="G25" s="15"/>
      <c r="H25" s="14"/>
      <c r="I25" s="14"/>
      <c r="J25" s="14"/>
      <c r="K25" s="14"/>
      <c r="L25" s="14"/>
      <c r="M25" s="14"/>
      <c r="N25" s="14"/>
      <c r="O25" s="14"/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-398499.65</v>
      </c>
      <c r="AB25" s="38">
        <v>-305277.5</v>
      </c>
    </row>
    <row r="26" spans="1:28" s="51" customFormat="1" ht="49.5" customHeight="1">
      <c r="A26" s="52" t="s">
        <v>88</v>
      </c>
      <c r="B26" s="48" t="s">
        <v>70</v>
      </c>
      <c r="C26" s="17" t="s">
        <v>54</v>
      </c>
      <c r="D26" s="10"/>
      <c r="E26" s="10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245600</v>
      </c>
      <c r="AB26" s="40">
        <f>AB29+AB30+AB31+AB27+AB28</f>
        <v>324315.46999999997</v>
      </c>
    </row>
    <row r="27" spans="1:28" s="51" customFormat="1" ht="49.5" customHeight="1">
      <c r="A27" s="52"/>
      <c r="B27" s="54" t="s">
        <v>204</v>
      </c>
      <c r="C27" s="13" t="s">
        <v>54</v>
      </c>
      <c r="D27" s="14" t="s">
        <v>209</v>
      </c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8">
        <v>51515.47</v>
      </c>
    </row>
    <row r="28" spans="1:28" s="51" customFormat="1" ht="49.5" customHeight="1">
      <c r="A28" s="52"/>
      <c r="B28" s="54" t="s">
        <v>205</v>
      </c>
      <c r="C28" s="13" t="s">
        <v>54</v>
      </c>
      <c r="D28" s="14" t="s">
        <v>210</v>
      </c>
      <c r="E28" s="10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8">
        <v>10000</v>
      </c>
    </row>
    <row r="29" spans="1:28" s="5" customFormat="1" ht="25.5" outlineLevel="5">
      <c r="A29" s="53" t="s">
        <v>89</v>
      </c>
      <c r="B29" s="54" t="s">
        <v>206</v>
      </c>
      <c r="C29" s="13" t="s">
        <v>54</v>
      </c>
      <c r="D29" s="14" t="s">
        <v>211</v>
      </c>
      <c r="E29" s="14"/>
      <c r="F29" s="14"/>
      <c r="G29" s="15"/>
      <c r="H29" s="14"/>
      <c r="I29" s="14"/>
      <c r="J29" s="14"/>
      <c r="K29" s="14"/>
      <c r="L29" s="14"/>
      <c r="M29" s="14"/>
      <c r="N29" s="14"/>
      <c r="O29" s="14"/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11000</v>
      </c>
      <c r="AB29" s="38">
        <v>10000</v>
      </c>
    </row>
    <row r="30" spans="1:28" s="5" customFormat="1" ht="51" outlineLevel="5">
      <c r="A30" s="53" t="s">
        <v>90</v>
      </c>
      <c r="B30" s="54" t="s">
        <v>207</v>
      </c>
      <c r="C30" s="13" t="s">
        <v>54</v>
      </c>
      <c r="D30" s="14" t="s">
        <v>212</v>
      </c>
      <c r="E30" s="14"/>
      <c r="F30" s="14"/>
      <c r="G30" s="15"/>
      <c r="H30" s="14"/>
      <c r="I30" s="14"/>
      <c r="J30" s="14"/>
      <c r="K30" s="14"/>
      <c r="L30" s="14"/>
      <c r="M30" s="14"/>
      <c r="N30" s="14"/>
      <c r="O30" s="14"/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233600</v>
      </c>
      <c r="AB30" s="38">
        <v>248300</v>
      </c>
    </row>
    <row r="31" spans="1:28" s="5" customFormat="1" ht="38.25" outlineLevel="5">
      <c r="A31" s="53" t="s">
        <v>91</v>
      </c>
      <c r="B31" s="54" t="s">
        <v>208</v>
      </c>
      <c r="C31" s="13" t="s">
        <v>54</v>
      </c>
      <c r="D31" s="14" t="s">
        <v>183</v>
      </c>
      <c r="E31" s="14"/>
      <c r="F31" s="14"/>
      <c r="G31" s="15"/>
      <c r="H31" s="14"/>
      <c r="I31" s="14"/>
      <c r="J31" s="14"/>
      <c r="K31" s="14"/>
      <c r="L31" s="14"/>
      <c r="M31" s="14"/>
      <c r="N31" s="14"/>
      <c r="O31" s="14"/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1000</v>
      </c>
      <c r="AB31" s="38">
        <v>4500</v>
      </c>
    </row>
    <row r="32" spans="1:28" s="51" customFormat="1" ht="25.5">
      <c r="A32" s="52" t="s">
        <v>93</v>
      </c>
      <c r="B32" s="48" t="s">
        <v>71</v>
      </c>
      <c r="C32" s="17" t="s">
        <v>55</v>
      </c>
      <c r="D32" s="10"/>
      <c r="E32" s="10"/>
      <c r="F32" s="10"/>
      <c r="G32" s="11"/>
      <c r="H32" s="10"/>
      <c r="I32" s="10"/>
      <c r="J32" s="10"/>
      <c r="K32" s="10"/>
      <c r="L32" s="10"/>
      <c r="M32" s="10"/>
      <c r="N32" s="10"/>
      <c r="O32" s="10"/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38000</v>
      </c>
      <c r="AB32" s="40">
        <f>AB33</f>
        <v>6000</v>
      </c>
    </row>
    <row r="33" spans="1:29" s="5" customFormat="1" ht="51" outlineLevel="5">
      <c r="A33" s="53" t="s">
        <v>94</v>
      </c>
      <c r="B33" s="54" t="s">
        <v>213</v>
      </c>
      <c r="C33" s="13" t="s">
        <v>55</v>
      </c>
      <c r="D33" s="14" t="s">
        <v>178</v>
      </c>
      <c r="E33" s="14"/>
      <c r="F33" s="14"/>
      <c r="G33" s="15"/>
      <c r="H33" s="14"/>
      <c r="I33" s="14"/>
      <c r="J33" s="14"/>
      <c r="K33" s="14"/>
      <c r="L33" s="14"/>
      <c r="M33" s="14"/>
      <c r="N33" s="14"/>
      <c r="O33" s="14"/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38000</v>
      </c>
      <c r="AB33" s="38">
        <v>6000</v>
      </c>
    </row>
    <row r="34" spans="1:29" s="51" customFormat="1" ht="25.5">
      <c r="A34" s="52" t="s">
        <v>95</v>
      </c>
      <c r="B34" s="48" t="s">
        <v>72</v>
      </c>
      <c r="C34" s="17" t="s">
        <v>56</v>
      </c>
      <c r="D34" s="10"/>
      <c r="E34" s="10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146191738.43000001</v>
      </c>
      <c r="AB34" s="40">
        <f>SUM(AB35:AB48)</f>
        <v>150250102.56</v>
      </c>
    </row>
    <row r="35" spans="1:29" s="51" customFormat="1" ht="76.5">
      <c r="A35" s="52"/>
      <c r="B35" s="54" t="s">
        <v>214</v>
      </c>
      <c r="C35" s="13" t="s">
        <v>56</v>
      </c>
      <c r="D35" s="14" t="s">
        <v>228</v>
      </c>
      <c r="E35" s="14"/>
      <c r="F35" s="14"/>
      <c r="G35" s="15"/>
      <c r="H35" s="14"/>
      <c r="I35" s="14"/>
      <c r="J35" s="14"/>
      <c r="K35" s="14"/>
      <c r="L35" s="14"/>
      <c r="M35" s="14"/>
      <c r="N35" s="14"/>
      <c r="O35" s="1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38">
        <v>130143910.83</v>
      </c>
      <c r="AC35" s="57"/>
    </row>
    <row r="36" spans="1:29" s="51" customFormat="1" ht="105" customHeight="1">
      <c r="A36" s="52"/>
      <c r="B36" s="54" t="s">
        <v>215</v>
      </c>
      <c r="C36" s="13" t="s">
        <v>56</v>
      </c>
      <c r="D36" s="14" t="s">
        <v>229</v>
      </c>
      <c r="E36" s="14"/>
      <c r="F36" s="14"/>
      <c r="G36" s="15"/>
      <c r="H36" s="14"/>
      <c r="I36" s="14"/>
      <c r="J36" s="14"/>
      <c r="K36" s="14"/>
      <c r="L36" s="14"/>
      <c r="M36" s="14"/>
      <c r="N36" s="14"/>
      <c r="O36" s="1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38">
        <v>172657.21</v>
      </c>
      <c r="AC36" s="57"/>
    </row>
    <row r="37" spans="1:29" s="51" customFormat="1" ht="51.75" customHeight="1">
      <c r="A37" s="52"/>
      <c r="B37" s="54" t="s">
        <v>216</v>
      </c>
      <c r="C37" s="45" t="s">
        <v>56</v>
      </c>
      <c r="D37" s="14" t="s">
        <v>230</v>
      </c>
      <c r="E37" s="14"/>
      <c r="F37" s="14"/>
      <c r="G37" s="15"/>
      <c r="H37" s="14"/>
      <c r="I37" s="14"/>
      <c r="J37" s="14"/>
      <c r="K37" s="14"/>
      <c r="L37" s="14"/>
      <c r="M37" s="14"/>
      <c r="N37" s="14"/>
      <c r="O37" s="1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38">
        <v>504052.92</v>
      </c>
      <c r="AC37" s="57"/>
    </row>
    <row r="38" spans="1:29" s="5" customFormat="1" ht="25.5" outlineLevel="5">
      <c r="A38" s="53" t="s">
        <v>96</v>
      </c>
      <c r="B38" s="54" t="s">
        <v>217</v>
      </c>
      <c r="C38" s="13" t="s">
        <v>56</v>
      </c>
      <c r="D38" s="14" t="s">
        <v>231</v>
      </c>
      <c r="E38" s="14"/>
      <c r="F38" s="14"/>
      <c r="G38" s="15"/>
      <c r="H38" s="14"/>
      <c r="I38" s="14"/>
      <c r="J38" s="14"/>
      <c r="K38" s="14"/>
      <c r="L38" s="14"/>
      <c r="M38" s="14"/>
      <c r="N38" s="14"/>
      <c r="O38" s="14"/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3925.01</v>
      </c>
      <c r="AB38" s="38">
        <v>13186556.73</v>
      </c>
    </row>
    <row r="39" spans="1:29" s="5" customFormat="1" outlineLevel="5">
      <c r="A39" s="53"/>
      <c r="B39" s="54" t="s">
        <v>218</v>
      </c>
      <c r="C39" s="13" t="s">
        <v>56</v>
      </c>
      <c r="D39" s="14" t="s">
        <v>232</v>
      </c>
      <c r="E39" s="14"/>
      <c r="F39" s="14"/>
      <c r="G39" s="15"/>
      <c r="H39" s="14"/>
      <c r="I39" s="14"/>
      <c r="J39" s="14"/>
      <c r="K39" s="14"/>
      <c r="L39" s="14"/>
      <c r="M39" s="14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38">
        <v>132.58000000000001</v>
      </c>
      <c r="AC39" s="58"/>
    </row>
    <row r="40" spans="1:29" s="5" customFormat="1" outlineLevel="5">
      <c r="A40" s="53"/>
      <c r="B40" s="54" t="s">
        <v>219</v>
      </c>
      <c r="C40" s="13" t="s">
        <v>56</v>
      </c>
      <c r="D40" s="14" t="s">
        <v>233</v>
      </c>
      <c r="E40" s="14"/>
      <c r="F40" s="14"/>
      <c r="G40" s="15"/>
      <c r="H40" s="14"/>
      <c r="I40" s="14"/>
      <c r="J40" s="14"/>
      <c r="K40" s="14"/>
      <c r="L40" s="14"/>
      <c r="M40" s="14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38">
        <v>2075117.07</v>
      </c>
      <c r="AC40" s="58"/>
    </row>
    <row r="41" spans="1:29" s="5" customFormat="1" ht="38.25" outlineLevel="5">
      <c r="A41" s="53"/>
      <c r="B41" s="54" t="s">
        <v>220</v>
      </c>
      <c r="C41" s="13" t="s">
        <v>56</v>
      </c>
      <c r="D41" s="14" t="s">
        <v>234</v>
      </c>
      <c r="E41" s="14"/>
      <c r="F41" s="14"/>
      <c r="G41" s="15"/>
      <c r="H41" s="14"/>
      <c r="I41" s="14"/>
      <c r="J41" s="14"/>
      <c r="K41" s="14"/>
      <c r="L41" s="14"/>
      <c r="M41" s="14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38">
        <v>69615.61</v>
      </c>
      <c r="AC41" s="58"/>
    </row>
    <row r="42" spans="1:29" s="5" customFormat="1" outlineLevel="5">
      <c r="A42" s="53"/>
      <c r="B42" s="54" t="s">
        <v>221</v>
      </c>
      <c r="C42" s="13" t="s">
        <v>56</v>
      </c>
      <c r="D42" s="14" t="s">
        <v>235</v>
      </c>
      <c r="E42" s="14"/>
      <c r="F42" s="14"/>
      <c r="G42" s="15"/>
      <c r="H42" s="14"/>
      <c r="I42" s="14"/>
      <c r="J42" s="14"/>
      <c r="K42" s="14"/>
      <c r="L42" s="14"/>
      <c r="M42" s="14"/>
      <c r="N42" s="14"/>
      <c r="O42" s="1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38">
        <v>227088.04</v>
      </c>
      <c r="AC42" s="58"/>
    </row>
    <row r="43" spans="1:29" s="5" customFormat="1" outlineLevel="5">
      <c r="A43" s="53"/>
      <c r="B43" s="54" t="s">
        <v>222</v>
      </c>
      <c r="C43" s="13" t="s">
        <v>56</v>
      </c>
      <c r="D43" s="14" t="s">
        <v>236</v>
      </c>
      <c r="E43" s="14"/>
      <c r="F43" s="14"/>
      <c r="G43" s="15"/>
      <c r="H43" s="14"/>
      <c r="I43" s="14"/>
      <c r="J43" s="14"/>
      <c r="K43" s="14"/>
      <c r="L43" s="14"/>
      <c r="M43" s="14"/>
      <c r="N43" s="14"/>
      <c r="O43" s="1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38">
        <v>1919007.91</v>
      </c>
      <c r="AC43" s="58"/>
    </row>
    <row r="44" spans="1:29" s="5" customFormat="1" ht="25.5" outlineLevel="5">
      <c r="A44" s="53"/>
      <c r="B44" s="54" t="s">
        <v>223</v>
      </c>
      <c r="C44" s="13" t="s">
        <v>56</v>
      </c>
      <c r="D44" s="14" t="s">
        <v>237</v>
      </c>
      <c r="E44" s="14"/>
      <c r="F44" s="14"/>
      <c r="G44" s="15"/>
      <c r="H44" s="14"/>
      <c r="I44" s="14"/>
      <c r="J44" s="14"/>
      <c r="K44" s="14"/>
      <c r="L44" s="14"/>
      <c r="M44" s="14"/>
      <c r="N44" s="14"/>
      <c r="O44" s="1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38">
        <v>192352.22</v>
      </c>
      <c r="AC44" s="58"/>
    </row>
    <row r="45" spans="1:29" s="5" customFormat="1" ht="51" outlineLevel="5">
      <c r="A45" s="53" t="s">
        <v>97</v>
      </c>
      <c r="B45" s="54" t="s">
        <v>224</v>
      </c>
      <c r="C45" s="13" t="s">
        <v>56</v>
      </c>
      <c r="D45" s="14" t="s">
        <v>238</v>
      </c>
      <c r="E45" s="14"/>
      <c r="F45" s="14"/>
      <c r="G45" s="15"/>
      <c r="H45" s="14"/>
      <c r="I45" s="14"/>
      <c r="J45" s="14"/>
      <c r="K45" s="14"/>
      <c r="L45" s="14"/>
      <c r="M45" s="14"/>
      <c r="N45" s="14"/>
      <c r="O45" s="14"/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1574461.52</v>
      </c>
      <c r="AB45" s="38">
        <v>1705748.94</v>
      </c>
    </row>
    <row r="46" spans="1:29" s="5" customFormat="1" ht="63.75" outlineLevel="5">
      <c r="A46" s="53" t="s">
        <v>98</v>
      </c>
      <c r="B46" s="54" t="s">
        <v>225</v>
      </c>
      <c r="C46" s="13" t="s">
        <v>56</v>
      </c>
      <c r="D46" s="14" t="s">
        <v>239</v>
      </c>
      <c r="E46" s="14"/>
      <c r="F46" s="14"/>
      <c r="G46" s="15"/>
      <c r="H46" s="14"/>
      <c r="I46" s="14"/>
      <c r="J46" s="14"/>
      <c r="K46" s="14"/>
      <c r="L46" s="14"/>
      <c r="M46" s="14"/>
      <c r="N46" s="14"/>
      <c r="O46" s="14"/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32350.25</v>
      </c>
      <c r="AB46" s="38">
        <v>28437.5</v>
      </c>
    </row>
    <row r="47" spans="1:29" s="5" customFormat="1" ht="51" outlineLevel="5">
      <c r="A47" s="53" t="s">
        <v>99</v>
      </c>
      <c r="B47" s="54" t="s">
        <v>226</v>
      </c>
      <c r="C47" s="13" t="s">
        <v>56</v>
      </c>
      <c r="D47" s="14" t="s">
        <v>240</v>
      </c>
      <c r="E47" s="14"/>
      <c r="F47" s="14"/>
      <c r="G47" s="15"/>
      <c r="H47" s="14"/>
      <c r="I47" s="14"/>
      <c r="J47" s="14"/>
      <c r="K47" s="14"/>
      <c r="L47" s="14"/>
      <c r="M47" s="14"/>
      <c r="N47" s="14"/>
      <c r="O47" s="14"/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1625</v>
      </c>
      <c r="AB47" s="38">
        <v>5425</v>
      </c>
    </row>
    <row r="48" spans="1:29" s="5" customFormat="1" ht="63.75" outlineLevel="5">
      <c r="A48" s="53" t="s">
        <v>100</v>
      </c>
      <c r="B48" s="54" t="s">
        <v>227</v>
      </c>
      <c r="C48" s="13" t="s">
        <v>56</v>
      </c>
      <c r="D48" s="14" t="s">
        <v>241</v>
      </c>
      <c r="E48" s="14"/>
      <c r="F48" s="14"/>
      <c r="G48" s="15"/>
      <c r="H48" s="14"/>
      <c r="I48" s="14"/>
      <c r="J48" s="14"/>
      <c r="K48" s="14"/>
      <c r="L48" s="14"/>
      <c r="M48" s="14"/>
      <c r="N48" s="14"/>
      <c r="O48" s="14"/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10000</v>
      </c>
      <c r="AB48" s="38">
        <v>20000</v>
      </c>
    </row>
    <row r="49" spans="1:29" s="51" customFormat="1" ht="25.5">
      <c r="A49" s="52" t="s">
        <v>101</v>
      </c>
      <c r="B49" s="48" t="s">
        <v>170</v>
      </c>
      <c r="C49" s="17" t="s">
        <v>57</v>
      </c>
      <c r="D49" s="10"/>
      <c r="E49" s="10"/>
      <c r="F49" s="10"/>
      <c r="G49" s="11"/>
      <c r="H49" s="10"/>
      <c r="I49" s="10"/>
      <c r="J49" s="10"/>
      <c r="K49" s="10"/>
      <c r="L49" s="10"/>
      <c r="M49" s="10"/>
      <c r="N49" s="10"/>
      <c r="O49" s="10"/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2354029.1800000002</v>
      </c>
      <c r="AB49" s="40">
        <f>SUM(AB50:AB58)</f>
        <v>1942351.43</v>
      </c>
    </row>
    <row r="50" spans="1:29" s="5" customFormat="1" ht="68.25" customHeight="1">
      <c r="A50" s="53"/>
      <c r="B50" s="54" t="s">
        <v>242</v>
      </c>
      <c r="C50" s="13" t="s">
        <v>57</v>
      </c>
      <c r="D50" s="14" t="s">
        <v>248</v>
      </c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38">
        <v>68750.25</v>
      </c>
      <c r="AC50" s="58"/>
    </row>
    <row r="51" spans="1:29" s="5" customFormat="1" ht="36" customHeight="1">
      <c r="A51" s="53"/>
      <c r="B51" s="54" t="s">
        <v>243</v>
      </c>
      <c r="C51" s="13" t="s">
        <v>57</v>
      </c>
      <c r="D51" s="14" t="s">
        <v>249</v>
      </c>
      <c r="E51" s="14"/>
      <c r="F51" s="14"/>
      <c r="G51" s="15"/>
      <c r="H51" s="14"/>
      <c r="I51" s="14"/>
      <c r="J51" s="14"/>
      <c r="K51" s="14"/>
      <c r="L51" s="14"/>
      <c r="M51" s="14"/>
      <c r="N51" s="14"/>
      <c r="O51" s="1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38">
        <v>79212.75</v>
      </c>
      <c r="AC51" s="58"/>
    </row>
    <row r="52" spans="1:29" s="5" customFormat="1" ht="90" customHeight="1" outlineLevel="5">
      <c r="A52" s="53" t="s">
        <v>102</v>
      </c>
      <c r="B52" s="54" t="s">
        <v>244</v>
      </c>
      <c r="C52" s="13" t="s">
        <v>57</v>
      </c>
      <c r="D52" s="14" t="s">
        <v>250</v>
      </c>
      <c r="E52" s="14"/>
      <c r="F52" s="14"/>
      <c r="G52" s="15"/>
      <c r="H52" s="14"/>
      <c r="I52" s="14"/>
      <c r="J52" s="14"/>
      <c r="K52" s="14"/>
      <c r="L52" s="14"/>
      <c r="M52" s="14"/>
      <c r="N52" s="14"/>
      <c r="O52" s="14"/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85691.25</v>
      </c>
      <c r="AB52" s="38">
        <v>145512.75</v>
      </c>
    </row>
    <row r="53" spans="1:29" s="5" customFormat="1" ht="61.5" customHeight="1" outlineLevel="5">
      <c r="A53" s="53" t="s">
        <v>103</v>
      </c>
      <c r="B53" s="54" t="s">
        <v>204</v>
      </c>
      <c r="C53" s="13" t="s">
        <v>57</v>
      </c>
      <c r="D53" s="14" t="s">
        <v>209</v>
      </c>
      <c r="E53" s="14"/>
      <c r="F53" s="14"/>
      <c r="G53" s="15"/>
      <c r="H53" s="14"/>
      <c r="I53" s="14"/>
      <c r="J53" s="14"/>
      <c r="K53" s="14"/>
      <c r="L53" s="14"/>
      <c r="M53" s="14"/>
      <c r="N53" s="14"/>
      <c r="O53" s="14"/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101500</v>
      </c>
      <c r="AB53" s="38">
        <v>185000</v>
      </c>
    </row>
    <row r="54" spans="1:29" s="5" customFormat="1" ht="51" outlineLevel="5">
      <c r="A54" s="53" t="s">
        <v>104</v>
      </c>
      <c r="B54" s="54" t="s">
        <v>245</v>
      </c>
      <c r="C54" s="13" t="s">
        <v>57</v>
      </c>
      <c r="D54" s="14" t="s">
        <v>251</v>
      </c>
      <c r="E54" s="14"/>
      <c r="F54" s="14"/>
      <c r="G54" s="15"/>
      <c r="H54" s="14"/>
      <c r="I54" s="14"/>
      <c r="J54" s="14"/>
      <c r="K54" s="14"/>
      <c r="L54" s="14"/>
      <c r="M54" s="14"/>
      <c r="N54" s="14"/>
      <c r="O54" s="14"/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70237.929999999993</v>
      </c>
      <c r="AB54" s="38">
        <v>134981.34</v>
      </c>
    </row>
    <row r="55" spans="1:29" s="5" customFormat="1" ht="51" outlineLevel="5">
      <c r="A55" s="53" t="s">
        <v>105</v>
      </c>
      <c r="B55" s="54" t="s">
        <v>207</v>
      </c>
      <c r="C55" s="13" t="s">
        <v>57</v>
      </c>
      <c r="D55" s="14" t="s">
        <v>212</v>
      </c>
      <c r="E55" s="14"/>
      <c r="F55" s="14"/>
      <c r="G55" s="15"/>
      <c r="H55" s="14"/>
      <c r="I55" s="14"/>
      <c r="J55" s="14"/>
      <c r="K55" s="14"/>
      <c r="L55" s="14"/>
      <c r="M55" s="14"/>
      <c r="N55" s="14"/>
      <c r="O55" s="14"/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4010.43</v>
      </c>
      <c r="AB55" s="38">
        <v>5550</v>
      </c>
    </row>
    <row r="56" spans="1:29" s="5" customFormat="1" ht="25.5" outlineLevel="5">
      <c r="A56" s="53" t="s">
        <v>106</v>
      </c>
      <c r="B56" s="54" t="s">
        <v>246</v>
      </c>
      <c r="C56" s="13" t="s">
        <v>57</v>
      </c>
      <c r="D56" s="14" t="s">
        <v>252</v>
      </c>
      <c r="E56" s="14"/>
      <c r="F56" s="14"/>
      <c r="G56" s="15"/>
      <c r="H56" s="14"/>
      <c r="I56" s="14"/>
      <c r="J56" s="14"/>
      <c r="K56" s="14"/>
      <c r="L56" s="14"/>
      <c r="M56" s="14"/>
      <c r="N56" s="14"/>
      <c r="O56" s="14"/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536550</v>
      </c>
      <c r="AB56" s="38">
        <v>312330.90999999997</v>
      </c>
    </row>
    <row r="57" spans="1:29" s="5" customFormat="1" ht="63.75" outlineLevel="5">
      <c r="A57" s="53" t="s">
        <v>107</v>
      </c>
      <c r="B57" s="54" t="s">
        <v>247</v>
      </c>
      <c r="C57" s="13" t="s">
        <v>57</v>
      </c>
      <c r="D57" s="14" t="s">
        <v>253</v>
      </c>
      <c r="E57" s="14"/>
      <c r="F57" s="14"/>
      <c r="G57" s="15"/>
      <c r="H57" s="14"/>
      <c r="I57" s="14"/>
      <c r="J57" s="14"/>
      <c r="K57" s="14"/>
      <c r="L57" s="14"/>
      <c r="M57" s="14"/>
      <c r="N57" s="14"/>
      <c r="O57" s="14"/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95943.43</v>
      </c>
      <c r="AB57" s="38">
        <v>170127.92</v>
      </c>
    </row>
    <row r="58" spans="1:29" s="5" customFormat="1" ht="38.25" outlineLevel="5">
      <c r="A58" s="53" t="s">
        <v>109</v>
      </c>
      <c r="B58" s="54" t="s">
        <v>208</v>
      </c>
      <c r="C58" s="13" t="s">
        <v>57</v>
      </c>
      <c r="D58" s="14" t="s">
        <v>183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4"/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1313573.6399999999</v>
      </c>
      <c r="AB58" s="38">
        <v>840885.51</v>
      </c>
    </row>
    <row r="59" spans="1:29" s="51" customFormat="1" ht="25.5">
      <c r="A59" s="52" t="s">
        <v>110</v>
      </c>
      <c r="B59" s="48" t="s">
        <v>171</v>
      </c>
      <c r="C59" s="17" t="s">
        <v>58</v>
      </c>
      <c r="D59" s="10"/>
      <c r="E59" s="10"/>
      <c r="F59" s="10"/>
      <c r="G59" s="11"/>
      <c r="H59" s="10"/>
      <c r="I59" s="10"/>
      <c r="J59" s="10"/>
      <c r="K59" s="10"/>
      <c r="L59" s="10"/>
      <c r="M59" s="10"/>
      <c r="N59" s="10"/>
      <c r="O59" s="10"/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1180006.5900000001</v>
      </c>
      <c r="AB59" s="40">
        <f>AB60+AB61</f>
        <v>701637.34</v>
      </c>
    </row>
    <row r="60" spans="1:29" s="5" customFormat="1" ht="38.25" outlineLevel="5">
      <c r="A60" s="53" t="s">
        <v>111</v>
      </c>
      <c r="B60" s="47" t="s">
        <v>112</v>
      </c>
      <c r="C60" s="13" t="s">
        <v>58</v>
      </c>
      <c r="D60" s="14" t="s">
        <v>181</v>
      </c>
      <c r="E60" s="14"/>
      <c r="F60" s="14"/>
      <c r="G60" s="15"/>
      <c r="H60" s="14"/>
      <c r="I60" s="14"/>
      <c r="J60" s="14"/>
      <c r="K60" s="14"/>
      <c r="L60" s="14"/>
      <c r="M60" s="14"/>
      <c r="N60" s="14"/>
      <c r="O60" s="14"/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1075206.57</v>
      </c>
      <c r="AB60" s="38">
        <v>661637.34</v>
      </c>
    </row>
    <row r="61" spans="1:29" s="5" customFormat="1" ht="25.5" outlineLevel="5">
      <c r="A61" s="53" t="s">
        <v>113</v>
      </c>
      <c r="B61" s="47" t="s">
        <v>114</v>
      </c>
      <c r="C61" s="13" t="s">
        <v>58</v>
      </c>
      <c r="D61" s="14" t="s">
        <v>182</v>
      </c>
      <c r="E61" s="14"/>
      <c r="F61" s="14"/>
      <c r="G61" s="15"/>
      <c r="H61" s="14"/>
      <c r="I61" s="14"/>
      <c r="J61" s="14"/>
      <c r="K61" s="14"/>
      <c r="L61" s="14"/>
      <c r="M61" s="14"/>
      <c r="N61" s="14"/>
      <c r="O61" s="14"/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104800.02</v>
      </c>
      <c r="AB61" s="38">
        <v>40000</v>
      </c>
    </row>
    <row r="62" spans="1:29" s="51" customFormat="1" ht="14.25">
      <c r="A62" s="52" t="s">
        <v>115</v>
      </c>
      <c r="B62" s="48" t="s">
        <v>116</v>
      </c>
      <c r="C62" s="17" t="s">
        <v>59</v>
      </c>
      <c r="D62" s="10"/>
      <c r="E62" s="10"/>
      <c r="F62" s="10"/>
      <c r="G62" s="11"/>
      <c r="H62" s="10"/>
      <c r="I62" s="10"/>
      <c r="J62" s="10"/>
      <c r="K62" s="10"/>
      <c r="L62" s="10"/>
      <c r="M62" s="10"/>
      <c r="N62" s="10"/>
      <c r="O62" s="10"/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40730</v>
      </c>
      <c r="AB62" s="40">
        <f>AB63</f>
        <v>51729.29</v>
      </c>
    </row>
    <row r="63" spans="1:29" s="5" customFormat="1" ht="63.75" outlineLevel="5">
      <c r="A63" s="53" t="s">
        <v>117</v>
      </c>
      <c r="B63" s="47" t="s">
        <v>108</v>
      </c>
      <c r="C63" s="13" t="s">
        <v>59</v>
      </c>
      <c r="D63" s="14" t="s">
        <v>180</v>
      </c>
      <c r="E63" s="14"/>
      <c r="F63" s="14"/>
      <c r="G63" s="15"/>
      <c r="H63" s="14"/>
      <c r="I63" s="14"/>
      <c r="J63" s="14"/>
      <c r="K63" s="14"/>
      <c r="L63" s="14"/>
      <c r="M63" s="14"/>
      <c r="N63" s="14"/>
      <c r="O63" s="14"/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40730</v>
      </c>
      <c r="AB63" s="38">
        <v>51729.29</v>
      </c>
    </row>
    <row r="64" spans="1:29" s="51" customFormat="1" ht="14.25">
      <c r="A64" s="52" t="s">
        <v>118</v>
      </c>
      <c r="B64" s="48" t="s">
        <v>172</v>
      </c>
      <c r="C64" s="17" t="s">
        <v>60</v>
      </c>
      <c r="D64" s="10"/>
      <c r="E64" s="10"/>
      <c r="F64" s="10"/>
      <c r="G64" s="11"/>
      <c r="H64" s="10"/>
      <c r="I64" s="10"/>
      <c r="J64" s="10"/>
      <c r="K64" s="10"/>
      <c r="L64" s="10"/>
      <c r="M64" s="10"/>
      <c r="N64" s="10"/>
      <c r="O64" s="10"/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503371.87</v>
      </c>
      <c r="AB64" s="40">
        <f>AB65</f>
        <v>195689.71</v>
      </c>
    </row>
    <row r="65" spans="1:28" s="5" customFormat="1" ht="38.25" outlineLevel="5">
      <c r="A65" s="53" t="s">
        <v>119</v>
      </c>
      <c r="B65" s="47" t="s">
        <v>92</v>
      </c>
      <c r="C65" s="13" t="s">
        <v>60</v>
      </c>
      <c r="D65" s="14" t="s">
        <v>183</v>
      </c>
      <c r="E65" s="14"/>
      <c r="F65" s="14"/>
      <c r="G65" s="15"/>
      <c r="H65" s="14"/>
      <c r="I65" s="14"/>
      <c r="J65" s="14"/>
      <c r="K65" s="14"/>
      <c r="L65" s="14"/>
      <c r="M65" s="14"/>
      <c r="N65" s="14"/>
      <c r="O65" s="14"/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503371.87</v>
      </c>
      <c r="AB65" s="38">
        <v>195689.71</v>
      </c>
    </row>
    <row r="66" spans="1:28" s="51" customFormat="1" ht="25.5">
      <c r="A66" s="52" t="s">
        <v>120</v>
      </c>
      <c r="B66" s="48" t="s">
        <v>121</v>
      </c>
      <c r="C66" s="17" t="s">
        <v>61</v>
      </c>
      <c r="D66" s="10"/>
      <c r="E66" s="10"/>
      <c r="F66" s="10"/>
      <c r="G66" s="11"/>
      <c r="H66" s="10"/>
      <c r="I66" s="10"/>
      <c r="J66" s="10"/>
      <c r="K66" s="10"/>
      <c r="L66" s="10"/>
      <c r="M66" s="10"/>
      <c r="N66" s="10"/>
      <c r="O66" s="10"/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6000</v>
      </c>
      <c r="AB66" s="40">
        <f>AB67</f>
        <v>5000</v>
      </c>
    </row>
    <row r="67" spans="1:28" s="5" customFormat="1" ht="38.25" outlineLevel="5">
      <c r="A67" s="53" t="s">
        <v>122</v>
      </c>
      <c r="B67" s="47" t="s">
        <v>92</v>
      </c>
      <c r="C67" s="13" t="s">
        <v>61</v>
      </c>
      <c r="D67" s="14" t="s">
        <v>176</v>
      </c>
      <c r="E67" s="14"/>
      <c r="F67" s="14"/>
      <c r="G67" s="15"/>
      <c r="H67" s="14"/>
      <c r="I67" s="14"/>
      <c r="J67" s="14"/>
      <c r="K67" s="14"/>
      <c r="L67" s="14"/>
      <c r="M67" s="14"/>
      <c r="N67" s="14"/>
      <c r="O67" s="14"/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6000</v>
      </c>
      <c r="AB67" s="38">
        <v>5000</v>
      </c>
    </row>
    <row r="68" spans="1:28" s="51" customFormat="1" ht="25.5">
      <c r="A68" s="52" t="s">
        <v>123</v>
      </c>
      <c r="B68" s="48" t="s">
        <v>124</v>
      </c>
      <c r="C68" s="17" t="s">
        <v>62</v>
      </c>
      <c r="D68" s="10"/>
      <c r="E68" s="10"/>
      <c r="F68" s="10"/>
      <c r="G68" s="11"/>
      <c r="H68" s="10"/>
      <c r="I68" s="10"/>
      <c r="J68" s="10"/>
      <c r="K68" s="10"/>
      <c r="L68" s="10"/>
      <c r="M68" s="10"/>
      <c r="N68" s="10"/>
      <c r="O68" s="10"/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40000</v>
      </c>
      <c r="AB68" s="40">
        <f>AB69</f>
        <v>170000</v>
      </c>
    </row>
    <row r="69" spans="1:28" s="5" customFormat="1" ht="38.25" outlineLevel="5">
      <c r="A69" s="53" t="s">
        <v>125</v>
      </c>
      <c r="B69" s="47" t="s">
        <v>126</v>
      </c>
      <c r="C69" s="13" t="s">
        <v>62</v>
      </c>
      <c r="D69" s="14" t="s">
        <v>177</v>
      </c>
      <c r="E69" s="14"/>
      <c r="F69" s="14"/>
      <c r="G69" s="15"/>
      <c r="H69" s="14"/>
      <c r="I69" s="14"/>
      <c r="J69" s="14"/>
      <c r="K69" s="14"/>
      <c r="L69" s="14"/>
      <c r="M69" s="14"/>
      <c r="N69" s="14"/>
      <c r="O69" s="14"/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40000</v>
      </c>
      <c r="AB69" s="38">
        <v>170000</v>
      </c>
    </row>
    <row r="70" spans="1:28" s="51" customFormat="1" ht="25.5">
      <c r="A70" s="52" t="s">
        <v>127</v>
      </c>
      <c r="B70" s="48" t="s">
        <v>128</v>
      </c>
      <c r="C70" s="17" t="s">
        <v>63</v>
      </c>
      <c r="D70" s="10"/>
      <c r="E70" s="10"/>
      <c r="F70" s="10"/>
      <c r="G70" s="11"/>
      <c r="H70" s="10"/>
      <c r="I70" s="10"/>
      <c r="J70" s="10"/>
      <c r="K70" s="10"/>
      <c r="L70" s="10"/>
      <c r="M70" s="10"/>
      <c r="N70" s="10"/>
      <c r="O70" s="10"/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30300</v>
      </c>
      <c r="AB70" s="40">
        <f>AB71</f>
        <v>46000</v>
      </c>
    </row>
    <row r="71" spans="1:28" s="5" customFormat="1" ht="38.25" outlineLevel="5">
      <c r="A71" s="53" t="s">
        <v>129</v>
      </c>
      <c r="B71" s="47" t="s">
        <v>92</v>
      </c>
      <c r="C71" s="13" t="s">
        <v>63</v>
      </c>
      <c r="D71" s="14" t="s">
        <v>176</v>
      </c>
      <c r="E71" s="14"/>
      <c r="F71" s="14"/>
      <c r="G71" s="15"/>
      <c r="H71" s="14"/>
      <c r="I71" s="14"/>
      <c r="J71" s="14"/>
      <c r="K71" s="14"/>
      <c r="L71" s="14"/>
      <c r="M71" s="14"/>
      <c r="N71" s="14"/>
      <c r="O71" s="14"/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30300</v>
      </c>
      <c r="AB71" s="38">
        <v>46000</v>
      </c>
    </row>
    <row r="72" spans="1:28" s="51" customFormat="1" ht="38.25">
      <c r="A72" s="52" t="s">
        <v>130</v>
      </c>
      <c r="B72" s="48" t="s">
        <v>131</v>
      </c>
      <c r="C72" s="17" t="s">
        <v>64</v>
      </c>
      <c r="D72" s="10"/>
      <c r="E72" s="10"/>
      <c r="F72" s="10"/>
      <c r="G72" s="11"/>
      <c r="H72" s="10"/>
      <c r="I72" s="10"/>
      <c r="J72" s="10"/>
      <c r="K72" s="10"/>
      <c r="L72" s="10"/>
      <c r="M72" s="10"/>
      <c r="N72" s="10"/>
      <c r="O72" s="10"/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42500</v>
      </c>
      <c r="AB72" s="40">
        <f>AB73</f>
        <v>31710</v>
      </c>
    </row>
    <row r="73" spans="1:28" s="5" customFormat="1" ht="38.25" outlineLevel="5">
      <c r="A73" s="53" t="s">
        <v>132</v>
      </c>
      <c r="B73" s="47" t="s">
        <v>92</v>
      </c>
      <c r="C73" s="13" t="s">
        <v>64</v>
      </c>
      <c r="D73" s="14" t="s">
        <v>176</v>
      </c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14"/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42500</v>
      </c>
      <c r="AB73" s="38">
        <v>31710</v>
      </c>
    </row>
    <row r="74" spans="1:28" s="51" customFormat="1" ht="25.5">
      <c r="A74" s="52" t="s">
        <v>133</v>
      </c>
      <c r="B74" s="48" t="s">
        <v>134</v>
      </c>
      <c r="C74" s="17" t="s">
        <v>65</v>
      </c>
      <c r="D74" s="10"/>
      <c r="E74" s="10"/>
      <c r="F74" s="10"/>
      <c r="G74" s="11"/>
      <c r="H74" s="10"/>
      <c r="I74" s="10"/>
      <c r="J74" s="10"/>
      <c r="K74" s="10"/>
      <c r="L74" s="10"/>
      <c r="M74" s="10"/>
      <c r="N74" s="10"/>
      <c r="O74" s="10"/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54222608.100000001</v>
      </c>
      <c r="AB74" s="40">
        <f>SUM(AB75:AB93)</f>
        <v>54543622.670000002</v>
      </c>
    </row>
    <row r="75" spans="1:28" s="5" customFormat="1" ht="89.25" outlineLevel="5">
      <c r="A75" s="53" t="s">
        <v>135</v>
      </c>
      <c r="B75" s="54" t="s">
        <v>254</v>
      </c>
      <c r="C75" s="13" t="s">
        <v>65</v>
      </c>
      <c r="D75" s="14" t="s">
        <v>272</v>
      </c>
      <c r="E75" s="14"/>
      <c r="F75" s="14"/>
      <c r="G75" s="15"/>
      <c r="H75" s="14"/>
      <c r="I75" s="14"/>
      <c r="J75" s="14"/>
      <c r="K75" s="14"/>
      <c r="L75" s="14"/>
      <c r="M75" s="14"/>
      <c r="N75" s="14"/>
      <c r="O75" s="14"/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2707238.88</v>
      </c>
      <c r="AB75" s="38">
        <v>4105176.56</v>
      </c>
    </row>
    <row r="76" spans="1:28" s="5" customFormat="1" ht="63.75" outlineLevel="5">
      <c r="A76" s="53" t="s">
        <v>136</v>
      </c>
      <c r="B76" s="54" t="s">
        <v>255</v>
      </c>
      <c r="C76" s="13" t="s">
        <v>65</v>
      </c>
      <c r="D76" s="14" t="s">
        <v>273</v>
      </c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4"/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199037.86</v>
      </c>
      <c r="AB76" s="38">
        <v>9680</v>
      </c>
    </row>
    <row r="77" spans="1:28" s="5" customFormat="1" ht="76.5" outlineLevel="5">
      <c r="A77" s="53" t="s">
        <v>137</v>
      </c>
      <c r="B77" s="54" t="s">
        <v>256</v>
      </c>
      <c r="C77" s="13" t="s">
        <v>65</v>
      </c>
      <c r="D77" s="14" t="s">
        <v>274</v>
      </c>
      <c r="E77" s="14"/>
      <c r="F77" s="14"/>
      <c r="G77" s="15"/>
      <c r="H77" s="14"/>
      <c r="I77" s="14"/>
      <c r="J77" s="14"/>
      <c r="K77" s="14"/>
      <c r="L77" s="14"/>
      <c r="M77" s="14"/>
      <c r="N77" s="14"/>
      <c r="O77" s="14"/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110000</v>
      </c>
      <c r="AB77" s="38">
        <v>241713.41</v>
      </c>
    </row>
    <row r="78" spans="1:28" s="5" customFormat="1" ht="38.25" outlineLevel="5">
      <c r="A78" s="53" t="s">
        <v>138</v>
      </c>
      <c r="B78" s="54" t="s">
        <v>257</v>
      </c>
      <c r="C78" s="13" t="s">
        <v>65</v>
      </c>
      <c r="D78" s="14" t="s">
        <v>275</v>
      </c>
      <c r="E78" s="14"/>
      <c r="F78" s="14"/>
      <c r="G78" s="15"/>
      <c r="H78" s="14"/>
      <c r="I78" s="14"/>
      <c r="J78" s="14"/>
      <c r="K78" s="14"/>
      <c r="L78" s="14"/>
      <c r="M78" s="14"/>
      <c r="N78" s="14"/>
      <c r="O78" s="14"/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263487.71999999997</v>
      </c>
      <c r="AB78" s="38">
        <v>2870371.41</v>
      </c>
    </row>
    <row r="79" spans="1:28" s="5" customFormat="1" ht="89.25" outlineLevel="5">
      <c r="A79" s="53" t="s">
        <v>139</v>
      </c>
      <c r="B79" s="54" t="s">
        <v>258</v>
      </c>
      <c r="C79" s="13" t="s">
        <v>65</v>
      </c>
      <c r="D79" s="14" t="s">
        <v>276</v>
      </c>
      <c r="E79" s="14"/>
      <c r="F79" s="14"/>
      <c r="G79" s="15"/>
      <c r="H79" s="14"/>
      <c r="I79" s="14"/>
      <c r="J79" s="14"/>
      <c r="K79" s="14"/>
      <c r="L79" s="14"/>
      <c r="M79" s="14"/>
      <c r="N79" s="14"/>
      <c r="O79" s="14"/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43046.46</v>
      </c>
      <c r="AB79" s="38">
        <v>567375</v>
      </c>
    </row>
    <row r="80" spans="1:28" s="5" customFormat="1" ht="51" outlineLevel="5">
      <c r="A80" s="53" t="s">
        <v>140</v>
      </c>
      <c r="B80" s="54" t="s">
        <v>259</v>
      </c>
      <c r="C80" s="13" t="s">
        <v>65</v>
      </c>
      <c r="D80" s="14" t="s">
        <v>277</v>
      </c>
      <c r="E80" s="14"/>
      <c r="F80" s="14"/>
      <c r="G80" s="15"/>
      <c r="H80" s="14"/>
      <c r="I80" s="14"/>
      <c r="J80" s="14"/>
      <c r="K80" s="14"/>
      <c r="L80" s="14"/>
      <c r="M80" s="14"/>
      <c r="N80" s="14"/>
      <c r="O80" s="14"/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40457.629999999997</v>
      </c>
      <c r="AB80" s="38">
        <v>995459.46</v>
      </c>
    </row>
    <row r="81" spans="1:28" s="5" customFormat="1" ht="63.75" outlineLevel="5">
      <c r="A81" s="53" t="s">
        <v>141</v>
      </c>
      <c r="B81" s="54" t="s">
        <v>260</v>
      </c>
      <c r="C81" s="13" t="s">
        <v>65</v>
      </c>
      <c r="D81" s="14" t="s">
        <v>278</v>
      </c>
      <c r="E81" s="14"/>
      <c r="F81" s="14"/>
      <c r="G81" s="15"/>
      <c r="H81" s="14"/>
      <c r="I81" s="14"/>
      <c r="J81" s="14"/>
      <c r="K81" s="14"/>
      <c r="L81" s="14"/>
      <c r="M81" s="14"/>
      <c r="N81" s="14"/>
      <c r="O81" s="14"/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6000</v>
      </c>
      <c r="AB81" s="38">
        <v>6785.03</v>
      </c>
    </row>
    <row r="82" spans="1:28" s="5" customFormat="1" ht="38.25" outlineLevel="5">
      <c r="A82" s="53" t="s">
        <v>142</v>
      </c>
      <c r="B82" s="54" t="s">
        <v>208</v>
      </c>
      <c r="C82" s="13" t="s">
        <v>65</v>
      </c>
      <c r="D82" s="14" t="s">
        <v>183</v>
      </c>
      <c r="E82" s="14"/>
      <c r="F82" s="14"/>
      <c r="G82" s="15"/>
      <c r="H82" s="14"/>
      <c r="I82" s="14"/>
      <c r="J82" s="14"/>
      <c r="K82" s="14"/>
      <c r="L82" s="14"/>
      <c r="M82" s="14"/>
      <c r="N82" s="14"/>
      <c r="O82" s="14"/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1100</v>
      </c>
      <c r="AB82" s="38">
        <v>50508.62</v>
      </c>
    </row>
    <row r="83" spans="1:28" s="5" customFormat="1" ht="25.5" outlineLevel="5">
      <c r="A83" s="53" t="s">
        <v>143</v>
      </c>
      <c r="B83" s="54" t="s">
        <v>261</v>
      </c>
      <c r="C83" s="13" t="s">
        <v>65</v>
      </c>
      <c r="D83" s="14" t="s">
        <v>279</v>
      </c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14"/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2047577.67</v>
      </c>
      <c r="AB83" s="38">
        <v>3571.13</v>
      </c>
    </row>
    <row r="84" spans="1:28" s="5" customFormat="1" ht="38.25" outlineLevel="5">
      <c r="A84" s="53" t="s">
        <v>144</v>
      </c>
      <c r="B84" s="54" t="s">
        <v>262</v>
      </c>
      <c r="C84" s="13" t="s">
        <v>65</v>
      </c>
      <c r="D84" s="14" t="s">
        <v>280</v>
      </c>
      <c r="E84" s="14"/>
      <c r="F84" s="14"/>
      <c r="G84" s="15"/>
      <c r="H84" s="14"/>
      <c r="I84" s="14"/>
      <c r="J84" s="14"/>
      <c r="K84" s="14"/>
      <c r="L84" s="14"/>
      <c r="M84" s="14"/>
      <c r="N84" s="14"/>
      <c r="O84" s="14"/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2373500</v>
      </c>
      <c r="AB84" s="38">
        <v>2327430.0299999998</v>
      </c>
    </row>
    <row r="85" spans="1:28" s="5" customFormat="1" ht="25.5" outlineLevel="5">
      <c r="A85" s="53" t="s">
        <v>145</v>
      </c>
      <c r="B85" s="54" t="s">
        <v>263</v>
      </c>
      <c r="C85" s="13" t="s">
        <v>65</v>
      </c>
      <c r="D85" s="14" t="s">
        <v>281</v>
      </c>
      <c r="E85" s="14"/>
      <c r="F85" s="14"/>
      <c r="G85" s="15"/>
      <c r="H85" s="14"/>
      <c r="I85" s="14"/>
      <c r="J85" s="14"/>
      <c r="K85" s="14"/>
      <c r="L85" s="14"/>
      <c r="M85" s="14"/>
      <c r="N85" s="14"/>
      <c r="O85" s="14"/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3399999.15</v>
      </c>
      <c r="AB85" s="38">
        <v>4000000</v>
      </c>
    </row>
    <row r="86" spans="1:28" s="5" customFormat="1" ht="25.5" outlineLevel="5">
      <c r="A86" s="53" t="s">
        <v>146</v>
      </c>
      <c r="B86" s="54" t="s">
        <v>264</v>
      </c>
      <c r="C86" s="13" t="s">
        <v>65</v>
      </c>
      <c r="D86" s="14" t="s">
        <v>282</v>
      </c>
      <c r="E86" s="14"/>
      <c r="F86" s="14"/>
      <c r="G86" s="15"/>
      <c r="H86" s="14"/>
      <c r="I86" s="14"/>
      <c r="J86" s="14"/>
      <c r="K86" s="14"/>
      <c r="L86" s="14"/>
      <c r="M86" s="14"/>
      <c r="N86" s="14"/>
      <c r="O86" s="14"/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239285.71</v>
      </c>
      <c r="AB86" s="38">
        <v>13500.55</v>
      </c>
    </row>
    <row r="87" spans="1:28" s="5" customFormat="1" ht="25.5" outlineLevel="5">
      <c r="A87" s="53" t="s">
        <v>147</v>
      </c>
      <c r="B87" s="54" t="s">
        <v>265</v>
      </c>
      <c r="C87" s="13" t="s">
        <v>65</v>
      </c>
      <c r="D87" s="14" t="s">
        <v>283</v>
      </c>
      <c r="E87" s="14"/>
      <c r="F87" s="14"/>
      <c r="G87" s="15"/>
      <c r="H87" s="14"/>
      <c r="I87" s="14"/>
      <c r="J87" s="14"/>
      <c r="K87" s="14"/>
      <c r="L87" s="14"/>
      <c r="M87" s="14"/>
      <c r="N87" s="14"/>
      <c r="O87" s="14"/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10665000</v>
      </c>
      <c r="AB87" s="38">
        <v>11466163.6</v>
      </c>
    </row>
    <row r="88" spans="1:28" s="5" customFormat="1" ht="38.25" outlineLevel="5">
      <c r="A88" s="53" t="s">
        <v>148</v>
      </c>
      <c r="B88" s="54" t="s">
        <v>266</v>
      </c>
      <c r="C88" s="13" t="s">
        <v>65</v>
      </c>
      <c r="D88" s="14" t="s">
        <v>284</v>
      </c>
      <c r="E88" s="14"/>
      <c r="F88" s="14"/>
      <c r="G88" s="15"/>
      <c r="H88" s="14"/>
      <c r="I88" s="14"/>
      <c r="J88" s="14"/>
      <c r="K88" s="14"/>
      <c r="L88" s="14"/>
      <c r="M88" s="14"/>
      <c r="N88" s="14"/>
      <c r="O88" s="14"/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6573162.5</v>
      </c>
      <c r="AB88" s="38">
        <v>3187052.5</v>
      </c>
    </row>
    <row r="89" spans="1:28" s="5" customFormat="1" ht="51" outlineLevel="5">
      <c r="A89" s="53" t="s">
        <v>149</v>
      </c>
      <c r="B89" s="54" t="s">
        <v>267</v>
      </c>
      <c r="C89" s="13" t="s">
        <v>65</v>
      </c>
      <c r="D89" s="14" t="s">
        <v>285</v>
      </c>
      <c r="E89" s="14"/>
      <c r="F89" s="14"/>
      <c r="G89" s="15"/>
      <c r="H89" s="14"/>
      <c r="I89" s="14"/>
      <c r="J89" s="14"/>
      <c r="K89" s="14"/>
      <c r="L89" s="14"/>
      <c r="M89" s="14"/>
      <c r="N89" s="14"/>
      <c r="O89" s="14"/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3210335</v>
      </c>
      <c r="AB89" s="38">
        <v>12600</v>
      </c>
    </row>
    <row r="90" spans="1:28" s="5" customFormat="1" ht="51" outlineLevel="5">
      <c r="A90" s="53" t="s">
        <v>150</v>
      </c>
      <c r="B90" s="54" t="s">
        <v>268</v>
      </c>
      <c r="C90" s="13" t="s">
        <v>65</v>
      </c>
      <c r="D90" s="14" t="s">
        <v>286</v>
      </c>
      <c r="E90" s="14"/>
      <c r="F90" s="14"/>
      <c r="G90" s="15"/>
      <c r="H90" s="14"/>
      <c r="I90" s="14"/>
      <c r="J90" s="14"/>
      <c r="K90" s="14"/>
      <c r="L90" s="14"/>
      <c r="M90" s="14"/>
      <c r="N90" s="14"/>
      <c r="O90" s="14"/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151400</v>
      </c>
      <c r="AB90" s="38">
        <v>118043.37</v>
      </c>
    </row>
    <row r="91" spans="1:28" s="5" customFormat="1" ht="38.25" outlineLevel="5">
      <c r="A91" s="53" t="s">
        <v>151</v>
      </c>
      <c r="B91" s="54" t="s">
        <v>269</v>
      </c>
      <c r="C91" s="13" t="s">
        <v>65</v>
      </c>
      <c r="D91" s="14" t="s">
        <v>287</v>
      </c>
      <c r="E91" s="14"/>
      <c r="F91" s="14"/>
      <c r="G91" s="15"/>
      <c r="H91" s="14"/>
      <c r="I91" s="14"/>
      <c r="J91" s="14"/>
      <c r="K91" s="14"/>
      <c r="L91" s="14"/>
      <c r="M91" s="14"/>
      <c r="N91" s="14"/>
      <c r="O91" s="14"/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166355.51999999999</v>
      </c>
      <c r="AB91" s="38">
        <v>2856700</v>
      </c>
    </row>
    <row r="92" spans="1:28" s="5" customFormat="1" ht="63.75" outlineLevel="5">
      <c r="A92" s="53" t="s">
        <v>152</v>
      </c>
      <c r="B92" s="54" t="s">
        <v>270</v>
      </c>
      <c r="C92" s="13" t="s">
        <v>65</v>
      </c>
      <c r="D92" s="14" t="s">
        <v>288</v>
      </c>
      <c r="E92" s="14"/>
      <c r="F92" s="14"/>
      <c r="G92" s="15"/>
      <c r="H92" s="14"/>
      <c r="I92" s="14"/>
      <c r="J92" s="14"/>
      <c r="K92" s="14"/>
      <c r="L92" s="14"/>
      <c r="M92" s="14"/>
      <c r="N92" s="14"/>
      <c r="O92" s="14"/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2366500</v>
      </c>
      <c r="AB92" s="38">
        <v>21526492</v>
      </c>
    </row>
    <row r="93" spans="1:28" s="5" customFormat="1" ht="25.5" outlineLevel="5">
      <c r="A93" s="53" t="s">
        <v>153</v>
      </c>
      <c r="B93" s="54" t="s">
        <v>271</v>
      </c>
      <c r="C93" s="13" t="s">
        <v>65</v>
      </c>
      <c r="D93" s="14" t="s">
        <v>289</v>
      </c>
      <c r="E93" s="14"/>
      <c r="F93" s="14"/>
      <c r="G93" s="15"/>
      <c r="H93" s="14"/>
      <c r="I93" s="14"/>
      <c r="J93" s="14"/>
      <c r="K93" s="14"/>
      <c r="L93" s="14"/>
      <c r="M93" s="14"/>
      <c r="N93" s="14"/>
      <c r="O93" s="14"/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18691102</v>
      </c>
      <c r="AB93" s="38">
        <v>185000</v>
      </c>
    </row>
    <row r="94" spans="1:28" s="51" customFormat="1" ht="47.25" customHeight="1">
      <c r="A94" s="52" t="s">
        <v>154</v>
      </c>
      <c r="B94" s="48" t="s">
        <v>173</v>
      </c>
      <c r="C94" s="17" t="s">
        <v>66</v>
      </c>
      <c r="D94" s="10"/>
      <c r="E94" s="10"/>
      <c r="F94" s="10"/>
      <c r="G94" s="11"/>
      <c r="H94" s="10"/>
      <c r="I94" s="10"/>
      <c r="J94" s="10"/>
      <c r="K94" s="10"/>
      <c r="L94" s="10"/>
      <c r="M94" s="10"/>
      <c r="N94" s="10"/>
      <c r="O94" s="10"/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48165690.549999997</v>
      </c>
      <c r="AB94" s="40">
        <f>SUM(AB95:AB102)</f>
        <v>61711661.309999995</v>
      </c>
    </row>
    <row r="95" spans="1:28" s="5" customFormat="1" ht="25.5" outlineLevel="5">
      <c r="A95" s="53" t="s">
        <v>155</v>
      </c>
      <c r="B95" s="54" t="s">
        <v>290</v>
      </c>
      <c r="C95" s="13" t="s">
        <v>66</v>
      </c>
      <c r="D95" s="14" t="s">
        <v>3</v>
      </c>
      <c r="E95" s="14"/>
      <c r="F95" s="14"/>
      <c r="G95" s="15"/>
      <c r="H95" s="14"/>
      <c r="I95" s="14"/>
      <c r="J95" s="14"/>
      <c r="K95" s="14"/>
      <c r="L95" s="14"/>
      <c r="M95" s="14"/>
      <c r="N95" s="14"/>
      <c r="O95" s="14"/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91606.46</v>
      </c>
      <c r="AB95" s="38">
        <v>93807.71</v>
      </c>
    </row>
    <row r="96" spans="1:28" s="5" customFormat="1" ht="76.5" outlineLevel="5">
      <c r="A96" s="53" t="s">
        <v>156</v>
      </c>
      <c r="B96" s="54" t="s">
        <v>291</v>
      </c>
      <c r="C96" s="13" t="s">
        <v>66</v>
      </c>
      <c r="D96" s="14" t="s">
        <v>4</v>
      </c>
      <c r="E96" s="14"/>
      <c r="F96" s="14"/>
      <c r="G96" s="15"/>
      <c r="H96" s="14"/>
      <c r="I96" s="14"/>
      <c r="J96" s="14"/>
      <c r="K96" s="14"/>
      <c r="L96" s="14"/>
      <c r="M96" s="14"/>
      <c r="N96" s="14"/>
      <c r="O96" s="14"/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111896.12</v>
      </c>
      <c r="AB96" s="38">
        <v>24577727</v>
      </c>
    </row>
    <row r="97" spans="1:28" s="5" customFormat="1" ht="38.25" outlineLevel="5">
      <c r="A97" s="53" t="s">
        <v>157</v>
      </c>
      <c r="B97" s="54" t="s">
        <v>292</v>
      </c>
      <c r="C97" s="13" t="s">
        <v>66</v>
      </c>
      <c r="D97" s="14" t="s">
        <v>5</v>
      </c>
      <c r="E97" s="14"/>
      <c r="F97" s="14"/>
      <c r="G97" s="15"/>
      <c r="H97" s="14"/>
      <c r="I97" s="14"/>
      <c r="J97" s="14"/>
      <c r="K97" s="14"/>
      <c r="L97" s="14"/>
      <c r="M97" s="14"/>
      <c r="N97" s="14"/>
      <c r="O97" s="14"/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10072274.73</v>
      </c>
      <c r="AB97" s="38">
        <v>18528140.84</v>
      </c>
    </row>
    <row r="98" spans="1:28" s="5" customFormat="1" ht="25.5" outlineLevel="5">
      <c r="A98" s="53" t="s">
        <v>158</v>
      </c>
      <c r="B98" s="54" t="s">
        <v>0</v>
      </c>
      <c r="C98" s="13" t="s">
        <v>66</v>
      </c>
      <c r="D98" s="14" t="s">
        <v>6</v>
      </c>
      <c r="E98" s="14"/>
      <c r="F98" s="14"/>
      <c r="G98" s="15"/>
      <c r="H98" s="14"/>
      <c r="I98" s="14"/>
      <c r="J98" s="14"/>
      <c r="K98" s="14"/>
      <c r="L98" s="14"/>
      <c r="M98" s="14"/>
      <c r="N98" s="14"/>
      <c r="O98" s="14"/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2410895.42</v>
      </c>
      <c r="AB98" s="38">
        <v>8543961.7699999996</v>
      </c>
    </row>
    <row r="99" spans="1:28" s="5" customFormat="1" ht="38.25" outlineLevel="5">
      <c r="A99" s="53" t="s">
        <v>159</v>
      </c>
      <c r="B99" s="54" t="s">
        <v>266</v>
      </c>
      <c r="C99" s="13" t="s">
        <v>66</v>
      </c>
      <c r="D99" s="14" t="s">
        <v>284</v>
      </c>
      <c r="E99" s="14"/>
      <c r="F99" s="14"/>
      <c r="G99" s="15"/>
      <c r="H99" s="14"/>
      <c r="I99" s="14"/>
      <c r="J99" s="14"/>
      <c r="K99" s="14"/>
      <c r="L99" s="14"/>
      <c r="M99" s="14"/>
      <c r="N99" s="14"/>
      <c r="O99" s="14"/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25386779.399999999</v>
      </c>
      <c r="AB99" s="38">
        <v>4000</v>
      </c>
    </row>
    <row r="100" spans="1:28" s="5" customFormat="1" ht="63.75" outlineLevel="5">
      <c r="A100" s="53" t="s">
        <v>160</v>
      </c>
      <c r="B100" s="54" t="s">
        <v>1</v>
      </c>
      <c r="C100" s="13" t="s">
        <v>66</v>
      </c>
      <c r="D100" s="14" t="s">
        <v>7</v>
      </c>
      <c r="E100" s="14"/>
      <c r="F100" s="14"/>
      <c r="G100" s="15"/>
      <c r="H100" s="14"/>
      <c r="I100" s="14"/>
      <c r="J100" s="14"/>
      <c r="K100" s="14"/>
      <c r="L100" s="14"/>
      <c r="M100" s="14"/>
      <c r="N100" s="14"/>
      <c r="O100" s="14"/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4605943.8</v>
      </c>
      <c r="AB100" s="38">
        <v>3855720</v>
      </c>
    </row>
    <row r="101" spans="1:28" s="5" customFormat="1" ht="63.75" outlineLevel="5">
      <c r="A101" s="53" t="s">
        <v>161</v>
      </c>
      <c r="B101" s="54" t="s">
        <v>270</v>
      </c>
      <c r="C101" s="13" t="s">
        <v>66</v>
      </c>
      <c r="D101" s="14" t="s">
        <v>288</v>
      </c>
      <c r="E101" s="14"/>
      <c r="F101" s="14"/>
      <c r="G101" s="15"/>
      <c r="H101" s="14"/>
      <c r="I101" s="14"/>
      <c r="J101" s="14"/>
      <c r="K101" s="14"/>
      <c r="L101" s="14"/>
      <c r="M101" s="14"/>
      <c r="N101" s="14"/>
      <c r="O101" s="14"/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4988245.42</v>
      </c>
      <c r="AB101" s="38">
        <v>947513.99</v>
      </c>
    </row>
    <row r="102" spans="1:28" s="5" customFormat="1" ht="25.5" outlineLevel="5">
      <c r="A102" s="53" t="s">
        <v>162</v>
      </c>
      <c r="B102" s="54" t="s">
        <v>2</v>
      </c>
      <c r="C102" s="13" t="s">
        <v>66</v>
      </c>
      <c r="D102" s="14" t="s">
        <v>289</v>
      </c>
      <c r="E102" s="14"/>
      <c r="F102" s="14"/>
      <c r="G102" s="15"/>
      <c r="H102" s="14"/>
      <c r="I102" s="14"/>
      <c r="J102" s="14"/>
      <c r="K102" s="14"/>
      <c r="L102" s="14"/>
      <c r="M102" s="14"/>
      <c r="N102" s="14"/>
      <c r="O102" s="14"/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498049.2</v>
      </c>
      <c r="AB102" s="38">
        <v>5160790</v>
      </c>
    </row>
    <row r="103" spans="1:28" s="51" customFormat="1" ht="25.5">
      <c r="A103" s="52" t="s">
        <v>163</v>
      </c>
      <c r="B103" s="48" t="s">
        <v>164</v>
      </c>
      <c r="C103" s="17" t="s">
        <v>67</v>
      </c>
      <c r="D103" s="10"/>
      <c r="E103" s="10"/>
      <c r="F103" s="10"/>
      <c r="G103" s="11"/>
      <c r="H103" s="10"/>
      <c r="I103" s="10"/>
      <c r="J103" s="10"/>
      <c r="K103" s="10"/>
      <c r="L103" s="10"/>
      <c r="M103" s="10"/>
      <c r="N103" s="10"/>
      <c r="O103" s="10"/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291053590.82999998</v>
      </c>
      <c r="AB103" s="40">
        <f>SUM(AB104:AB110)</f>
        <v>293481529.75999999</v>
      </c>
    </row>
    <row r="104" spans="1:28" s="5" customFormat="1" ht="25.5" outlineLevel="5">
      <c r="A104" s="53" t="s">
        <v>165</v>
      </c>
      <c r="B104" s="54" t="s">
        <v>290</v>
      </c>
      <c r="C104" s="13" t="s">
        <v>67</v>
      </c>
      <c r="D104" s="14" t="s">
        <v>3</v>
      </c>
      <c r="E104" s="14"/>
      <c r="F104" s="14"/>
      <c r="G104" s="15"/>
      <c r="H104" s="14"/>
      <c r="I104" s="14"/>
      <c r="J104" s="14"/>
      <c r="K104" s="14"/>
      <c r="L104" s="14"/>
      <c r="M104" s="14"/>
      <c r="N104" s="14"/>
      <c r="O104" s="14"/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3248521.2</v>
      </c>
      <c r="AB104" s="38">
        <v>10000</v>
      </c>
    </row>
    <row r="105" spans="1:28" s="5" customFormat="1" ht="51" outlineLevel="5">
      <c r="A105" s="53" t="s">
        <v>166</v>
      </c>
      <c r="B105" s="54" t="s">
        <v>8</v>
      </c>
      <c r="C105" s="13" t="s">
        <v>67</v>
      </c>
      <c r="D105" s="14" t="s">
        <v>11</v>
      </c>
      <c r="E105" s="14"/>
      <c r="F105" s="14"/>
      <c r="G105" s="15"/>
      <c r="H105" s="14"/>
      <c r="I105" s="14"/>
      <c r="J105" s="14"/>
      <c r="K105" s="14"/>
      <c r="L105" s="14"/>
      <c r="M105" s="14"/>
      <c r="N105" s="14"/>
      <c r="O105" s="14"/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15696.81</v>
      </c>
      <c r="AB105" s="38">
        <v>970002.5</v>
      </c>
    </row>
    <row r="106" spans="1:28" s="5" customFormat="1" ht="25.5" outlineLevel="5">
      <c r="A106" s="53" t="s">
        <v>167</v>
      </c>
      <c r="B106" s="54" t="s">
        <v>265</v>
      </c>
      <c r="C106" s="13" t="s">
        <v>67</v>
      </c>
      <c r="D106" s="14" t="s">
        <v>283</v>
      </c>
      <c r="E106" s="14"/>
      <c r="F106" s="14"/>
      <c r="G106" s="15"/>
      <c r="H106" s="14"/>
      <c r="I106" s="14"/>
      <c r="J106" s="14"/>
      <c r="K106" s="14"/>
      <c r="L106" s="14"/>
      <c r="M106" s="14"/>
      <c r="N106" s="14"/>
      <c r="O106" s="14"/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2026383.52</v>
      </c>
      <c r="AB106" s="38">
        <v>45939700</v>
      </c>
    </row>
    <row r="107" spans="1:28" s="5" customFormat="1" ht="38.25" outlineLevel="5">
      <c r="A107" s="53" t="s">
        <v>168</v>
      </c>
      <c r="B107" s="54" t="s">
        <v>266</v>
      </c>
      <c r="C107" s="13" t="s">
        <v>67</v>
      </c>
      <c r="D107" s="14" t="s">
        <v>284</v>
      </c>
      <c r="E107" s="14"/>
      <c r="F107" s="14"/>
      <c r="G107" s="15"/>
      <c r="H107" s="14"/>
      <c r="I107" s="14"/>
      <c r="J107" s="14"/>
      <c r="K107" s="14"/>
      <c r="L107" s="14"/>
      <c r="M107" s="14"/>
      <c r="N107" s="14"/>
      <c r="O107" s="14"/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235571.43</v>
      </c>
      <c r="AB107" s="38">
        <v>270874690</v>
      </c>
    </row>
    <row r="108" spans="1:28" s="5" customFormat="1" ht="63.75" outlineLevel="5">
      <c r="A108" s="53" t="s">
        <v>169</v>
      </c>
      <c r="B108" s="54" t="s">
        <v>9</v>
      </c>
      <c r="C108" s="13" t="s">
        <v>67</v>
      </c>
      <c r="D108" s="14" t="s">
        <v>12</v>
      </c>
      <c r="E108" s="14"/>
      <c r="F108" s="14"/>
      <c r="G108" s="15"/>
      <c r="H108" s="14"/>
      <c r="I108" s="14"/>
      <c r="J108" s="14"/>
      <c r="K108" s="14"/>
      <c r="L108" s="14"/>
      <c r="M108" s="14"/>
      <c r="N108" s="14"/>
      <c r="O108" s="14"/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25876700</v>
      </c>
      <c r="AB108" s="38">
        <v>306037.26</v>
      </c>
    </row>
    <row r="109" spans="1:28" s="5" customFormat="1" ht="25.5" outlineLevel="5">
      <c r="A109" s="53" t="s">
        <v>30</v>
      </c>
      <c r="B109" s="54" t="s">
        <v>2</v>
      </c>
      <c r="C109" s="13" t="s">
        <v>67</v>
      </c>
      <c r="D109" s="14" t="s">
        <v>289</v>
      </c>
      <c r="E109" s="14"/>
      <c r="F109" s="14"/>
      <c r="G109" s="15"/>
      <c r="H109" s="14"/>
      <c r="I109" s="14"/>
      <c r="J109" s="14"/>
      <c r="K109" s="14"/>
      <c r="L109" s="14"/>
      <c r="M109" s="14"/>
      <c r="N109" s="14"/>
      <c r="O109" s="14"/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259026165</v>
      </c>
      <c r="AB109" s="38">
        <v>200000</v>
      </c>
    </row>
    <row r="110" spans="1:28" s="5" customFormat="1" ht="51" outlineLevel="5">
      <c r="A110" s="53" t="s">
        <v>31</v>
      </c>
      <c r="B110" s="54" t="s">
        <v>10</v>
      </c>
      <c r="C110" s="13" t="s">
        <v>67</v>
      </c>
      <c r="D110" s="14" t="s">
        <v>13</v>
      </c>
      <c r="E110" s="14"/>
      <c r="F110" s="14"/>
      <c r="G110" s="15"/>
      <c r="H110" s="14"/>
      <c r="I110" s="14"/>
      <c r="J110" s="14"/>
      <c r="K110" s="14"/>
      <c r="L110" s="14"/>
      <c r="M110" s="14"/>
      <c r="N110" s="14"/>
      <c r="O110" s="14"/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440249.68</v>
      </c>
      <c r="AB110" s="38">
        <v>-24818900</v>
      </c>
    </row>
    <row r="111" spans="1:28" s="51" customFormat="1" ht="25.5">
      <c r="A111" s="52" t="s">
        <v>32</v>
      </c>
      <c r="B111" s="48" t="s">
        <v>33</v>
      </c>
      <c r="C111" s="17" t="s">
        <v>68</v>
      </c>
      <c r="D111" s="10"/>
      <c r="E111" s="10"/>
      <c r="F111" s="10"/>
      <c r="G111" s="11"/>
      <c r="H111" s="10"/>
      <c r="I111" s="10"/>
      <c r="J111" s="10"/>
      <c r="K111" s="10"/>
      <c r="L111" s="10"/>
      <c r="M111" s="10"/>
      <c r="N111" s="10"/>
      <c r="O111" s="10"/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1389074.81</v>
      </c>
      <c r="AA111" s="12">
        <v>67371058.870000005</v>
      </c>
      <c r="AB111" s="40">
        <f>SUM(AB112:AB119)</f>
        <v>136545926.47</v>
      </c>
    </row>
    <row r="112" spans="1:28" s="51" customFormat="1" ht="25.5">
      <c r="A112" s="52"/>
      <c r="B112" s="54" t="s">
        <v>14</v>
      </c>
      <c r="C112" s="13" t="s">
        <v>68</v>
      </c>
      <c r="D112" s="14" t="s">
        <v>19</v>
      </c>
      <c r="E112" s="10"/>
      <c r="F112" s="10"/>
      <c r="G112" s="11"/>
      <c r="H112" s="10"/>
      <c r="I112" s="10"/>
      <c r="J112" s="10"/>
      <c r="K112" s="10"/>
      <c r="L112" s="10"/>
      <c r="M112" s="10"/>
      <c r="N112" s="10"/>
      <c r="O112" s="10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38">
        <v>25847400</v>
      </c>
    </row>
    <row r="113" spans="1:28" s="5" customFormat="1" ht="76.5" outlineLevel="5">
      <c r="A113" s="53" t="s">
        <v>34</v>
      </c>
      <c r="B113" s="54" t="s">
        <v>15</v>
      </c>
      <c r="C113" s="13" t="s">
        <v>68</v>
      </c>
      <c r="D113" s="14" t="s">
        <v>4</v>
      </c>
      <c r="E113" s="14"/>
      <c r="F113" s="14"/>
      <c r="G113" s="15"/>
      <c r="H113" s="14"/>
      <c r="I113" s="14"/>
      <c r="J113" s="14"/>
      <c r="K113" s="14"/>
      <c r="L113" s="14"/>
      <c r="M113" s="14"/>
      <c r="N113" s="14"/>
      <c r="O113" s="14"/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-7450</v>
      </c>
      <c r="AB113" s="38">
        <v>21818996.440000001</v>
      </c>
    </row>
    <row r="114" spans="1:28" s="5" customFormat="1" ht="51" outlineLevel="5">
      <c r="A114" s="53" t="s">
        <v>35</v>
      </c>
      <c r="B114" s="54" t="s">
        <v>16</v>
      </c>
      <c r="C114" s="13" t="s">
        <v>68</v>
      </c>
      <c r="D114" s="14" t="s">
        <v>20</v>
      </c>
      <c r="E114" s="14"/>
      <c r="F114" s="14"/>
      <c r="G114" s="15"/>
      <c r="H114" s="14"/>
      <c r="I114" s="14"/>
      <c r="J114" s="14"/>
      <c r="K114" s="14"/>
      <c r="L114" s="14"/>
      <c r="M114" s="14"/>
      <c r="N114" s="14"/>
      <c r="O114" s="14"/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4246000</v>
      </c>
      <c r="AB114" s="38">
        <v>9081687.6699999999</v>
      </c>
    </row>
    <row r="115" spans="1:28" s="5" customFormat="1" ht="25.5" outlineLevel="5">
      <c r="A115" s="53" t="s">
        <v>36</v>
      </c>
      <c r="B115" s="54" t="s">
        <v>265</v>
      </c>
      <c r="C115" s="13" t="s">
        <v>68</v>
      </c>
      <c r="D115" s="14" t="s">
        <v>283</v>
      </c>
      <c r="E115" s="14"/>
      <c r="F115" s="14"/>
      <c r="G115" s="15"/>
      <c r="H115" s="14"/>
      <c r="I115" s="14"/>
      <c r="J115" s="14"/>
      <c r="K115" s="14"/>
      <c r="L115" s="14"/>
      <c r="M115" s="14"/>
      <c r="N115" s="14"/>
      <c r="O115" s="14"/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20028400</v>
      </c>
      <c r="AB115" s="38">
        <v>48557742.359999999</v>
      </c>
    </row>
    <row r="116" spans="1:28" s="5" customFormat="1" ht="38.25" outlineLevel="5">
      <c r="A116" s="53" t="s">
        <v>37</v>
      </c>
      <c r="B116" s="54" t="s">
        <v>266</v>
      </c>
      <c r="C116" s="13" t="s">
        <v>68</v>
      </c>
      <c r="D116" s="14" t="s">
        <v>284</v>
      </c>
      <c r="E116" s="14"/>
      <c r="F116" s="14"/>
      <c r="G116" s="15"/>
      <c r="H116" s="14"/>
      <c r="I116" s="14"/>
      <c r="J116" s="14"/>
      <c r="K116" s="14"/>
      <c r="L116" s="14"/>
      <c r="M116" s="14"/>
      <c r="N116" s="14"/>
      <c r="O116" s="14"/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1715606.63</v>
      </c>
      <c r="AB116" s="38">
        <v>27128200</v>
      </c>
    </row>
    <row r="117" spans="1:28" s="5" customFormat="1" ht="38.25" outlineLevel="5">
      <c r="A117" s="53" t="s">
        <v>38</v>
      </c>
      <c r="B117" s="54" t="s">
        <v>17</v>
      </c>
      <c r="C117" s="13" t="s">
        <v>68</v>
      </c>
      <c r="D117" s="14" t="s">
        <v>21</v>
      </c>
      <c r="E117" s="14"/>
      <c r="F117" s="14"/>
      <c r="G117" s="15"/>
      <c r="H117" s="14"/>
      <c r="I117" s="14"/>
      <c r="J117" s="14"/>
      <c r="K117" s="14"/>
      <c r="L117" s="14"/>
      <c r="M117" s="14"/>
      <c r="N117" s="14"/>
      <c r="O117" s="14"/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10853627.43</v>
      </c>
      <c r="AB117" s="38">
        <v>2068800</v>
      </c>
    </row>
    <row r="118" spans="1:28" s="5" customFormat="1" ht="51" outlineLevel="5">
      <c r="A118" s="53" t="s">
        <v>39</v>
      </c>
      <c r="B118" s="54" t="s">
        <v>18</v>
      </c>
      <c r="C118" s="13" t="s">
        <v>68</v>
      </c>
      <c r="D118" s="14" t="s">
        <v>22</v>
      </c>
      <c r="E118" s="14"/>
      <c r="F118" s="14"/>
      <c r="G118" s="15"/>
      <c r="H118" s="14"/>
      <c r="I118" s="14"/>
      <c r="J118" s="14"/>
      <c r="K118" s="14"/>
      <c r="L118" s="14"/>
      <c r="M118" s="14"/>
      <c r="N118" s="14"/>
      <c r="O118" s="14"/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27178800</v>
      </c>
      <c r="AB118" s="38">
        <v>1863100</v>
      </c>
    </row>
    <row r="119" spans="1:28" s="5" customFormat="1" ht="25.5" outlineLevel="5">
      <c r="A119" s="53" t="s">
        <v>40</v>
      </c>
      <c r="B119" s="54" t="s">
        <v>271</v>
      </c>
      <c r="C119" s="13" t="s">
        <v>68</v>
      </c>
      <c r="D119" s="14" t="s">
        <v>289</v>
      </c>
      <c r="E119" s="14"/>
      <c r="F119" s="14"/>
      <c r="G119" s="15"/>
      <c r="H119" s="14"/>
      <c r="I119" s="14"/>
      <c r="J119" s="14"/>
      <c r="K119" s="14"/>
      <c r="L119" s="14"/>
      <c r="M119" s="14"/>
      <c r="N119" s="14"/>
      <c r="O119" s="14"/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1967000</v>
      </c>
      <c r="AB119" s="38">
        <v>180000</v>
      </c>
    </row>
    <row r="120" spans="1:28" s="51" customFormat="1" ht="35.25" customHeight="1">
      <c r="A120" s="52" t="s">
        <v>41</v>
      </c>
      <c r="B120" s="48" t="s">
        <v>174</v>
      </c>
      <c r="C120" s="17" t="s">
        <v>69</v>
      </c>
      <c r="D120" s="10"/>
      <c r="E120" s="10"/>
      <c r="F120" s="10"/>
      <c r="G120" s="11"/>
      <c r="H120" s="10"/>
      <c r="I120" s="10"/>
      <c r="J120" s="10"/>
      <c r="K120" s="10"/>
      <c r="L120" s="10"/>
      <c r="M120" s="10"/>
      <c r="N120" s="10"/>
      <c r="O120" s="10"/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2235377.61</v>
      </c>
      <c r="AB120" s="40">
        <f>AB121+AB122</f>
        <v>2396698.81</v>
      </c>
    </row>
    <row r="121" spans="1:28" s="5" customFormat="1" ht="76.5" outlineLevel="5">
      <c r="A121" s="53" t="s">
        <v>42</v>
      </c>
      <c r="B121" s="54" t="s">
        <v>23</v>
      </c>
      <c r="C121" s="13" t="s">
        <v>69</v>
      </c>
      <c r="D121" s="14" t="s">
        <v>25</v>
      </c>
      <c r="E121" s="14"/>
      <c r="F121" s="14"/>
      <c r="G121" s="15"/>
      <c r="H121" s="14"/>
      <c r="I121" s="14"/>
      <c r="J121" s="14"/>
      <c r="K121" s="14"/>
      <c r="L121" s="14"/>
      <c r="M121" s="14"/>
      <c r="N121" s="14"/>
      <c r="O121" s="14"/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1704895.47</v>
      </c>
      <c r="AB121" s="38">
        <v>1388301.93</v>
      </c>
    </row>
    <row r="122" spans="1:28" s="5" customFormat="1" ht="51" outlineLevel="5">
      <c r="A122" s="53" t="s">
        <v>43</v>
      </c>
      <c r="B122" s="54" t="s">
        <v>24</v>
      </c>
      <c r="C122" s="13" t="s">
        <v>69</v>
      </c>
      <c r="D122" s="14" t="s">
        <v>26</v>
      </c>
      <c r="E122" s="14"/>
      <c r="F122" s="14"/>
      <c r="G122" s="15"/>
      <c r="H122" s="14"/>
      <c r="I122" s="14"/>
      <c r="J122" s="14"/>
      <c r="K122" s="14"/>
      <c r="L122" s="14"/>
      <c r="M122" s="14"/>
      <c r="N122" s="14"/>
      <c r="O122" s="14"/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530482.14</v>
      </c>
      <c r="AB122" s="38">
        <v>1008396.88</v>
      </c>
    </row>
    <row r="123" spans="1:28" ht="12.75" customHeight="1">
      <c r="A123" s="2"/>
      <c r="B123" s="7"/>
      <c r="C123" s="1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41"/>
    </row>
    <row r="124" spans="1:28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</row>
  </sheetData>
  <mergeCells count="26">
    <mergeCell ref="A124:AB124"/>
    <mergeCell ref="G9:I9"/>
    <mergeCell ref="A9:A11"/>
    <mergeCell ref="E9:E11"/>
    <mergeCell ref="J9:L9"/>
    <mergeCell ref="M9:M11"/>
    <mergeCell ref="N9:N11"/>
    <mergeCell ref="S9:S11"/>
    <mergeCell ref="T9:T11"/>
    <mergeCell ref="C9:D9"/>
    <mergeCell ref="D5:AB5"/>
    <mergeCell ref="V9:V11"/>
    <mergeCell ref="U9:U11"/>
    <mergeCell ref="W9:W11"/>
    <mergeCell ref="X9:X11"/>
    <mergeCell ref="Y9:Y11"/>
    <mergeCell ref="Z9:AB10"/>
    <mergeCell ref="A7:AB7"/>
    <mergeCell ref="A8:AB8"/>
    <mergeCell ref="B9:B10"/>
    <mergeCell ref="B6:AB6"/>
    <mergeCell ref="O9:O11"/>
    <mergeCell ref="P9:P11"/>
    <mergeCell ref="Q9:Q11"/>
    <mergeCell ref="R9:R11"/>
    <mergeCell ref="F9:F11"/>
  </mergeCells>
  <phoneticPr fontId="2" type="noConversion"/>
  <pageMargins left="0.39374999999999999" right="0.16" top="0.59027779999999996" bottom="0.59027779999999996" header="0.39374999999999999" footer="0.39374999999999999"/>
  <pageSetup paperSize="9" scale="83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4873FF5-A314-4973-A5E4-A58BF7F747B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Адм. Вурнарского района - Анастасия Кириллова</dc:creator>
  <cp:lastModifiedBy>vur_finance1</cp:lastModifiedBy>
  <cp:lastPrinted>2019-03-19T10:40:28Z</cp:lastPrinted>
  <dcterms:created xsi:type="dcterms:W3CDTF">2019-03-19T05:38:15Z</dcterms:created>
  <dcterms:modified xsi:type="dcterms:W3CDTF">2020-02-27T12:19:45Z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fo04_budg2_24.01.2013_13_37_55(2).xlsx</vt:lpwstr>
  </property>
  <property fmtid="{D5CDD505-2E9C-101B-9397-08002B2CF9AE}" pid="3" name="Название отчета">
    <vt:lpwstr>fo04_budg2_24.01.2013_13_37_55(2).xlsx</vt:lpwstr>
  </property>
  <property fmtid="{D5CDD505-2E9C-101B-9397-08002B2CF9AE}" pid="4" name="Версия клиента">
    <vt:lpwstr>18.4.20.12170</vt:lpwstr>
  </property>
  <property fmtid="{D5CDD505-2E9C-101B-9397-08002B2CF9AE}" pid="5" name="Версия базы">
    <vt:lpwstr>18.4.4444.285471949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FObudg2018</vt:lpwstr>
  </property>
  <property fmtid="{D5CDD505-2E9C-101B-9397-08002B2CF9AE}" pid="9" name="Пользователь">
    <vt:lpwstr>fo04_budg2</vt:lpwstr>
  </property>
  <property fmtid="{D5CDD505-2E9C-101B-9397-08002B2CF9AE}" pid="10" name="Шаблон">
    <vt:lpwstr>SQR_INFO_ISP_BUDG_INC</vt:lpwstr>
  </property>
  <property fmtid="{D5CDD505-2E9C-101B-9397-08002B2CF9AE}" pid="11" name="Локальная база">
    <vt:lpwstr>используется</vt:lpwstr>
  </property>
</Properties>
</file>