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  <definedName name="_xlnm.Print_Area" localSheetId="0">'Лист1 (4)'!$A$1:$BM$29</definedName>
  </definedNames>
  <calcPr fullCalcOnLoad="1"/>
</workbook>
</file>

<file path=xl/sharedStrings.xml><?xml version="1.0" encoding="utf-8"?>
<sst xmlns="http://schemas.openxmlformats.org/spreadsheetml/2006/main" count="117" uniqueCount="50">
  <si>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</si>
  <si>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</si>
  <si>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</si>
  <si>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</si>
  <si>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</si>
  <si>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</si>
  <si>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</si>
  <si>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</si>
  <si>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</si>
  <si>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</si>
  <si>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</si>
  <si>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</si>
  <si>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</si>
  <si>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</si>
  <si>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</si>
  <si>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</si>
  <si>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</si>
  <si>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</si>
  <si>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</si>
  <si>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</si>
  <si>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</si>
  <si>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</si>
  <si>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</si>
  <si>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</si>
  <si>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</si>
  <si>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</si>
  <si>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</si>
  <si>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</si>
  <si>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</si>
  <si>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</si>
  <si>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</si>
  <si>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</si>
  <si>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</si>
  <si>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</si>
  <si>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</si>
  <si>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</si>
  <si>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</si>
  <si>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</si>
  <si>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</si>
  <si>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</si>
  <si>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</si>
  <si>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</si>
  <si>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</si>
  <si>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</si>
  <si>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</si>
  <si>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</si>
  <si>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</si>
  <si>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</si>
  <si>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</si>
  <si>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>Справка об исполнении бюджетов поселений Вурнарского  района на 01 февраля 2019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</si>
</sst>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2"/>
      <color indexed="10"/>
      <name val="Arial Cyr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53" applyFont="1" applyFill="1" applyAlignment="1" applyProtection="1">
      <alignment horizontal="center" vertical="center" wrapText="1"/>
      <protection locked="0"/>
    </xf>
    <xf numFmtId="0" fontId="7" fillId="0" borderId="0" xfId="53" applyFont="1" applyFill="1" applyAlignment="1">
      <alignment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7" fillId="0" borderId="0" xfId="53" applyFont="1" applyFill="1">
      <alignment/>
      <protection/>
    </xf>
    <xf numFmtId="0" fontId="8" fillId="0" borderId="0" xfId="0" applyFont="1" applyFill="1" applyAlignment="1">
      <alignment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0" applyNumberFormat="1" applyFont="1" applyBorder="1" applyAlignment="1" applyProtection="1">
      <alignment vertical="center" wrapText="1"/>
      <protection locked="0"/>
    </xf>
    <xf numFmtId="172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3" fontId="7" fillId="0" borderId="10" xfId="0" applyNumberFormat="1" applyFont="1" applyBorder="1" applyAlignment="1" applyProtection="1">
      <alignment vertical="center" wrapText="1"/>
      <protection locked="0"/>
    </xf>
    <xf numFmtId="173" fontId="7" fillId="32" borderId="10" xfId="0" applyNumberFormat="1" applyFont="1" applyFill="1" applyBorder="1" applyAlignment="1" applyProtection="1">
      <alignment horizontal="right" vertical="top" shrinkToFit="1"/>
      <protection locked="0"/>
    </xf>
    <xf numFmtId="172" fontId="7" fillId="32" borderId="10" xfId="0" applyNumberFormat="1" applyFont="1" applyFill="1" applyBorder="1" applyAlignment="1" applyProtection="1">
      <alignment horizontal="right" vertical="top" shrinkToFit="1"/>
      <protection locked="0"/>
    </xf>
    <xf numFmtId="0" fontId="7" fillId="32" borderId="10" xfId="0" applyFont="1" applyFill="1" applyBorder="1" applyAlignment="1" applyProtection="1">
      <alignment vertical="center" wrapText="1"/>
      <protection locked="0"/>
    </xf>
    <xf numFmtId="173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0" xfId="53" applyNumberFormat="1" applyFont="1" applyFill="1">
      <alignment/>
      <protection/>
    </xf>
    <xf numFmtId="173" fontId="7" fillId="32" borderId="10" xfId="0" applyNumberFormat="1" applyFont="1" applyFill="1" applyBorder="1" applyAlignment="1" applyProtection="1">
      <alignment/>
      <protection locked="0"/>
    </xf>
    <xf numFmtId="173" fontId="7" fillId="32" borderId="10" xfId="0" applyNumberFormat="1" applyFont="1" applyFill="1" applyBorder="1" applyAlignment="1" applyProtection="1">
      <alignment vertical="center" wrapText="1"/>
      <protection locked="0"/>
    </xf>
    <xf numFmtId="172" fontId="10" fillId="32" borderId="10" xfId="0" applyNumberFormat="1" applyFont="1" applyFill="1" applyBorder="1" applyAlignment="1" applyProtection="1">
      <alignment vertical="center" wrapText="1"/>
      <protection locked="0"/>
    </xf>
    <xf numFmtId="172" fontId="11" fillId="32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72" fontId="7" fillId="33" borderId="10" xfId="0" applyNumberFormat="1" applyFont="1" applyFill="1" applyBorder="1" applyAlignment="1" applyProtection="1">
      <alignment vertical="center" wrapText="1"/>
      <protection locked="0"/>
    </xf>
    <xf numFmtId="172" fontId="7" fillId="33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34" borderId="10" xfId="0" applyNumberFormat="1" applyFont="1" applyFill="1" applyBorder="1" applyAlignment="1" applyProtection="1">
      <alignment vertical="center" wrapText="1"/>
      <protection locked="0"/>
    </xf>
    <xf numFmtId="172" fontId="7" fillId="34" borderId="10" xfId="0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7" fillId="34" borderId="10" xfId="53" applyNumberFormat="1" applyFont="1" applyFill="1" applyBorder="1" applyAlignment="1" applyProtection="1">
      <alignment vertical="center" wrapText="1"/>
      <protection locked="0"/>
    </xf>
    <xf numFmtId="173" fontId="7" fillId="33" borderId="10" xfId="0" applyNumberFormat="1" applyFont="1" applyFill="1" applyBorder="1" applyAlignment="1" applyProtection="1">
      <alignment/>
      <protection locked="0"/>
    </xf>
    <xf numFmtId="172" fontId="7" fillId="35" borderId="10" xfId="0" applyNumberFormat="1" applyFont="1" applyFill="1" applyBorder="1" applyAlignment="1" applyProtection="1">
      <alignment vertical="center" wrapText="1"/>
      <protection locked="0"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49" fontId="6" fillId="0" borderId="13" xfId="53" applyNumberFormat="1" applyFont="1" applyFill="1" applyBorder="1" applyAlignment="1">
      <alignment horizontal="center" vertical="center" wrapText="1"/>
      <protection/>
    </xf>
    <xf numFmtId="49" fontId="6" fillId="0" borderId="14" xfId="53" applyNumberFormat="1" applyFont="1" applyFill="1" applyBorder="1" applyAlignment="1">
      <alignment horizontal="center" vertical="center" wrapText="1"/>
      <protection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49" fontId="6" fillId="0" borderId="17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Alignment="1" applyProtection="1">
      <alignment horizontal="center" vertical="center" wrapText="1"/>
      <protection locked="0"/>
    </xf>
    <xf numFmtId="0" fontId="6" fillId="0" borderId="11" xfId="53" applyFont="1" applyFill="1" applyBorder="1" applyAlignment="1">
      <alignment horizontal="left" vertical="center" wrapText="1"/>
      <protection/>
    </xf>
    <xf numFmtId="0" fontId="6" fillId="0" borderId="23" xfId="53" applyFont="1" applyFill="1" applyBorder="1" applyAlignment="1">
      <alignment horizontal="left" vertical="center" wrapText="1"/>
      <protection/>
    </xf>
    <xf numFmtId="0" fontId="6" fillId="0" borderId="12" xfId="53" applyFont="1" applyFill="1" applyBorder="1" applyAlignment="1">
      <alignment horizontal="left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3" fontId="4" fillId="34" borderId="10" xfId="53" applyNumberFormat="1" applyFont="1" applyFill="1" applyBorder="1" applyAlignment="1" applyProtection="1">
      <alignment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6"/>
  <sheetViews>
    <sheetView tabSelected="1" view="pageBreakPreview" zoomScaleNormal="75" zoomScaleSheetLayoutView="10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R25" sqref="BR25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9.140625" style="7" customWidth="1"/>
    <col min="34" max="34" width="21.7109375" style="7" bestFit="1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customWidth="1"/>
    <col min="64" max="64" width="15.8515625" style="7" customWidth="1"/>
    <col min="65" max="65" width="12.140625" style="7" customWidth="1"/>
    <col min="66" max="66" width="14.421875" style="7" hidden="1" customWidth="1"/>
    <col min="67" max="67" width="15.57421875" style="7" hidden="1" customWidth="1"/>
    <col min="68" max="68" width="16.421875" style="7" hidden="1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66" t="s">
        <v>0</v>
      </c>
      <c r="S1" s="66"/>
      <c r="T1" s="6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67" t="s">
        <v>49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45" t="s">
        <v>18</v>
      </c>
      <c r="B4" s="49" t="s">
        <v>1</v>
      </c>
      <c r="C4" s="43" t="s">
        <v>46</v>
      </c>
      <c r="D4" s="44"/>
      <c r="E4" s="45"/>
      <c r="F4" s="54" t="s">
        <v>2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7" t="s">
        <v>47</v>
      </c>
      <c r="AT4" s="44"/>
      <c r="AU4" s="45"/>
      <c r="AV4" s="54" t="s">
        <v>4</v>
      </c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7" t="s">
        <v>48</v>
      </c>
      <c r="BL4" s="44"/>
      <c r="BM4" s="45"/>
      <c r="BN4" s="57" t="s">
        <v>48</v>
      </c>
      <c r="BO4" s="44"/>
      <c r="BP4" s="45"/>
      <c r="BQ4" s="6"/>
      <c r="BR4" s="6"/>
    </row>
    <row r="5" spans="1:70" ht="15" customHeight="1">
      <c r="A5" s="52"/>
      <c r="B5" s="50"/>
      <c r="C5" s="58"/>
      <c r="D5" s="59"/>
      <c r="E5" s="52"/>
      <c r="F5" s="53" t="s">
        <v>3</v>
      </c>
      <c r="G5" s="53"/>
      <c r="H5" s="53"/>
      <c r="I5" s="68" t="s">
        <v>4</v>
      </c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70"/>
      <c r="AJ5" s="53" t="s">
        <v>5</v>
      </c>
      <c r="AK5" s="53"/>
      <c r="AL5" s="53"/>
      <c r="AM5" s="54" t="s">
        <v>4</v>
      </c>
      <c r="AN5" s="55"/>
      <c r="AO5" s="55"/>
      <c r="AP5" s="55"/>
      <c r="AQ5" s="55"/>
      <c r="AR5" s="55"/>
      <c r="AS5" s="58"/>
      <c r="AT5" s="59"/>
      <c r="AU5" s="52"/>
      <c r="AV5" s="60" t="s">
        <v>9</v>
      </c>
      <c r="AW5" s="61"/>
      <c r="AX5" s="61"/>
      <c r="AY5" s="56" t="s">
        <v>4</v>
      </c>
      <c r="AZ5" s="56"/>
      <c r="BA5" s="56"/>
      <c r="BB5" s="56" t="s">
        <v>10</v>
      </c>
      <c r="BC5" s="56"/>
      <c r="BD5" s="56"/>
      <c r="BE5" s="56" t="s">
        <v>11</v>
      </c>
      <c r="BF5" s="56"/>
      <c r="BG5" s="56"/>
      <c r="BH5" s="53" t="s">
        <v>12</v>
      </c>
      <c r="BI5" s="53"/>
      <c r="BJ5" s="53"/>
      <c r="BK5" s="58"/>
      <c r="BL5" s="59"/>
      <c r="BM5" s="52"/>
      <c r="BN5" s="58"/>
      <c r="BO5" s="59"/>
      <c r="BP5" s="52"/>
      <c r="BQ5" s="6"/>
      <c r="BR5" s="6"/>
    </row>
    <row r="6" spans="1:70" ht="15" customHeight="1">
      <c r="A6" s="52"/>
      <c r="B6" s="50"/>
      <c r="C6" s="58"/>
      <c r="D6" s="59"/>
      <c r="E6" s="52"/>
      <c r="F6" s="53"/>
      <c r="G6" s="53"/>
      <c r="H6" s="53"/>
      <c r="I6" s="43" t="s">
        <v>6</v>
      </c>
      <c r="J6" s="44"/>
      <c r="K6" s="45"/>
      <c r="L6" s="43" t="s">
        <v>7</v>
      </c>
      <c r="M6" s="44"/>
      <c r="N6" s="45"/>
      <c r="O6" s="43" t="s">
        <v>20</v>
      </c>
      <c r="P6" s="44"/>
      <c r="Q6" s="45"/>
      <c r="R6" s="43" t="s">
        <v>8</v>
      </c>
      <c r="S6" s="44"/>
      <c r="T6" s="45"/>
      <c r="U6" s="43" t="s">
        <v>19</v>
      </c>
      <c r="V6" s="44"/>
      <c r="W6" s="45"/>
      <c r="X6" s="43" t="s">
        <v>21</v>
      </c>
      <c r="Y6" s="44"/>
      <c r="Z6" s="45"/>
      <c r="AA6" s="43" t="s">
        <v>25</v>
      </c>
      <c r="AB6" s="44"/>
      <c r="AC6" s="45"/>
      <c r="AD6" s="71" t="s">
        <v>26</v>
      </c>
      <c r="AE6" s="72"/>
      <c r="AF6" s="73"/>
      <c r="AG6" s="43" t="s">
        <v>24</v>
      </c>
      <c r="AH6" s="44"/>
      <c r="AI6" s="45"/>
      <c r="AJ6" s="53"/>
      <c r="AK6" s="53"/>
      <c r="AL6" s="53"/>
      <c r="AM6" s="43" t="s">
        <v>22</v>
      </c>
      <c r="AN6" s="44"/>
      <c r="AO6" s="45"/>
      <c r="AP6" s="43" t="s">
        <v>23</v>
      </c>
      <c r="AQ6" s="44"/>
      <c r="AR6" s="45"/>
      <c r="AS6" s="58"/>
      <c r="AT6" s="59"/>
      <c r="AU6" s="52"/>
      <c r="AV6" s="62"/>
      <c r="AW6" s="63"/>
      <c r="AX6" s="63"/>
      <c r="AY6" s="56" t="s">
        <v>13</v>
      </c>
      <c r="AZ6" s="56"/>
      <c r="BA6" s="56"/>
      <c r="BB6" s="56"/>
      <c r="BC6" s="56"/>
      <c r="BD6" s="56"/>
      <c r="BE6" s="56"/>
      <c r="BF6" s="56"/>
      <c r="BG6" s="56"/>
      <c r="BH6" s="53"/>
      <c r="BI6" s="53"/>
      <c r="BJ6" s="53"/>
      <c r="BK6" s="58"/>
      <c r="BL6" s="59"/>
      <c r="BM6" s="52"/>
      <c r="BN6" s="58"/>
      <c r="BO6" s="59"/>
      <c r="BP6" s="52"/>
      <c r="BQ6" s="6"/>
      <c r="BR6" s="6"/>
    </row>
    <row r="7" spans="1:70" ht="174" customHeight="1">
      <c r="A7" s="52"/>
      <c r="B7" s="50"/>
      <c r="C7" s="46"/>
      <c r="D7" s="47"/>
      <c r="E7" s="48"/>
      <c r="F7" s="53"/>
      <c r="G7" s="53"/>
      <c r="H7" s="53"/>
      <c r="I7" s="46"/>
      <c r="J7" s="47"/>
      <c r="K7" s="48"/>
      <c r="L7" s="46"/>
      <c r="M7" s="47"/>
      <c r="N7" s="48"/>
      <c r="O7" s="46"/>
      <c r="P7" s="47"/>
      <c r="Q7" s="48"/>
      <c r="R7" s="46"/>
      <c r="S7" s="47"/>
      <c r="T7" s="48"/>
      <c r="U7" s="46"/>
      <c r="V7" s="47"/>
      <c r="W7" s="48"/>
      <c r="X7" s="46"/>
      <c r="Y7" s="47"/>
      <c r="Z7" s="48"/>
      <c r="AA7" s="46"/>
      <c r="AB7" s="47"/>
      <c r="AC7" s="48"/>
      <c r="AD7" s="74"/>
      <c r="AE7" s="75"/>
      <c r="AF7" s="76"/>
      <c r="AG7" s="46"/>
      <c r="AH7" s="47"/>
      <c r="AI7" s="48"/>
      <c r="AJ7" s="53"/>
      <c r="AK7" s="53"/>
      <c r="AL7" s="53"/>
      <c r="AM7" s="46"/>
      <c r="AN7" s="47"/>
      <c r="AO7" s="48"/>
      <c r="AP7" s="46"/>
      <c r="AQ7" s="47"/>
      <c r="AR7" s="48"/>
      <c r="AS7" s="46"/>
      <c r="AT7" s="47"/>
      <c r="AU7" s="48"/>
      <c r="AV7" s="64"/>
      <c r="AW7" s="65"/>
      <c r="AX7" s="65"/>
      <c r="AY7" s="56"/>
      <c r="AZ7" s="56"/>
      <c r="BA7" s="56"/>
      <c r="BB7" s="56"/>
      <c r="BC7" s="56"/>
      <c r="BD7" s="56"/>
      <c r="BE7" s="56"/>
      <c r="BF7" s="56"/>
      <c r="BG7" s="56"/>
      <c r="BH7" s="53"/>
      <c r="BI7" s="53"/>
      <c r="BJ7" s="53"/>
      <c r="BK7" s="46"/>
      <c r="BL7" s="47"/>
      <c r="BM7" s="48"/>
      <c r="BN7" s="46"/>
      <c r="BO7" s="47"/>
      <c r="BP7" s="48"/>
      <c r="BQ7" s="6"/>
      <c r="BR7" s="6"/>
    </row>
    <row r="8" spans="1:70" ht="63">
      <c r="A8" s="48"/>
      <c r="B8" s="51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13">
        <f aca="true" t="shared" si="0" ref="C10:C28">F10+AJ10</f>
        <v>5369.7</v>
      </c>
      <c r="D10" s="14">
        <f aca="true" t="shared" si="1" ref="D10:D28">G10+AK10</f>
        <v>362</v>
      </c>
      <c r="E10" s="14">
        <f>D10/C10*100</f>
        <v>6.741531184237481</v>
      </c>
      <c r="F10" s="15">
        <v>1273.8</v>
      </c>
      <c r="G10" s="16">
        <v>85.2</v>
      </c>
      <c r="H10" s="14">
        <f>G10/F10*100</f>
        <v>6.688648139425342</v>
      </c>
      <c r="I10" s="15">
        <v>191</v>
      </c>
      <c r="J10" s="16">
        <v>10.5</v>
      </c>
      <c r="K10" s="14">
        <f aca="true" t="shared" si="2" ref="K10:K29">J10/I10*100</f>
        <v>5.49738219895288</v>
      </c>
      <c r="L10" s="15">
        <v>0</v>
      </c>
      <c r="M10" s="16">
        <v>1.4</v>
      </c>
      <c r="N10" s="14" t="e">
        <f>M10/L10*100</f>
        <v>#DIV/0!</v>
      </c>
      <c r="O10" s="15">
        <v>98</v>
      </c>
      <c r="P10" s="16">
        <v>1.5</v>
      </c>
      <c r="Q10" s="14">
        <f>P10/O10*100</f>
        <v>1.530612244897959</v>
      </c>
      <c r="R10" s="15">
        <v>450</v>
      </c>
      <c r="S10" s="16">
        <v>18.2</v>
      </c>
      <c r="T10" s="14">
        <f>S10/R10*100</f>
        <v>4.044444444444444</v>
      </c>
      <c r="U10" s="15">
        <v>0</v>
      </c>
      <c r="V10" s="17">
        <v>0</v>
      </c>
      <c r="W10" s="14" t="e">
        <f>V10/U10*100</f>
        <v>#DIV/0!</v>
      </c>
      <c r="X10" s="15">
        <v>80</v>
      </c>
      <c r="Y10" s="17">
        <v>0</v>
      </c>
      <c r="Z10" s="14">
        <f>Y10/X10*100</f>
        <v>0</v>
      </c>
      <c r="AA10" s="15">
        <v>0</v>
      </c>
      <c r="AB10" s="16">
        <v>0</v>
      </c>
      <c r="AC10" s="14" t="e">
        <f>AB10/AA10*100</f>
        <v>#DIV/0!</v>
      </c>
      <c r="AD10" s="14">
        <v>0</v>
      </c>
      <c r="AE10" s="14">
        <v>0</v>
      </c>
      <c r="AF10" s="14" t="e">
        <f>AE10/AD10*100</f>
        <v>#DIV/0!</v>
      </c>
      <c r="AG10" s="14">
        <v>0</v>
      </c>
      <c r="AH10" s="14">
        <v>0</v>
      </c>
      <c r="AI10" s="14" t="e">
        <f>AH10/AG10*100</f>
        <v>#DIV/0!</v>
      </c>
      <c r="AJ10" s="15">
        <v>4095.9</v>
      </c>
      <c r="AK10" s="16">
        <v>276.8</v>
      </c>
      <c r="AL10" s="14">
        <f>AK10/AJ10*100</f>
        <v>6.757977489684806</v>
      </c>
      <c r="AM10" s="15">
        <v>2175.2</v>
      </c>
      <c r="AN10" s="16">
        <v>181.3</v>
      </c>
      <c r="AO10" s="14">
        <f>AN10/AM10*100</f>
        <v>8.334865759470395</v>
      </c>
      <c r="AP10" s="15">
        <v>1057.3</v>
      </c>
      <c r="AQ10" s="16">
        <v>88.1</v>
      </c>
      <c r="AR10" s="14">
        <f>AQ10/AP10*100</f>
        <v>8.332545162205617</v>
      </c>
      <c r="AS10" s="18">
        <v>5369.7</v>
      </c>
      <c r="AT10" s="19">
        <v>72.1</v>
      </c>
      <c r="AU10" s="14">
        <f>AT10/AS10*100</f>
        <v>1.3427193325511666</v>
      </c>
      <c r="AV10" s="20">
        <v>1837.1</v>
      </c>
      <c r="AW10" s="19">
        <v>55.5</v>
      </c>
      <c r="AX10" s="14">
        <f>AW10/AV10*100</f>
        <v>3.0210658102444072</v>
      </c>
      <c r="AY10" s="21">
        <v>1282.2</v>
      </c>
      <c r="AZ10" s="19">
        <v>24.3</v>
      </c>
      <c r="BA10" s="14">
        <f aca="true" t="shared" si="3" ref="BA10:BA29">AZ10/AY10*100</f>
        <v>1.8951801591015442</v>
      </c>
      <c r="BB10" s="22">
        <v>1214.2</v>
      </c>
      <c r="BC10" s="23">
        <v>0</v>
      </c>
      <c r="BD10" s="14">
        <f>BC10/BB10*100</f>
        <v>0</v>
      </c>
      <c r="BE10" s="21">
        <v>125.4</v>
      </c>
      <c r="BF10" s="23">
        <v>0</v>
      </c>
      <c r="BG10" s="14">
        <f>BF10/BE10*100</f>
        <v>0</v>
      </c>
      <c r="BH10" s="21">
        <v>2102</v>
      </c>
      <c r="BI10" s="19">
        <v>14.7</v>
      </c>
      <c r="BJ10" s="14">
        <f>BI10/BH10*100</f>
        <v>0.6993339676498572</v>
      </c>
      <c r="BK10" s="24">
        <f>C10-AS10</f>
        <v>0</v>
      </c>
      <c r="BL10" s="24">
        <f>D10-AT10</f>
        <v>289.9</v>
      </c>
      <c r="BM10" s="14" t="e">
        <f>BL10/BK10*100</f>
        <v>#DIV/0!</v>
      </c>
      <c r="BN10" s="24">
        <f aca="true" t="shared" si="4" ref="BN10:BN28">C10-AS10</f>
        <v>0</v>
      </c>
      <c r="BO10" s="24">
        <f aca="true" t="shared" si="5" ref="BO10:BO28">D10-AT10</f>
        <v>289.9</v>
      </c>
      <c r="BP10" s="14" t="e">
        <f>BO10/BN10*100</f>
        <v>#DIV/0!</v>
      </c>
      <c r="BQ10" s="6"/>
      <c r="BR10" s="25"/>
    </row>
    <row r="11" spans="1:70" ht="15.75">
      <c r="A11" s="11">
        <v>2</v>
      </c>
      <c r="B11" s="12" t="s">
        <v>28</v>
      </c>
      <c r="C11" s="13">
        <f t="shared" si="0"/>
        <v>4096.400000000001</v>
      </c>
      <c r="D11" s="14">
        <f t="shared" si="1"/>
        <v>260.4</v>
      </c>
      <c r="E11" s="14">
        <f aca="true" t="shared" si="6" ref="E11:E28">D11/C11*100</f>
        <v>6.356801093643198</v>
      </c>
      <c r="F11" s="15">
        <v>926.6</v>
      </c>
      <c r="G11" s="40">
        <v>54.9</v>
      </c>
      <c r="H11" s="14">
        <f aca="true" t="shared" si="7" ref="H11:H28">G11/F11*100</f>
        <v>5.924886682495143</v>
      </c>
      <c r="I11" s="33">
        <v>25.9</v>
      </c>
      <c r="J11" s="16">
        <v>0.5</v>
      </c>
      <c r="K11" s="14">
        <f t="shared" si="2"/>
        <v>1.9305019305019304</v>
      </c>
      <c r="L11" s="15">
        <v>51</v>
      </c>
      <c r="M11" s="16">
        <v>0</v>
      </c>
      <c r="N11" s="14">
        <f aca="true" t="shared" si="8" ref="N11:N28">M11/L11*100</f>
        <v>0</v>
      </c>
      <c r="O11" s="15">
        <v>85</v>
      </c>
      <c r="P11" s="16">
        <v>0.9</v>
      </c>
      <c r="Q11" s="14">
        <f aca="true" t="shared" si="9" ref="Q11:Q28">P11/O11*100</f>
        <v>1.0588235294117647</v>
      </c>
      <c r="R11" s="15">
        <v>285</v>
      </c>
      <c r="S11" s="16">
        <v>4.6</v>
      </c>
      <c r="T11" s="14">
        <f>S11/R11*100</f>
        <v>1.6140350877192984</v>
      </c>
      <c r="U11" s="15">
        <v>0</v>
      </c>
      <c r="V11" s="17">
        <v>0</v>
      </c>
      <c r="W11" s="14" t="e">
        <f aca="true" t="shared" si="10" ref="W11:W28">V11/U11*100</f>
        <v>#DIV/0!</v>
      </c>
      <c r="X11" s="15">
        <v>70</v>
      </c>
      <c r="Y11" s="17">
        <v>0</v>
      </c>
      <c r="Z11" s="14">
        <f aca="true" t="shared" si="11" ref="Z11:Z28">Y11/X11*100</f>
        <v>0</v>
      </c>
      <c r="AA11" s="15">
        <v>0</v>
      </c>
      <c r="AB11" s="16">
        <v>0</v>
      </c>
      <c r="AC11" s="14" t="e">
        <f aca="true" t="shared" si="12" ref="AC11:AC27">AB11/AA11*100</f>
        <v>#DIV/0!</v>
      </c>
      <c r="AD11" s="14">
        <v>0</v>
      </c>
      <c r="AE11" s="14">
        <v>0</v>
      </c>
      <c r="AF11" s="14" t="e">
        <f aca="true" t="shared" si="13" ref="AF11:AF30">AE11/AD11*100</f>
        <v>#DIV/0!</v>
      </c>
      <c r="AG11" s="14">
        <v>0</v>
      </c>
      <c r="AH11" s="14">
        <v>0</v>
      </c>
      <c r="AI11" s="14" t="e">
        <f aca="true" t="shared" si="14" ref="AI11:AI30">AH11/AG11*100</f>
        <v>#DIV/0!</v>
      </c>
      <c r="AJ11" s="15">
        <v>3169.8</v>
      </c>
      <c r="AK11" s="16">
        <v>205.5</v>
      </c>
      <c r="AL11" s="14">
        <f aca="true" t="shared" si="15" ref="AL11:AL28">AK11/AJ11*100</f>
        <v>6.483058868067386</v>
      </c>
      <c r="AM11" s="15">
        <v>1897</v>
      </c>
      <c r="AN11" s="16">
        <v>158.1</v>
      </c>
      <c r="AO11" s="14">
        <f aca="true" t="shared" si="16" ref="AO11:AO27">AN11/AM11*100</f>
        <v>8.334211913547707</v>
      </c>
      <c r="AP11" s="33">
        <v>480.2</v>
      </c>
      <c r="AQ11" s="16">
        <v>40</v>
      </c>
      <c r="AR11" s="14">
        <f>AQ11/AP11*100</f>
        <v>8.329862557267806</v>
      </c>
      <c r="AS11" s="18">
        <v>4096.4</v>
      </c>
      <c r="AT11" s="19">
        <v>23</v>
      </c>
      <c r="AU11" s="14">
        <f aca="true" t="shared" si="17" ref="AU11:AU28">AT11/AS11*100</f>
        <v>0.5614686065813886</v>
      </c>
      <c r="AV11" s="26">
        <v>1354</v>
      </c>
      <c r="AW11" s="19">
        <v>22</v>
      </c>
      <c r="AX11" s="14">
        <f aca="true" t="shared" si="18" ref="AX11:AX28">AW11/AV11*100</f>
        <v>1.6248153618906942</v>
      </c>
      <c r="AY11" s="21">
        <v>1070.7</v>
      </c>
      <c r="AZ11" s="19">
        <v>18</v>
      </c>
      <c r="BA11" s="14">
        <f t="shared" si="3"/>
        <v>1.6811431773606051</v>
      </c>
      <c r="BB11" s="27">
        <v>1243.5</v>
      </c>
      <c r="BC11" s="23">
        <v>0</v>
      </c>
      <c r="BD11" s="14">
        <f aca="true" t="shared" si="19" ref="BD11:BD28">BC11/BB11*100</f>
        <v>0</v>
      </c>
      <c r="BE11" s="21">
        <v>84.3</v>
      </c>
      <c r="BF11" s="23">
        <v>0</v>
      </c>
      <c r="BG11" s="14">
        <f aca="true" t="shared" si="20" ref="BG11:BG28">BF11/BE11*100</f>
        <v>0</v>
      </c>
      <c r="BH11" s="34">
        <v>1323.5</v>
      </c>
      <c r="BI11" s="19">
        <v>0</v>
      </c>
      <c r="BJ11" s="14">
        <f aca="true" t="shared" si="21" ref="BJ11:BJ28">BI11/BH11*100</f>
        <v>0</v>
      </c>
      <c r="BK11" s="24">
        <f aca="true" t="shared" si="22" ref="BK11:BK28">C11-AS11</f>
        <v>0</v>
      </c>
      <c r="BL11" s="24">
        <f aca="true" t="shared" si="23" ref="BL11:BL28">D11-AT11</f>
        <v>237.39999999999998</v>
      </c>
      <c r="BM11" s="14" t="e">
        <f>BL11/BK11*100</f>
        <v>#DIV/0!</v>
      </c>
      <c r="BN11" s="24">
        <f t="shared" si="4"/>
        <v>0</v>
      </c>
      <c r="BO11" s="24">
        <f t="shared" si="5"/>
        <v>237.39999999999998</v>
      </c>
      <c r="BP11" s="14" t="e">
        <f aca="true" t="shared" si="24" ref="BP11:BP28">BO11/BN11*100</f>
        <v>#DIV/0!</v>
      </c>
      <c r="BQ11" s="6"/>
      <c r="BR11" s="25"/>
    </row>
    <row r="12" spans="1:70" ht="15.75">
      <c r="A12" s="11">
        <v>3</v>
      </c>
      <c r="B12" s="12" t="s">
        <v>29</v>
      </c>
      <c r="C12" s="13">
        <f t="shared" si="0"/>
        <v>3959.3</v>
      </c>
      <c r="D12" s="14">
        <f t="shared" si="1"/>
        <v>315.3</v>
      </c>
      <c r="E12" s="14">
        <f t="shared" si="6"/>
        <v>7.963528906624909</v>
      </c>
      <c r="F12" s="33">
        <v>1447.8</v>
      </c>
      <c r="G12" s="16">
        <v>168.3</v>
      </c>
      <c r="H12" s="14">
        <f t="shared" si="7"/>
        <v>11.624533775383341</v>
      </c>
      <c r="I12" s="15">
        <v>80</v>
      </c>
      <c r="J12" s="16">
        <v>0.2</v>
      </c>
      <c r="K12" s="14">
        <f t="shared" si="2"/>
        <v>0.25</v>
      </c>
      <c r="L12" s="15">
        <v>10</v>
      </c>
      <c r="M12" s="16">
        <v>0</v>
      </c>
      <c r="N12" s="14">
        <f t="shared" si="8"/>
        <v>0</v>
      </c>
      <c r="O12" s="15">
        <v>200</v>
      </c>
      <c r="P12" s="16">
        <v>0.9</v>
      </c>
      <c r="Q12" s="14">
        <f t="shared" si="9"/>
        <v>0.45000000000000007</v>
      </c>
      <c r="R12" s="28">
        <v>530</v>
      </c>
      <c r="S12" s="16">
        <v>3.6</v>
      </c>
      <c r="T12" s="14">
        <f aca="true" t="shared" si="25" ref="T12:T28">S12/R12*100</f>
        <v>0.6792452830188679</v>
      </c>
      <c r="U12" s="15">
        <v>0</v>
      </c>
      <c r="V12" s="17">
        <v>0</v>
      </c>
      <c r="W12" s="14" t="e">
        <f t="shared" si="10"/>
        <v>#DIV/0!</v>
      </c>
      <c r="X12" s="15">
        <v>189</v>
      </c>
      <c r="Y12" s="17">
        <v>111.4</v>
      </c>
      <c r="Z12" s="14">
        <f t="shared" si="11"/>
        <v>58.941798941798936</v>
      </c>
      <c r="AA12" s="15">
        <v>1</v>
      </c>
      <c r="AB12" s="16">
        <v>0</v>
      </c>
      <c r="AC12" s="14">
        <f t="shared" si="12"/>
        <v>0</v>
      </c>
      <c r="AD12" s="14">
        <v>0</v>
      </c>
      <c r="AE12" s="14">
        <v>0</v>
      </c>
      <c r="AF12" s="14" t="e">
        <f t="shared" si="13"/>
        <v>#DIV/0!</v>
      </c>
      <c r="AG12" s="14">
        <v>0</v>
      </c>
      <c r="AH12" s="14">
        <v>0</v>
      </c>
      <c r="AI12" s="14" t="e">
        <f t="shared" si="14"/>
        <v>#DIV/0!</v>
      </c>
      <c r="AJ12" s="15">
        <v>2511.5</v>
      </c>
      <c r="AK12" s="16">
        <v>147</v>
      </c>
      <c r="AL12" s="14">
        <f t="shared" si="15"/>
        <v>5.853075851085008</v>
      </c>
      <c r="AM12" s="15">
        <v>1675</v>
      </c>
      <c r="AN12" s="16">
        <v>139.6</v>
      </c>
      <c r="AO12" s="14">
        <f t="shared" si="16"/>
        <v>8.334328358208955</v>
      </c>
      <c r="AP12" s="15">
        <v>0</v>
      </c>
      <c r="AQ12" s="16">
        <v>0</v>
      </c>
      <c r="AR12" s="14" t="e">
        <f aca="true" t="shared" si="26" ref="AR12:AR28">AQ12/AP12*100</f>
        <v>#DIV/0!</v>
      </c>
      <c r="AS12" s="27">
        <v>3761.3</v>
      </c>
      <c r="AT12" s="19">
        <v>28</v>
      </c>
      <c r="AU12" s="14">
        <f t="shared" si="17"/>
        <v>0.7444234706085662</v>
      </c>
      <c r="AV12" s="26">
        <v>1383.5</v>
      </c>
      <c r="AW12" s="19">
        <v>26</v>
      </c>
      <c r="AX12" s="14">
        <f t="shared" si="18"/>
        <v>1.8792916516082399</v>
      </c>
      <c r="AY12" s="21">
        <v>1099.8</v>
      </c>
      <c r="AZ12" s="19">
        <v>21</v>
      </c>
      <c r="BA12" s="14">
        <f t="shared" si="3"/>
        <v>1.9094380796508457</v>
      </c>
      <c r="BB12" s="27">
        <v>1191.3</v>
      </c>
      <c r="BC12" s="23">
        <v>0</v>
      </c>
      <c r="BD12" s="14">
        <f t="shared" si="19"/>
        <v>0</v>
      </c>
      <c r="BE12" s="21">
        <v>109.8</v>
      </c>
      <c r="BF12" s="23">
        <v>0</v>
      </c>
      <c r="BG12" s="14">
        <f t="shared" si="20"/>
        <v>0</v>
      </c>
      <c r="BH12" s="21">
        <v>985.7</v>
      </c>
      <c r="BI12" s="19">
        <v>0</v>
      </c>
      <c r="BJ12" s="14">
        <f t="shared" si="21"/>
        <v>0</v>
      </c>
      <c r="BK12" s="24">
        <f t="shared" si="22"/>
        <v>198</v>
      </c>
      <c r="BL12" s="24">
        <f t="shared" si="23"/>
        <v>287.3</v>
      </c>
      <c r="BM12" s="14">
        <f>BL12/BK12*100</f>
        <v>145.1010101010101</v>
      </c>
      <c r="BN12" s="24">
        <f t="shared" si="4"/>
        <v>198</v>
      </c>
      <c r="BO12" s="24">
        <f t="shared" si="5"/>
        <v>287.3</v>
      </c>
      <c r="BP12" s="14">
        <f t="shared" si="24"/>
        <v>145.1010101010101</v>
      </c>
      <c r="BQ12" s="6"/>
      <c r="BR12" s="25"/>
    </row>
    <row r="13" spans="1:70" ht="15" customHeight="1">
      <c r="A13" s="11">
        <v>4</v>
      </c>
      <c r="B13" s="12" t="s">
        <v>30</v>
      </c>
      <c r="C13" s="13">
        <f t="shared" si="0"/>
        <v>3482.8</v>
      </c>
      <c r="D13" s="14">
        <f t="shared" si="1"/>
        <v>188</v>
      </c>
      <c r="E13" s="14">
        <f t="shared" si="6"/>
        <v>5.397955667853451</v>
      </c>
      <c r="F13" s="33">
        <v>1413.8</v>
      </c>
      <c r="G13" s="16">
        <v>81.9</v>
      </c>
      <c r="H13" s="14">
        <f t="shared" si="7"/>
        <v>5.792898571226482</v>
      </c>
      <c r="I13" s="15">
        <v>225</v>
      </c>
      <c r="J13" s="16">
        <v>9.2</v>
      </c>
      <c r="K13" s="14">
        <f t="shared" si="2"/>
        <v>4.088888888888889</v>
      </c>
      <c r="L13" s="15">
        <v>28</v>
      </c>
      <c r="M13" s="16">
        <v>0</v>
      </c>
      <c r="N13" s="14">
        <f t="shared" si="8"/>
        <v>0</v>
      </c>
      <c r="O13" s="15">
        <v>49</v>
      </c>
      <c r="P13" s="16">
        <v>0.2</v>
      </c>
      <c r="Q13" s="14">
        <f t="shared" si="9"/>
        <v>0.40816326530612246</v>
      </c>
      <c r="R13" s="15">
        <v>570.1</v>
      </c>
      <c r="S13" s="16">
        <v>5.4</v>
      </c>
      <c r="T13" s="14">
        <f t="shared" si="25"/>
        <v>0.9472022452201369</v>
      </c>
      <c r="U13" s="15">
        <v>0</v>
      </c>
      <c r="V13" s="17">
        <v>0</v>
      </c>
      <c r="W13" s="14" t="e">
        <f t="shared" si="10"/>
        <v>#DIV/0!</v>
      </c>
      <c r="X13" s="15">
        <v>80</v>
      </c>
      <c r="Y13" s="17">
        <v>11</v>
      </c>
      <c r="Z13" s="14">
        <f t="shared" si="11"/>
        <v>13.750000000000002</v>
      </c>
      <c r="AA13" s="15">
        <v>0</v>
      </c>
      <c r="AB13" s="16">
        <v>0</v>
      </c>
      <c r="AC13" s="14" t="e">
        <f t="shared" si="12"/>
        <v>#DIV/0!</v>
      </c>
      <c r="AD13" s="14">
        <v>0</v>
      </c>
      <c r="AE13" s="14">
        <v>0</v>
      </c>
      <c r="AF13" s="14" t="e">
        <f t="shared" si="13"/>
        <v>#DIV/0!</v>
      </c>
      <c r="AG13" s="14">
        <v>0</v>
      </c>
      <c r="AH13" s="14">
        <v>0</v>
      </c>
      <c r="AI13" s="14" t="e">
        <f t="shared" si="14"/>
        <v>#DIV/0!</v>
      </c>
      <c r="AJ13" s="15">
        <v>2069</v>
      </c>
      <c r="AK13" s="36">
        <v>106.1</v>
      </c>
      <c r="AL13" s="14">
        <f t="shared" si="15"/>
        <v>5.128081198646689</v>
      </c>
      <c r="AM13" s="15">
        <v>548</v>
      </c>
      <c r="AN13" s="16">
        <v>45.7</v>
      </c>
      <c r="AO13" s="14">
        <f t="shared" si="16"/>
        <v>8.33941605839416</v>
      </c>
      <c r="AP13" s="15">
        <v>637.5</v>
      </c>
      <c r="AQ13" s="16">
        <v>53.1</v>
      </c>
      <c r="AR13" s="14">
        <f t="shared" si="26"/>
        <v>8.329411764705883</v>
      </c>
      <c r="AS13" s="27">
        <v>3482.8</v>
      </c>
      <c r="AT13" s="19">
        <v>23</v>
      </c>
      <c r="AU13" s="14">
        <f t="shared" si="17"/>
        <v>0.660388193407603</v>
      </c>
      <c r="AV13" s="26">
        <v>1174.3</v>
      </c>
      <c r="AW13" s="19">
        <v>22</v>
      </c>
      <c r="AX13" s="14">
        <f t="shared" si="18"/>
        <v>1.8734565272928554</v>
      </c>
      <c r="AY13" s="21">
        <v>1016.5</v>
      </c>
      <c r="AZ13" s="19">
        <v>20</v>
      </c>
      <c r="BA13" s="14">
        <f t="shared" si="3"/>
        <v>1.9675356615838662</v>
      </c>
      <c r="BB13" s="27">
        <v>1266.4</v>
      </c>
      <c r="BC13" s="23">
        <v>0</v>
      </c>
      <c r="BD13" s="14">
        <f t="shared" si="19"/>
        <v>0</v>
      </c>
      <c r="BE13" s="21">
        <v>84.3</v>
      </c>
      <c r="BF13" s="23">
        <v>0</v>
      </c>
      <c r="BG13" s="14">
        <f t="shared" si="20"/>
        <v>0</v>
      </c>
      <c r="BH13" s="21">
        <v>866.9</v>
      </c>
      <c r="BI13" s="19">
        <v>0</v>
      </c>
      <c r="BJ13" s="14">
        <f t="shared" si="21"/>
        <v>0</v>
      </c>
      <c r="BK13" s="24">
        <f t="shared" si="22"/>
        <v>0</v>
      </c>
      <c r="BL13" s="24">
        <f t="shared" si="23"/>
        <v>165</v>
      </c>
      <c r="BM13" s="14" t="e">
        <f>BL13/BK13*100</f>
        <v>#DIV/0!</v>
      </c>
      <c r="BN13" s="24">
        <f t="shared" si="4"/>
        <v>0</v>
      </c>
      <c r="BO13" s="24">
        <f t="shared" si="5"/>
        <v>165</v>
      </c>
      <c r="BP13" s="14" t="e">
        <f>BO13/BN13*100</f>
        <v>#DIV/0!</v>
      </c>
      <c r="BQ13" s="6"/>
      <c r="BR13" s="25"/>
    </row>
    <row r="14" spans="1:70" ht="15.75">
      <c r="A14" s="11">
        <v>5</v>
      </c>
      <c r="B14" s="12" t="s">
        <v>31</v>
      </c>
      <c r="C14" s="13">
        <f t="shared" si="0"/>
        <v>2995.8</v>
      </c>
      <c r="D14" s="14">
        <f t="shared" si="1"/>
        <v>274.4</v>
      </c>
      <c r="E14" s="14">
        <f t="shared" si="6"/>
        <v>9.159489952600305</v>
      </c>
      <c r="F14" s="33">
        <v>1025.8</v>
      </c>
      <c r="G14" s="36">
        <v>143.3</v>
      </c>
      <c r="H14" s="14">
        <f t="shared" si="7"/>
        <v>13.969584714369274</v>
      </c>
      <c r="I14" s="15">
        <v>57</v>
      </c>
      <c r="J14" s="16">
        <v>1.4</v>
      </c>
      <c r="K14" s="14">
        <f t="shared" si="2"/>
        <v>2.456140350877193</v>
      </c>
      <c r="L14" s="15">
        <v>0</v>
      </c>
      <c r="M14" s="16">
        <v>0</v>
      </c>
      <c r="N14" s="14" t="e">
        <f t="shared" si="8"/>
        <v>#DIV/0!</v>
      </c>
      <c r="O14" s="15">
        <v>120</v>
      </c>
      <c r="P14" s="16">
        <v>0.1</v>
      </c>
      <c r="Q14" s="14">
        <f t="shared" si="9"/>
        <v>0.08333333333333334</v>
      </c>
      <c r="R14" s="15">
        <v>315</v>
      </c>
      <c r="S14" s="16">
        <v>1.4</v>
      </c>
      <c r="T14" s="14">
        <f t="shared" si="25"/>
        <v>0.4444444444444444</v>
      </c>
      <c r="U14" s="15">
        <v>0</v>
      </c>
      <c r="V14" s="17">
        <v>0</v>
      </c>
      <c r="W14" s="14" t="e">
        <f t="shared" si="10"/>
        <v>#DIV/0!</v>
      </c>
      <c r="X14" s="15">
        <v>280</v>
      </c>
      <c r="Y14" s="17">
        <v>112.6</v>
      </c>
      <c r="Z14" s="14">
        <f t="shared" si="11"/>
        <v>40.214285714285715</v>
      </c>
      <c r="AA14" s="15">
        <v>20</v>
      </c>
      <c r="AB14" s="16">
        <v>0</v>
      </c>
      <c r="AC14" s="14">
        <f t="shared" si="12"/>
        <v>0</v>
      </c>
      <c r="AD14" s="14">
        <v>0</v>
      </c>
      <c r="AE14" s="14">
        <v>0</v>
      </c>
      <c r="AF14" s="14" t="e">
        <f t="shared" si="13"/>
        <v>#DIV/0!</v>
      </c>
      <c r="AG14" s="14">
        <v>0</v>
      </c>
      <c r="AH14" s="14">
        <v>0</v>
      </c>
      <c r="AI14" s="14" t="e">
        <f t="shared" si="14"/>
        <v>#DIV/0!</v>
      </c>
      <c r="AJ14" s="15">
        <v>1970</v>
      </c>
      <c r="AK14" s="16">
        <v>131.1</v>
      </c>
      <c r="AL14" s="14">
        <f t="shared" si="15"/>
        <v>6.65482233502538</v>
      </c>
      <c r="AM14" s="15">
        <v>1145.1</v>
      </c>
      <c r="AN14" s="16">
        <v>95.4</v>
      </c>
      <c r="AO14" s="14">
        <f t="shared" si="16"/>
        <v>8.331150117893635</v>
      </c>
      <c r="AP14" s="15">
        <v>338.6</v>
      </c>
      <c r="AQ14" s="16">
        <v>28.2</v>
      </c>
      <c r="AR14" s="14">
        <f t="shared" si="26"/>
        <v>8.328411104548138</v>
      </c>
      <c r="AS14" s="27">
        <v>2995.8</v>
      </c>
      <c r="AT14" s="19">
        <v>35.6</v>
      </c>
      <c r="AU14" s="14">
        <f t="shared" si="17"/>
        <v>1.188330329127445</v>
      </c>
      <c r="AV14" s="39">
        <v>1117</v>
      </c>
      <c r="AW14" s="19">
        <v>29.9</v>
      </c>
      <c r="AX14" s="14">
        <f t="shared" si="18"/>
        <v>2.676812891674127</v>
      </c>
      <c r="AY14" s="21">
        <v>746.4</v>
      </c>
      <c r="AZ14" s="19">
        <v>24.9</v>
      </c>
      <c r="BA14" s="14">
        <f t="shared" si="3"/>
        <v>3.3360128617363345</v>
      </c>
      <c r="BB14" s="27">
        <v>643.1</v>
      </c>
      <c r="BC14" s="23">
        <v>0</v>
      </c>
      <c r="BD14" s="14">
        <f t="shared" si="19"/>
        <v>0</v>
      </c>
      <c r="BE14" s="21">
        <v>179.9</v>
      </c>
      <c r="BF14" s="23">
        <v>0</v>
      </c>
      <c r="BG14" s="14">
        <f t="shared" si="20"/>
        <v>0</v>
      </c>
      <c r="BH14" s="21">
        <v>964.8</v>
      </c>
      <c r="BI14" s="19">
        <v>3.7</v>
      </c>
      <c r="BJ14" s="14">
        <f t="shared" si="21"/>
        <v>0.3834991708126037</v>
      </c>
      <c r="BK14" s="24">
        <f t="shared" si="22"/>
        <v>0</v>
      </c>
      <c r="BL14" s="24">
        <f t="shared" si="23"/>
        <v>238.79999999999998</v>
      </c>
      <c r="BM14" s="14" t="e">
        <f aca="true" t="shared" si="27" ref="BM14:BM28">BL14/BK14*100</f>
        <v>#DIV/0!</v>
      </c>
      <c r="BN14" s="24">
        <f t="shared" si="4"/>
        <v>0</v>
      </c>
      <c r="BO14" s="24">
        <f t="shared" si="5"/>
        <v>238.79999999999998</v>
      </c>
      <c r="BP14" s="14" t="e">
        <f t="shared" si="24"/>
        <v>#DIV/0!</v>
      </c>
      <c r="BQ14" s="6"/>
      <c r="BR14" s="25"/>
    </row>
    <row r="15" spans="1:70" ht="15.75">
      <c r="A15" s="11">
        <v>6</v>
      </c>
      <c r="B15" s="12" t="s">
        <v>32</v>
      </c>
      <c r="C15" s="13">
        <f t="shared" si="0"/>
        <v>3578.2</v>
      </c>
      <c r="D15" s="14">
        <f t="shared" si="1"/>
        <v>219</v>
      </c>
      <c r="E15" s="14">
        <f t="shared" si="6"/>
        <v>6.1203957296964955</v>
      </c>
      <c r="F15" s="33">
        <v>1028.7</v>
      </c>
      <c r="G15" s="36">
        <v>62.4</v>
      </c>
      <c r="H15" s="14">
        <f t="shared" si="7"/>
        <v>6.065908428113152</v>
      </c>
      <c r="I15" s="15">
        <v>25</v>
      </c>
      <c r="J15" s="16">
        <v>0.2</v>
      </c>
      <c r="K15" s="14">
        <f t="shared" si="2"/>
        <v>0.8</v>
      </c>
      <c r="L15" s="15">
        <v>0</v>
      </c>
      <c r="M15" s="16">
        <v>0</v>
      </c>
      <c r="N15" s="14" t="e">
        <f t="shared" si="8"/>
        <v>#DIV/0!</v>
      </c>
      <c r="O15" s="15">
        <v>78</v>
      </c>
      <c r="P15" s="16">
        <v>0.4</v>
      </c>
      <c r="Q15" s="14">
        <f t="shared" si="9"/>
        <v>0.5128205128205128</v>
      </c>
      <c r="R15" s="15">
        <v>363</v>
      </c>
      <c r="S15" s="16">
        <v>5.1</v>
      </c>
      <c r="T15" s="14">
        <f t="shared" si="25"/>
        <v>1.4049586776859504</v>
      </c>
      <c r="U15" s="15">
        <v>0</v>
      </c>
      <c r="V15" s="17">
        <v>0</v>
      </c>
      <c r="W15" s="14" t="e">
        <f t="shared" si="10"/>
        <v>#DIV/0!</v>
      </c>
      <c r="X15" s="15">
        <v>170</v>
      </c>
      <c r="Y15" s="17">
        <v>9.9</v>
      </c>
      <c r="Z15" s="14">
        <f t="shared" si="11"/>
        <v>5.823529411764706</v>
      </c>
      <c r="AA15" s="15">
        <v>0</v>
      </c>
      <c r="AB15" s="16">
        <v>0</v>
      </c>
      <c r="AC15" s="14" t="e">
        <f t="shared" si="12"/>
        <v>#DIV/0!</v>
      </c>
      <c r="AD15" s="14">
        <v>0</v>
      </c>
      <c r="AE15" s="14">
        <v>0</v>
      </c>
      <c r="AF15" s="14" t="e">
        <f t="shared" si="13"/>
        <v>#DIV/0!</v>
      </c>
      <c r="AG15" s="14">
        <v>0</v>
      </c>
      <c r="AH15" s="14">
        <v>0</v>
      </c>
      <c r="AI15" s="14" t="e">
        <f t="shared" si="14"/>
        <v>#DIV/0!</v>
      </c>
      <c r="AJ15" s="15">
        <v>2549.5</v>
      </c>
      <c r="AK15" s="16">
        <v>156.6</v>
      </c>
      <c r="AL15" s="14">
        <f t="shared" si="15"/>
        <v>6.142380858991959</v>
      </c>
      <c r="AM15" s="15">
        <v>1790.4</v>
      </c>
      <c r="AN15" s="16">
        <v>149.2</v>
      </c>
      <c r="AO15" s="14">
        <f t="shared" si="16"/>
        <v>8.333333333333332</v>
      </c>
      <c r="AP15" s="15">
        <v>0</v>
      </c>
      <c r="AQ15" s="16">
        <v>0</v>
      </c>
      <c r="AR15" s="14" t="e">
        <f t="shared" si="26"/>
        <v>#DIV/0!</v>
      </c>
      <c r="AS15" s="27">
        <v>3578.2</v>
      </c>
      <c r="AT15" s="19">
        <v>19.1</v>
      </c>
      <c r="AU15" s="14">
        <f t="shared" si="17"/>
        <v>0.5337879380694205</v>
      </c>
      <c r="AV15" s="26">
        <v>1202.8</v>
      </c>
      <c r="AW15" s="19">
        <v>17.5</v>
      </c>
      <c r="AX15" s="14">
        <f t="shared" si="18"/>
        <v>1.454938476887263</v>
      </c>
      <c r="AY15" s="21">
        <v>1095.7</v>
      </c>
      <c r="AZ15" s="19">
        <v>16.5</v>
      </c>
      <c r="BA15" s="14">
        <f t="shared" si="3"/>
        <v>1.5058866478050559</v>
      </c>
      <c r="BB15" s="27">
        <v>1107.6</v>
      </c>
      <c r="BC15" s="23">
        <v>0</v>
      </c>
      <c r="BD15" s="14">
        <f t="shared" si="19"/>
        <v>0</v>
      </c>
      <c r="BE15" s="21">
        <v>161.8</v>
      </c>
      <c r="BF15" s="23">
        <v>0</v>
      </c>
      <c r="BG15" s="14">
        <f t="shared" si="20"/>
        <v>0</v>
      </c>
      <c r="BH15" s="21">
        <v>1014.9</v>
      </c>
      <c r="BI15" s="19">
        <v>0.6</v>
      </c>
      <c r="BJ15" s="14">
        <f t="shared" si="21"/>
        <v>0.059119125036949445</v>
      </c>
      <c r="BK15" s="24">
        <f t="shared" si="22"/>
        <v>0</v>
      </c>
      <c r="BL15" s="24">
        <f t="shared" si="23"/>
        <v>199.9</v>
      </c>
      <c r="BM15" s="14" t="e">
        <f t="shared" si="27"/>
        <v>#DIV/0!</v>
      </c>
      <c r="BN15" s="24">
        <f t="shared" si="4"/>
        <v>0</v>
      </c>
      <c r="BO15" s="24">
        <f t="shared" si="5"/>
        <v>199.9</v>
      </c>
      <c r="BP15" s="14" t="e">
        <f t="shared" si="24"/>
        <v>#DIV/0!</v>
      </c>
      <c r="BQ15" s="6"/>
      <c r="BR15" s="25"/>
    </row>
    <row r="16" spans="1:70" ht="15.75">
      <c r="A16" s="11">
        <v>7</v>
      </c>
      <c r="B16" s="12" t="s">
        <v>33</v>
      </c>
      <c r="C16" s="13">
        <f t="shared" si="0"/>
        <v>3749.7</v>
      </c>
      <c r="D16" s="14">
        <f t="shared" si="1"/>
        <v>251</v>
      </c>
      <c r="E16" s="14">
        <f t="shared" si="6"/>
        <v>6.693868842840761</v>
      </c>
      <c r="F16" s="33">
        <v>873</v>
      </c>
      <c r="G16" s="36">
        <v>58.1</v>
      </c>
      <c r="H16" s="14">
        <f t="shared" si="7"/>
        <v>6.655211912943872</v>
      </c>
      <c r="I16" s="15">
        <v>23</v>
      </c>
      <c r="J16" s="16">
        <v>0.1</v>
      </c>
      <c r="K16" s="14">
        <f t="shared" si="2"/>
        <v>0.43478260869565216</v>
      </c>
      <c r="L16" s="15">
        <v>0</v>
      </c>
      <c r="M16" s="16">
        <v>0</v>
      </c>
      <c r="N16" s="14" t="e">
        <f t="shared" si="8"/>
        <v>#DIV/0!</v>
      </c>
      <c r="O16" s="15">
        <v>65</v>
      </c>
      <c r="P16" s="16">
        <v>1.1</v>
      </c>
      <c r="Q16" s="14">
        <f t="shared" si="9"/>
        <v>1.6923076923076925</v>
      </c>
      <c r="R16" s="15">
        <v>327.2</v>
      </c>
      <c r="S16" s="16">
        <v>6</v>
      </c>
      <c r="T16" s="14">
        <f t="shared" si="25"/>
        <v>1.8337408312958436</v>
      </c>
      <c r="U16" s="15">
        <v>0</v>
      </c>
      <c r="V16" s="17">
        <v>0</v>
      </c>
      <c r="W16" s="14" t="e">
        <f t="shared" si="10"/>
        <v>#DIV/0!</v>
      </c>
      <c r="X16" s="15">
        <v>120</v>
      </c>
      <c r="Y16" s="17">
        <v>10.9</v>
      </c>
      <c r="Z16" s="14">
        <f t="shared" si="11"/>
        <v>9.083333333333334</v>
      </c>
      <c r="AA16" s="15">
        <v>8</v>
      </c>
      <c r="AB16" s="16">
        <v>0.7</v>
      </c>
      <c r="AC16" s="14">
        <f t="shared" si="12"/>
        <v>8.75</v>
      </c>
      <c r="AD16" s="14">
        <v>0</v>
      </c>
      <c r="AE16" s="14">
        <v>0</v>
      </c>
      <c r="AF16" s="14" t="e">
        <f t="shared" si="13"/>
        <v>#DIV/0!</v>
      </c>
      <c r="AG16" s="14">
        <v>0</v>
      </c>
      <c r="AH16" s="14">
        <v>0</v>
      </c>
      <c r="AI16" s="14" t="e">
        <f t="shared" si="14"/>
        <v>#DIV/0!</v>
      </c>
      <c r="AJ16" s="15">
        <v>2876.7</v>
      </c>
      <c r="AK16" s="16">
        <v>192.9</v>
      </c>
      <c r="AL16" s="14">
        <f t="shared" si="15"/>
        <v>6.705600166857859</v>
      </c>
      <c r="AM16" s="15">
        <v>1510.9</v>
      </c>
      <c r="AN16" s="16">
        <v>125.9</v>
      </c>
      <c r="AO16" s="14">
        <f t="shared" si="16"/>
        <v>8.332781785690647</v>
      </c>
      <c r="AP16" s="15">
        <v>714.5</v>
      </c>
      <c r="AQ16" s="16">
        <v>59.5</v>
      </c>
      <c r="AR16" s="14">
        <f t="shared" si="26"/>
        <v>8.327501749475157</v>
      </c>
      <c r="AS16" s="27">
        <v>3749.7</v>
      </c>
      <c r="AT16" s="19">
        <v>29.3</v>
      </c>
      <c r="AU16" s="14">
        <f t="shared" si="17"/>
        <v>0.7813958450009335</v>
      </c>
      <c r="AV16" s="26">
        <v>1291.3</v>
      </c>
      <c r="AW16" s="19">
        <v>27.3</v>
      </c>
      <c r="AX16" s="14">
        <f t="shared" si="18"/>
        <v>2.1141485324866416</v>
      </c>
      <c r="AY16" s="21">
        <v>964.2</v>
      </c>
      <c r="AZ16" s="19">
        <v>20</v>
      </c>
      <c r="BA16" s="14">
        <v>20</v>
      </c>
      <c r="BB16" s="27">
        <v>902.1</v>
      </c>
      <c r="BC16" s="23">
        <v>0</v>
      </c>
      <c r="BD16" s="14">
        <f t="shared" si="19"/>
        <v>0</v>
      </c>
      <c r="BE16" s="21">
        <v>89.3</v>
      </c>
      <c r="BF16" s="23">
        <v>0</v>
      </c>
      <c r="BG16" s="14">
        <f t="shared" si="20"/>
        <v>0</v>
      </c>
      <c r="BH16" s="21">
        <v>1376.1</v>
      </c>
      <c r="BI16" s="19">
        <v>0</v>
      </c>
      <c r="BJ16" s="14">
        <f t="shared" si="21"/>
        <v>0</v>
      </c>
      <c r="BK16" s="24">
        <f t="shared" si="22"/>
        <v>0</v>
      </c>
      <c r="BL16" s="24">
        <f t="shared" si="23"/>
        <v>221.7</v>
      </c>
      <c r="BM16" s="14" t="e">
        <f t="shared" si="27"/>
        <v>#DIV/0!</v>
      </c>
      <c r="BN16" s="24">
        <f t="shared" si="4"/>
        <v>0</v>
      </c>
      <c r="BO16" s="24">
        <f t="shared" si="5"/>
        <v>221.7</v>
      </c>
      <c r="BP16" s="14" t="e">
        <f t="shared" si="24"/>
        <v>#DIV/0!</v>
      </c>
      <c r="BQ16" s="6"/>
      <c r="BR16" s="25"/>
    </row>
    <row r="17" spans="1:70" ht="15" customHeight="1">
      <c r="A17" s="11">
        <v>8</v>
      </c>
      <c r="B17" s="12" t="s">
        <v>34</v>
      </c>
      <c r="C17" s="13">
        <f t="shared" si="0"/>
        <v>49571.7</v>
      </c>
      <c r="D17" s="14">
        <f t="shared" si="1"/>
        <v>3254.9</v>
      </c>
      <c r="E17" s="14">
        <f t="shared" si="6"/>
        <v>6.566044739236299</v>
      </c>
      <c r="F17" s="33">
        <v>35455.4</v>
      </c>
      <c r="G17" s="16">
        <v>3225.1</v>
      </c>
      <c r="H17" s="14">
        <f t="shared" si="7"/>
        <v>9.096216655290872</v>
      </c>
      <c r="I17" s="15">
        <v>20100</v>
      </c>
      <c r="J17" s="16">
        <v>1010.3</v>
      </c>
      <c r="K17" s="14">
        <f t="shared" si="2"/>
        <v>5.0263681592039795</v>
      </c>
      <c r="L17" s="15">
        <v>20</v>
      </c>
      <c r="M17" s="16">
        <v>0</v>
      </c>
      <c r="N17" s="14">
        <f t="shared" si="8"/>
        <v>0</v>
      </c>
      <c r="O17" s="15">
        <v>3400</v>
      </c>
      <c r="P17" s="16">
        <v>91.6</v>
      </c>
      <c r="Q17" s="14">
        <f t="shared" si="9"/>
        <v>2.6941176470588233</v>
      </c>
      <c r="R17" s="15">
        <v>8200</v>
      </c>
      <c r="S17" s="16">
        <v>1102.5</v>
      </c>
      <c r="T17" s="14">
        <f t="shared" si="25"/>
        <v>13.445121951219512</v>
      </c>
      <c r="U17" s="15">
        <v>1170</v>
      </c>
      <c r="V17" s="17">
        <v>105.3</v>
      </c>
      <c r="W17" s="14">
        <f t="shared" si="10"/>
        <v>9</v>
      </c>
      <c r="X17" s="15">
        <v>30</v>
      </c>
      <c r="Y17" s="17">
        <v>0</v>
      </c>
      <c r="Z17" s="14">
        <f t="shared" si="11"/>
        <v>0</v>
      </c>
      <c r="AA17" s="15">
        <v>50</v>
      </c>
      <c r="AB17" s="16">
        <v>0</v>
      </c>
      <c r="AC17" s="14">
        <f t="shared" si="12"/>
        <v>0</v>
      </c>
      <c r="AD17" s="14">
        <v>0</v>
      </c>
      <c r="AE17" s="14">
        <v>0</v>
      </c>
      <c r="AF17" s="14" t="e">
        <f t="shared" si="13"/>
        <v>#DIV/0!</v>
      </c>
      <c r="AG17" s="14">
        <v>500</v>
      </c>
      <c r="AH17" s="14">
        <v>13.3</v>
      </c>
      <c r="AI17" s="14">
        <f t="shared" si="14"/>
        <v>2.66</v>
      </c>
      <c r="AJ17" s="15">
        <v>14116.3</v>
      </c>
      <c r="AK17" s="16">
        <v>29.8</v>
      </c>
      <c r="AL17" s="14">
        <f t="shared" si="15"/>
        <v>0.21110347612334676</v>
      </c>
      <c r="AM17" s="15">
        <v>0</v>
      </c>
      <c r="AN17" s="16">
        <v>0</v>
      </c>
      <c r="AO17" s="14" t="e">
        <f t="shared" si="16"/>
        <v>#DIV/0!</v>
      </c>
      <c r="AP17" s="15">
        <v>0</v>
      </c>
      <c r="AQ17" s="16">
        <v>0</v>
      </c>
      <c r="AR17" s="14" t="e">
        <f t="shared" si="26"/>
        <v>#DIV/0!</v>
      </c>
      <c r="AS17" s="27">
        <v>51754.7</v>
      </c>
      <c r="AT17" s="19">
        <v>682.9</v>
      </c>
      <c r="AU17" s="14">
        <f t="shared" si="17"/>
        <v>1.319493688495924</v>
      </c>
      <c r="AV17" s="26">
        <v>6495.2</v>
      </c>
      <c r="AW17" s="19">
        <v>107.3</v>
      </c>
      <c r="AX17" s="14">
        <f t="shared" si="18"/>
        <v>1.6519891612267519</v>
      </c>
      <c r="AY17" s="21">
        <v>5450.2</v>
      </c>
      <c r="AZ17" s="19">
        <v>107.3</v>
      </c>
      <c r="BA17" s="14">
        <f t="shared" si="3"/>
        <v>1.968735092290191</v>
      </c>
      <c r="BB17" s="27">
        <v>15528.5</v>
      </c>
      <c r="BC17" s="23">
        <v>199.3</v>
      </c>
      <c r="BD17" s="14">
        <f t="shared" si="19"/>
        <v>1.283446565991564</v>
      </c>
      <c r="BE17" s="21">
        <v>21877.1</v>
      </c>
      <c r="BF17" s="23">
        <v>359.7</v>
      </c>
      <c r="BG17" s="14">
        <f t="shared" si="20"/>
        <v>1.6441850153813806</v>
      </c>
      <c r="BH17" s="21">
        <v>6253.2</v>
      </c>
      <c r="BI17" s="19">
        <v>0</v>
      </c>
      <c r="BJ17" s="14">
        <f t="shared" si="21"/>
        <v>0</v>
      </c>
      <c r="BK17" s="24">
        <f t="shared" si="22"/>
        <v>-2183</v>
      </c>
      <c r="BL17" s="24">
        <f t="shared" si="23"/>
        <v>2572</v>
      </c>
      <c r="BM17" s="14">
        <f t="shared" si="27"/>
        <v>-117.81951442968392</v>
      </c>
      <c r="BN17" s="24">
        <f t="shared" si="4"/>
        <v>-2183</v>
      </c>
      <c r="BO17" s="24">
        <f t="shared" si="5"/>
        <v>2572</v>
      </c>
      <c r="BP17" s="14">
        <f t="shared" si="24"/>
        <v>-117.81951442968392</v>
      </c>
      <c r="BQ17" s="6"/>
      <c r="BR17" s="25"/>
    </row>
    <row r="18" spans="1:70" ht="15.75">
      <c r="A18" s="11">
        <v>9</v>
      </c>
      <c r="B18" s="12" t="s">
        <v>35</v>
      </c>
      <c r="C18" s="13">
        <f>F18+AJ18</f>
        <v>5504.9</v>
      </c>
      <c r="D18" s="14">
        <f t="shared" si="1"/>
        <v>384.5</v>
      </c>
      <c r="E18" s="14">
        <f t="shared" si="6"/>
        <v>6.984686370324621</v>
      </c>
      <c r="F18" s="33">
        <v>1006.7</v>
      </c>
      <c r="G18" s="16">
        <v>75.6</v>
      </c>
      <c r="H18" s="14">
        <f t="shared" si="7"/>
        <v>7.509685109764576</v>
      </c>
      <c r="I18" s="15">
        <v>45</v>
      </c>
      <c r="J18" s="16">
        <v>0.6</v>
      </c>
      <c r="K18" s="14">
        <f t="shared" si="2"/>
        <v>1.3333333333333333</v>
      </c>
      <c r="L18" s="15">
        <v>31</v>
      </c>
      <c r="M18" s="16">
        <v>10.6</v>
      </c>
      <c r="N18" s="14">
        <f t="shared" si="8"/>
        <v>34.193548387096776</v>
      </c>
      <c r="O18" s="33">
        <v>71</v>
      </c>
      <c r="P18" s="16">
        <v>1.5</v>
      </c>
      <c r="Q18" s="14">
        <v>1.5</v>
      </c>
      <c r="R18" s="15">
        <v>342</v>
      </c>
      <c r="S18" s="16">
        <v>7.3</v>
      </c>
      <c r="T18" s="14">
        <f t="shared" si="25"/>
        <v>2.134502923976608</v>
      </c>
      <c r="U18" s="15">
        <v>0</v>
      </c>
      <c r="V18" s="17">
        <v>0</v>
      </c>
      <c r="W18" s="14" t="e">
        <f t="shared" si="10"/>
        <v>#DIV/0!</v>
      </c>
      <c r="X18" s="29">
        <v>58</v>
      </c>
      <c r="Y18" s="17">
        <v>0</v>
      </c>
      <c r="Z18" s="14">
        <f t="shared" si="11"/>
        <v>0</v>
      </c>
      <c r="AA18" s="15">
        <v>0</v>
      </c>
      <c r="AB18" s="16">
        <v>0</v>
      </c>
      <c r="AC18" s="14" t="e">
        <f t="shared" si="12"/>
        <v>#DIV/0!</v>
      </c>
      <c r="AD18" s="14">
        <v>0</v>
      </c>
      <c r="AE18" s="14">
        <v>0</v>
      </c>
      <c r="AF18" s="14" t="e">
        <f t="shared" si="13"/>
        <v>#DIV/0!</v>
      </c>
      <c r="AG18" s="14">
        <v>0</v>
      </c>
      <c r="AH18" s="14">
        <v>0</v>
      </c>
      <c r="AI18" s="14" t="e">
        <f t="shared" si="14"/>
        <v>#DIV/0!</v>
      </c>
      <c r="AJ18" s="15">
        <v>4498.2</v>
      </c>
      <c r="AK18" s="16">
        <v>308.9</v>
      </c>
      <c r="AL18" s="14">
        <f t="shared" si="15"/>
        <v>6.867191320972833</v>
      </c>
      <c r="AM18" s="15">
        <v>1499.6</v>
      </c>
      <c r="AN18" s="16">
        <v>124.9</v>
      </c>
      <c r="AO18" s="14">
        <f t="shared" si="16"/>
        <v>8.32888770338757</v>
      </c>
      <c r="AP18" s="33">
        <v>2118.3</v>
      </c>
      <c r="AQ18" s="16">
        <v>176.5</v>
      </c>
      <c r="AR18" s="14">
        <f t="shared" si="26"/>
        <v>8.332153141670206</v>
      </c>
      <c r="AS18" s="27">
        <v>5504.9</v>
      </c>
      <c r="AT18" s="19">
        <v>34.5</v>
      </c>
      <c r="AU18" s="14">
        <f t="shared" si="17"/>
        <v>0.6267143817326382</v>
      </c>
      <c r="AV18" s="26">
        <v>1551.8</v>
      </c>
      <c r="AW18" s="19">
        <v>32.5</v>
      </c>
      <c r="AX18" s="14">
        <f t="shared" si="18"/>
        <v>2.094342054388452</v>
      </c>
      <c r="AY18" s="21">
        <v>1004.4</v>
      </c>
      <c r="AZ18" s="19">
        <v>20</v>
      </c>
      <c r="BA18" s="14">
        <f t="shared" si="3"/>
        <v>1.9912385503783354</v>
      </c>
      <c r="BB18" s="27">
        <v>1261</v>
      </c>
      <c r="BC18" s="23">
        <v>0</v>
      </c>
      <c r="BD18" s="14">
        <f t="shared" si="19"/>
        <v>0</v>
      </c>
      <c r="BE18" s="21">
        <v>118.8</v>
      </c>
      <c r="BF18" s="23">
        <v>0</v>
      </c>
      <c r="BG18" s="14">
        <f t="shared" si="20"/>
        <v>0</v>
      </c>
      <c r="BH18" s="21">
        <v>2482.3</v>
      </c>
      <c r="BI18" s="19">
        <v>0</v>
      </c>
      <c r="BJ18" s="14">
        <f t="shared" si="21"/>
        <v>0</v>
      </c>
      <c r="BK18" s="24">
        <f t="shared" si="22"/>
        <v>0</v>
      </c>
      <c r="BL18" s="24">
        <f t="shared" si="23"/>
        <v>350</v>
      </c>
      <c r="BM18" s="14" t="e">
        <f t="shared" si="27"/>
        <v>#DIV/0!</v>
      </c>
      <c r="BN18" s="24">
        <f t="shared" si="4"/>
        <v>0</v>
      </c>
      <c r="BO18" s="24">
        <f t="shared" si="5"/>
        <v>350</v>
      </c>
      <c r="BP18" s="14" t="e">
        <f t="shared" si="24"/>
        <v>#DIV/0!</v>
      </c>
      <c r="BQ18" s="6"/>
      <c r="BR18" s="25"/>
    </row>
    <row r="19" spans="1:70" ht="15.75">
      <c r="A19" s="11">
        <v>10</v>
      </c>
      <c r="B19" s="12" t="s">
        <v>36</v>
      </c>
      <c r="C19" s="13">
        <f t="shared" si="0"/>
        <v>4177.5</v>
      </c>
      <c r="D19" s="14">
        <f t="shared" si="1"/>
        <v>238.2</v>
      </c>
      <c r="E19" s="14">
        <f t="shared" si="6"/>
        <v>5.701974865350089</v>
      </c>
      <c r="F19" s="33">
        <v>1329.7</v>
      </c>
      <c r="G19" s="16">
        <v>77.8</v>
      </c>
      <c r="H19" s="14">
        <f t="shared" si="7"/>
        <v>5.850943821914717</v>
      </c>
      <c r="I19" s="15">
        <v>63</v>
      </c>
      <c r="J19" s="16">
        <v>1.8</v>
      </c>
      <c r="K19" s="14">
        <f t="shared" si="2"/>
        <v>2.857142857142857</v>
      </c>
      <c r="L19" s="15">
        <v>91</v>
      </c>
      <c r="M19" s="16">
        <v>0</v>
      </c>
      <c r="N19" s="14">
        <f t="shared" si="8"/>
        <v>0</v>
      </c>
      <c r="O19" s="15">
        <v>69</v>
      </c>
      <c r="P19" s="16">
        <v>2.3</v>
      </c>
      <c r="Q19" s="14">
        <f t="shared" si="9"/>
        <v>3.3333333333333335</v>
      </c>
      <c r="R19" s="15">
        <v>327</v>
      </c>
      <c r="S19" s="16">
        <v>5.4</v>
      </c>
      <c r="T19" s="14">
        <f t="shared" si="25"/>
        <v>1.651376146788991</v>
      </c>
      <c r="U19" s="15">
        <v>0</v>
      </c>
      <c r="V19" s="17">
        <v>0</v>
      </c>
      <c r="W19" s="14" t="e">
        <f t="shared" si="10"/>
        <v>#DIV/0!</v>
      </c>
      <c r="X19" s="29">
        <v>200</v>
      </c>
      <c r="Y19" s="17">
        <v>4.3</v>
      </c>
      <c r="Z19" s="14">
        <f t="shared" si="11"/>
        <v>2.15</v>
      </c>
      <c r="AA19" s="15">
        <v>50</v>
      </c>
      <c r="AB19" s="16">
        <v>0</v>
      </c>
      <c r="AC19" s="14">
        <f t="shared" si="12"/>
        <v>0</v>
      </c>
      <c r="AD19" s="14">
        <v>0</v>
      </c>
      <c r="AE19" s="14">
        <v>0</v>
      </c>
      <c r="AF19" s="14" t="e">
        <f t="shared" si="13"/>
        <v>#DIV/0!</v>
      </c>
      <c r="AG19" s="14">
        <v>0</v>
      </c>
      <c r="AH19" s="14">
        <v>0</v>
      </c>
      <c r="AI19" s="14" t="e">
        <f t="shared" si="14"/>
        <v>#DIV/0!</v>
      </c>
      <c r="AJ19" s="15">
        <v>2847.8</v>
      </c>
      <c r="AK19" s="16">
        <v>160.4</v>
      </c>
      <c r="AL19" s="14">
        <f t="shared" si="15"/>
        <v>5.632418006882506</v>
      </c>
      <c r="AM19" s="15">
        <v>1836.2</v>
      </c>
      <c r="AN19" s="16">
        <v>153</v>
      </c>
      <c r="AO19" s="14">
        <f t="shared" si="16"/>
        <v>8.332425661692627</v>
      </c>
      <c r="AP19" s="15">
        <v>0</v>
      </c>
      <c r="AQ19" s="16">
        <v>0</v>
      </c>
      <c r="AR19" s="14" t="e">
        <f t="shared" si="26"/>
        <v>#DIV/0!</v>
      </c>
      <c r="AS19" s="27">
        <v>4131.3</v>
      </c>
      <c r="AT19" s="19">
        <v>35.1</v>
      </c>
      <c r="AU19" s="14">
        <f t="shared" si="17"/>
        <v>0.8496115024326484</v>
      </c>
      <c r="AV19" s="26">
        <v>1450.9</v>
      </c>
      <c r="AW19" s="19">
        <v>26.9</v>
      </c>
      <c r="AX19" s="14">
        <f t="shared" si="18"/>
        <v>1.8540216417396096</v>
      </c>
      <c r="AY19" s="21">
        <v>1027.7</v>
      </c>
      <c r="AZ19" s="19">
        <v>20.9</v>
      </c>
      <c r="BA19" s="14">
        <f t="shared" si="3"/>
        <v>2.033667412669067</v>
      </c>
      <c r="BB19" s="27">
        <v>1526.3</v>
      </c>
      <c r="BC19" s="23">
        <v>0</v>
      </c>
      <c r="BD19" s="14">
        <f t="shared" si="19"/>
        <v>0</v>
      </c>
      <c r="BE19" s="21">
        <v>210</v>
      </c>
      <c r="BF19" s="23">
        <v>0</v>
      </c>
      <c r="BG19" s="14">
        <f t="shared" si="20"/>
        <v>0</v>
      </c>
      <c r="BH19" s="21">
        <v>853.1</v>
      </c>
      <c r="BI19" s="19">
        <v>6.2</v>
      </c>
      <c r="BJ19" s="14">
        <f t="shared" si="21"/>
        <v>0.7267612237721253</v>
      </c>
      <c r="BK19" s="24">
        <f t="shared" si="22"/>
        <v>46.19999999999982</v>
      </c>
      <c r="BL19" s="24">
        <f t="shared" si="23"/>
        <v>203.1</v>
      </c>
      <c r="BM19" s="14">
        <f t="shared" si="27"/>
        <v>439.6103896103913</v>
      </c>
      <c r="BN19" s="24">
        <f t="shared" si="4"/>
        <v>46.19999999999982</v>
      </c>
      <c r="BO19" s="24">
        <f t="shared" si="5"/>
        <v>203.1</v>
      </c>
      <c r="BP19" s="14">
        <f t="shared" si="24"/>
        <v>439.6103896103913</v>
      </c>
      <c r="BQ19" s="6"/>
      <c r="BR19" s="25"/>
    </row>
    <row r="20" spans="1:70" ht="15.75">
      <c r="A20" s="11">
        <v>11</v>
      </c>
      <c r="B20" s="12" t="s">
        <v>37</v>
      </c>
      <c r="C20" s="14">
        <f t="shared" si="0"/>
        <v>7125.2</v>
      </c>
      <c r="D20" s="14">
        <f t="shared" si="1"/>
        <v>534.3</v>
      </c>
      <c r="E20" s="14">
        <f t="shared" si="6"/>
        <v>7.498736877561331</v>
      </c>
      <c r="F20" s="33">
        <v>2819</v>
      </c>
      <c r="G20" s="16">
        <v>274.6</v>
      </c>
      <c r="H20" s="14">
        <f t="shared" si="7"/>
        <v>9.741042923022349</v>
      </c>
      <c r="I20" s="15">
        <v>420</v>
      </c>
      <c r="J20" s="16">
        <v>11.9</v>
      </c>
      <c r="K20" s="14">
        <f t="shared" si="2"/>
        <v>2.8333333333333335</v>
      </c>
      <c r="L20" s="15">
        <v>40</v>
      </c>
      <c r="M20" s="16">
        <v>0</v>
      </c>
      <c r="N20" s="14">
        <f t="shared" si="8"/>
        <v>0</v>
      </c>
      <c r="O20" s="15">
        <v>370</v>
      </c>
      <c r="P20" s="16">
        <v>7.5</v>
      </c>
      <c r="Q20" s="14">
        <f t="shared" si="9"/>
        <v>2.027027027027027</v>
      </c>
      <c r="R20" s="15">
        <v>897</v>
      </c>
      <c r="S20" s="16">
        <v>16.9</v>
      </c>
      <c r="T20" s="14">
        <f t="shared" si="25"/>
        <v>1.8840579710144925</v>
      </c>
      <c r="U20" s="15">
        <v>0</v>
      </c>
      <c r="V20" s="17">
        <v>0</v>
      </c>
      <c r="W20" s="14" t="e">
        <f t="shared" si="10"/>
        <v>#DIV/0!</v>
      </c>
      <c r="X20" s="15">
        <v>150</v>
      </c>
      <c r="Y20" s="17">
        <v>144.3</v>
      </c>
      <c r="Z20" s="14">
        <f t="shared" si="11"/>
        <v>96.2</v>
      </c>
      <c r="AA20" s="15">
        <v>300</v>
      </c>
      <c r="AB20" s="16">
        <v>25.2</v>
      </c>
      <c r="AC20" s="14">
        <f t="shared" si="12"/>
        <v>8.399999999999999</v>
      </c>
      <c r="AD20" s="14">
        <v>0</v>
      </c>
      <c r="AE20" s="14">
        <v>0</v>
      </c>
      <c r="AF20" s="14" t="e">
        <f t="shared" si="13"/>
        <v>#DIV/0!</v>
      </c>
      <c r="AG20" s="14">
        <v>11</v>
      </c>
      <c r="AH20" s="14">
        <v>0</v>
      </c>
      <c r="AI20" s="14">
        <f t="shared" si="14"/>
        <v>0</v>
      </c>
      <c r="AJ20" s="15">
        <v>4306.2</v>
      </c>
      <c r="AK20" s="16">
        <v>259.7</v>
      </c>
      <c r="AL20" s="14">
        <f t="shared" si="15"/>
        <v>6.030839255027635</v>
      </c>
      <c r="AM20" s="15">
        <v>2938.3</v>
      </c>
      <c r="AN20" s="16">
        <v>244.9</v>
      </c>
      <c r="AO20" s="14">
        <f t="shared" si="16"/>
        <v>8.334751386856345</v>
      </c>
      <c r="AP20" s="15">
        <v>0</v>
      </c>
      <c r="AQ20" s="16">
        <v>0</v>
      </c>
      <c r="AR20" s="14" t="e">
        <f t="shared" si="26"/>
        <v>#DIV/0!</v>
      </c>
      <c r="AS20" s="27">
        <v>6976.6</v>
      </c>
      <c r="AT20" s="19">
        <v>104.5</v>
      </c>
      <c r="AU20" s="14">
        <f t="shared" si="17"/>
        <v>1.49786428919531</v>
      </c>
      <c r="AV20" s="26">
        <v>2443.6</v>
      </c>
      <c r="AW20" s="35">
        <v>44</v>
      </c>
      <c r="AX20" s="14">
        <f t="shared" si="18"/>
        <v>1.8006220330659684</v>
      </c>
      <c r="AY20" s="21">
        <v>1849.7</v>
      </c>
      <c r="AZ20" s="19">
        <v>38</v>
      </c>
      <c r="BA20" s="14">
        <f t="shared" si="3"/>
        <v>2.0543871979239876</v>
      </c>
      <c r="BB20" s="22">
        <v>1571</v>
      </c>
      <c r="BC20" s="23">
        <v>0</v>
      </c>
      <c r="BD20" s="14">
        <f t="shared" si="19"/>
        <v>0</v>
      </c>
      <c r="BE20" s="21">
        <v>492.2</v>
      </c>
      <c r="BF20" s="23">
        <v>0</v>
      </c>
      <c r="BG20" s="14">
        <f t="shared" si="20"/>
        <v>0</v>
      </c>
      <c r="BH20" s="21">
        <v>2088.9</v>
      </c>
      <c r="BI20" s="19">
        <v>8.3</v>
      </c>
      <c r="BJ20" s="14">
        <f t="shared" si="21"/>
        <v>0.39733831203025516</v>
      </c>
      <c r="BK20" s="24">
        <f t="shared" si="22"/>
        <v>148.59999999999945</v>
      </c>
      <c r="BL20" s="24">
        <f t="shared" si="23"/>
        <v>429.79999999999995</v>
      </c>
      <c r="BM20" s="14">
        <f t="shared" si="27"/>
        <v>289.2328398384936</v>
      </c>
      <c r="BN20" s="24">
        <f t="shared" si="4"/>
        <v>148.59999999999945</v>
      </c>
      <c r="BO20" s="24">
        <f t="shared" si="5"/>
        <v>429.79999999999995</v>
      </c>
      <c r="BP20" s="14">
        <f t="shared" si="24"/>
        <v>289.2328398384936</v>
      </c>
      <c r="BQ20" s="6"/>
      <c r="BR20" s="25"/>
    </row>
    <row r="21" spans="1:70" ht="15" customHeight="1">
      <c r="A21" s="11">
        <v>12</v>
      </c>
      <c r="B21" s="12" t="s">
        <v>38</v>
      </c>
      <c r="C21" s="13">
        <f t="shared" si="0"/>
        <v>3852.2</v>
      </c>
      <c r="D21" s="14">
        <f t="shared" si="1"/>
        <v>266.9</v>
      </c>
      <c r="E21" s="14">
        <f t="shared" si="6"/>
        <v>6.928508384819064</v>
      </c>
      <c r="F21" s="33">
        <v>652.5</v>
      </c>
      <c r="G21" s="16">
        <v>44</v>
      </c>
      <c r="H21" s="14">
        <f t="shared" si="7"/>
        <v>6.743295019157087</v>
      </c>
      <c r="I21" s="15">
        <v>33</v>
      </c>
      <c r="J21" s="16">
        <v>1.2</v>
      </c>
      <c r="K21" s="14">
        <f t="shared" si="2"/>
        <v>3.6363636363636362</v>
      </c>
      <c r="L21" s="15">
        <v>0</v>
      </c>
      <c r="M21" s="16">
        <v>0</v>
      </c>
      <c r="N21" s="14" t="e">
        <f t="shared" si="8"/>
        <v>#DIV/0!</v>
      </c>
      <c r="O21" s="15">
        <v>36</v>
      </c>
      <c r="P21" s="16">
        <v>0.1</v>
      </c>
      <c r="Q21" s="14">
        <f t="shared" si="9"/>
        <v>0.2777777777777778</v>
      </c>
      <c r="R21" s="15">
        <v>225.7</v>
      </c>
      <c r="S21" s="16">
        <v>5.5</v>
      </c>
      <c r="T21" s="14">
        <f t="shared" si="25"/>
        <v>2.436863092600798</v>
      </c>
      <c r="U21" s="15">
        <v>0</v>
      </c>
      <c r="V21" s="17">
        <v>0</v>
      </c>
      <c r="W21" s="14" t="e">
        <f t="shared" si="10"/>
        <v>#DIV/0!</v>
      </c>
      <c r="X21" s="29">
        <v>52</v>
      </c>
      <c r="Y21" s="17">
        <v>0</v>
      </c>
      <c r="Z21" s="14">
        <f t="shared" si="11"/>
        <v>0</v>
      </c>
      <c r="AA21" s="15">
        <v>6</v>
      </c>
      <c r="AB21" s="16">
        <v>0.6</v>
      </c>
      <c r="AC21" s="14">
        <f t="shared" si="12"/>
        <v>10</v>
      </c>
      <c r="AD21" s="14">
        <v>0</v>
      </c>
      <c r="AE21" s="14">
        <v>0</v>
      </c>
      <c r="AF21" s="14" t="e">
        <f t="shared" si="13"/>
        <v>#DIV/0!</v>
      </c>
      <c r="AG21" s="14">
        <v>0</v>
      </c>
      <c r="AH21" s="14">
        <v>0</v>
      </c>
      <c r="AI21" s="14" t="e">
        <f t="shared" si="14"/>
        <v>#DIV/0!</v>
      </c>
      <c r="AJ21" s="15">
        <v>3199.7</v>
      </c>
      <c r="AK21" s="16">
        <v>222.9</v>
      </c>
      <c r="AL21" s="14">
        <f t="shared" si="15"/>
        <v>6.966278088570804</v>
      </c>
      <c r="AM21" s="15">
        <v>1181.6</v>
      </c>
      <c r="AN21" s="16">
        <v>98.5</v>
      </c>
      <c r="AO21" s="14">
        <f t="shared" si="16"/>
        <v>8.336154366960056</v>
      </c>
      <c r="AP21" s="15">
        <v>1403.8</v>
      </c>
      <c r="AQ21" s="16">
        <v>117</v>
      </c>
      <c r="AR21" s="14">
        <f t="shared" si="26"/>
        <v>8.334520586978202</v>
      </c>
      <c r="AS21" s="27">
        <v>3852.2</v>
      </c>
      <c r="AT21" s="19">
        <v>31.6</v>
      </c>
      <c r="AU21" s="14">
        <f t="shared" si="17"/>
        <v>0.8203104719381134</v>
      </c>
      <c r="AV21" s="26">
        <v>1263.7</v>
      </c>
      <c r="AW21" s="19">
        <v>21</v>
      </c>
      <c r="AX21" s="14">
        <f t="shared" si="18"/>
        <v>1.6617868164912557</v>
      </c>
      <c r="AY21" s="21">
        <v>981.3</v>
      </c>
      <c r="AZ21" s="19">
        <v>17</v>
      </c>
      <c r="BA21" s="14">
        <f t="shared" si="3"/>
        <v>1.7323958014878225</v>
      </c>
      <c r="BB21" s="27">
        <v>843.1</v>
      </c>
      <c r="BC21" s="23">
        <v>0</v>
      </c>
      <c r="BD21" s="14">
        <f t="shared" si="19"/>
        <v>0</v>
      </c>
      <c r="BE21" s="21">
        <v>157.4</v>
      </c>
      <c r="BF21" s="23">
        <v>7.1</v>
      </c>
      <c r="BG21" s="14">
        <f t="shared" si="20"/>
        <v>4.510800508259212</v>
      </c>
      <c r="BH21" s="21">
        <v>1496.9</v>
      </c>
      <c r="BI21" s="19">
        <v>2.4</v>
      </c>
      <c r="BJ21" s="14">
        <f t="shared" si="21"/>
        <v>0.16033135145968333</v>
      </c>
      <c r="BK21" s="24">
        <f t="shared" si="22"/>
        <v>0</v>
      </c>
      <c r="BL21" s="24">
        <f t="shared" si="23"/>
        <v>235.29999999999998</v>
      </c>
      <c r="BM21" s="14" t="e">
        <f t="shared" si="27"/>
        <v>#DIV/0!</v>
      </c>
      <c r="BN21" s="24">
        <f t="shared" si="4"/>
        <v>0</v>
      </c>
      <c r="BO21" s="24">
        <f t="shared" si="5"/>
        <v>235.29999999999998</v>
      </c>
      <c r="BP21" s="14" t="e">
        <f t="shared" si="24"/>
        <v>#DIV/0!</v>
      </c>
      <c r="BQ21" s="6"/>
      <c r="BR21" s="25"/>
    </row>
    <row r="22" spans="1:70" ht="15.75">
      <c r="A22" s="11">
        <v>13</v>
      </c>
      <c r="B22" s="12" t="s">
        <v>39</v>
      </c>
      <c r="C22" s="13">
        <f t="shared" si="0"/>
        <v>3996.3999999999996</v>
      </c>
      <c r="D22" s="14">
        <f t="shared" si="1"/>
        <v>257.2</v>
      </c>
      <c r="E22" s="14">
        <f t="shared" si="6"/>
        <v>6.435792212991692</v>
      </c>
      <c r="F22" s="15">
        <v>1067.7</v>
      </c>
      <c r="G22" s="16">
        <v>76</v>
      </c>
      <c r="H22" s="14">
        <f t="shared" si="7"/>
        <v>7.118104336424088</v>
      </c>
      <c r="I22" s="15">
        <v>36</v>
      </c>
      <c r="J22" s="16">
        <v>-0.1</v>
      </c>
      <c r="K22" s="14">
        <f t="shared" si="2"/>
        <v>-0.2777777777777778</v>
      </c>
      <c r="L22" s="15">
        <v>15</v>
      </c>
      <c r="M22" s="16">
        <v>11</v>
      </c>
      <c r="N22" s="14">
        <f t="shared" si="8"/>
        <v>73.33333333333333</v>
      </c>
      <c r="O22" s="15">
        <v>77</v>
      </c>
      <c r="P22" s="16">
        <v>0.6</v>
      </c>
      <c r="Q22" s="14">
        <f t="shared" si="9"/>
        <v>0.7792207792207793</v>
      </c>
      <c r="R22" s="15">
        <v>390</v>
      </c>
      <c r="S22" s="16">
        <v>11.5</v>
      </c>
      <c r="T22" s="14">
        <f t="shared" si="25"/>
        <v>2.9487179487179485</v>
      </c>
      <c r="U22" s="15">
        <v>0</v>
      </c>
      <c r="V22" s="17">
        <v>0</v>
      </c>
      <c r="W22" s="14" t="e">
        <f t="shared" si="10"/>
        <v>#DIV/0!</v>
      </c>
      <c r="X22" s="29">
        <v>80</v>
      </c>
      <c r="Y22" s="17">
        <v>0</v>
      </c>
      <c r="Z22" s="14">
        <f t="shared" si="11"/>
        <v>0</v>
      </c>
      <c r="AA22" s="15">
        <v>30</v>
      </c>
      <c r="AB22" s="16">
        <v>0.7</v>
      </c>
      <c r="AC22" s="14">
        <f t="shared" si="12"/>
        <v>2.333333333333333</v>
      </c>
      <c r="AD22" s="14">
        <v>0</v>
      </c>
      <c r="AE22" s="14">
        <v>0</v>
      </c>
      <c r="AF22" s="14" t="e">
        <f t="shared" si="13"/>
        <v>#DIV/0!</v>
      </c>
      <c r="AG22" s="14">
        <v>0</v>
      </c>
      <c r="AH22" s="14">
        <v>0</v>
      </c>
      <c r="AI22" s="14" t="e">
        <f t="shared" si="14"/>
        <v>#DIV/0!</v>
      </c>
      <c r="AJ22" s="33">
        <v>2928.7</v>
      </c>
      <c r="AK22" s="16">
        <v>181.2</v>
      </c>
      <c r="AL22" s="14">
        <f t="shared" si="15"/>
        <v>6.187045446785263</v>
      </c>
      <c r="AM22" s="15">
        <v>1814.8</v>
      </c>
      <c r="AN22" s="16">
        <v>151.2</v>
      </c>
      <c r="AO22" s="14">
        <f t="shared" si="16"/>
        <v>8.33149658364558</v>
      </c>
      <c r="AP22" s="15">
        <v>270.6</v>
      </c>
      <c r="AQ22" s="36">
        <v>22.5</v>
      </c>
      <c r="AR22" s="14">
        <f t="shared" si="26"/>
        <v>8.314855875831485</v>
      </c>
      <c r="AS22" s="27">
        <v>3996.4</v>
      </c>
      <c r="AT22" s="19">
        <v>27</v>
      </c>
      <c r="AU22" s="14">
        <f t="shared" si="17"/>
        <v>0.6756080472425182</v>
      </c>
      <c r="AV22" s="26">
        <v>1564.6</v>
      </c>
      <c r="AW22" s="19">
        <v>27</v>
      </c>
      <c r="AX22" s="14">
        <f t="shared" si="18"/>
        <v>1.7256806851591464</v>
      </c>
      <c r="AY22" s="21">
        <v>1105</v>
      </c>
      <c r="AZ22" s="19">
        <v>17</v>
      </c>
      <c r="BA22" s="14">
        <f t="shared" si="3"/>
        <v>1.5384615384615385</v>
      </c>
      <c r="BB22" s="27">
        <v>1202</v>
      </c>
      <c r="BC22" s="23">
        <v>0</v>
      </c>
      <c r="BD22" s="14">
        <f t="shared" si="19"/>
        <v>0</v>
      </c>
      <c r="BE22" s="21">
        <v>105.6</v>
      </c>
      <c r="BF22" s="23">
        <v>0</v>
      </c>
      <c r="BG22" s="14">
        <f t="shared" si="20"/>
        <v>0</v>
      </c>
      <c r="BH22" s="21">
        <v>1033.3</v>
      </c>
      <c r="BI22" s="19">
        <v>0</v>
      </c>
      <c r="BJ22" s="14">
        <f t="shared" si="21"/>
        <v>0</v>
      </c>
      <c r="BK22" s="24">
        <f t="shared" si="22"/>
        <v>0</v>
      </c>
      <c r="BL22" s="24">
        <f t="shared" si="23"/>
        <v>230.2</v>
      </c>
      <c r="BM22" s="14" t="e">
        <f t="shared" si="27"/>
        <v>#DIV/0!</v>
      </c>
      <c r="BN22" s="24">
        <f t="shared" si="4"/>
        <v>0</v>
      </c>
      <c r="BO22" s="24">
        <f t="shared" si="5"/>
        <v>230.2</v>
      </c>
      <c r="BP22" s="14" t="e">
        <f t="shared" si="24"/>
        <v>#DIV/0!</v>
      </c>
      <c r="BQ22" s="6"/>
      <c r="BR22" s="25"/>
    </row>
    <row r="23" spans="1:70" ht="15.75">
      <c r="A23" s="11">
        <v>14</v>
      </c>
      <c r="B23" s="12" t="s">
        <v>40</v>
      </c>
      <c r="C23" s="13">
        <f t="shared" si="0"/>
        <v>3618.4</v>
      </c>
      <c r="D23" s="14">
        <f t="shared" si="1"/>
        <v>245.29999999999998</v>
      </c>
      <c r="E23" s="14">
        <f t="shared" si="6"/>
        <v>6.7792394428476666</v>
      </c>
      <c r="F23" s="15">
        <v>1039.9</v>
      </c>
      <c r="G23" s="16">
        <v>70.6</v>
      </c>
      <c r="H23" s="14">
        <f t="shared" si="7"/>
        <v>6.7891143379171055</v>
      </c>
      <c r="I23" s="15">
        <v>30</v>
      </c>
      <c r="J23" s="16">
        <v>1.1</v>
      </c>
      <c r="K23" s="14">
        <f t="shared" si="2"/>
        <v>3.6666666666666665</v>
      </c>
      <c r="L23" s="15">
        <v>24</v>
      </c>
      <c r="M23" s="16">
        <v>0</v>
      </c>
      <c r="N23" s="14">
        <f t="shared" si="8"/>
        <v>0</v>
      </c>
      <c r="O23" s="15">
        <v>49</v>
      </c>
      <c r="P23" s="16">
        <v>0.1</v>
      </c>
      <c r="Q23" s="14">
        <f t="shared" si="9"/>
        <v>0.20408163265306123</v>
      </c>
      <c r="R23" s="15">
        <v>342</v>
      </c>
      <c r="S23" s="16">
        <v>1.7</v>
      </c>
      <c r="T23" s="14">
        <f t="shared" si="25"/>
        <v>0.49707602339181284</v>
      </c>
      <c r="U23" s="15">
        <v>0</v>
      </c>
      <c r="V23" s="17">
        <v>0</v>
      </c>
      <c r="W23" s="14" t="e">
        <f t="shared" si="10"/>
        <v>#DIV/0!</v>
      </c>
      <c r="X23" s="29">
        <v>300</v>
      </c>
      <c r="Y23" s="17">
        <v>27.9</v>
      </c>
      <c r="Z23" s="14">
        <f t="shared" si="11"/>
        <v>9.3</v>
      </c>
      <c r="AA23" s="15">
        <v>9</v>
      </c>
      <c r="AB23" s="16">
        <v>0</v>
      </c>
      <c r="AC23" s="14">
        <f t="shared" si="12"/>
        <v>0</v>
      </c>
      <c r="AD23" s="14">
        <v>0</v>
      </c>
      <c r="AE23" s="14">
        <v>0</v>
      </c>
      <c r="AF23" s="14" t="e">
        <f t="shared" si="13"/>
        <v>#DIV/0!</v>
      </c>
      <c r="AG23" s="14">
        <v>0</v>
      </c>
      <c r="AH23" s="14">
        <v>0</v>
      </c>
      <c r="AI23" s="14" t="e">
        <f t="shared" si="14"/>
        <v>#DIV/0!</v>
      </c>
      <c r="AJ23" s="15">
        <v>2578.5</v>
      </c>
      <c r="AK23" s="16">
        <v>174.7</v>
      </c>
      <c r="AL23" s="14">
        <f t="shared" si="15"/>
        <v>6.775256932324996</v>
      </c>
      <c r="AM23" s="15">
        <v>1031.3</v>
      </c>
      <c r="AN23" s="16">
        <v>85.9</v>
      </c>
      <c r="AO23" s="14">
        <f t="shared" si="16"/>
        <v>8.329293125181811</v>
      </c>
      <c r="AP23" s="15">
        <v>976.7</v>
      </c>
      <c r="AQ23" s="16">
        <v>81.4</v>
      </c>
      <c r="AR23" s="14">
        <f t="shared" si="26"/>
        <v>8.334186546534248</v>
      </c>
      <c r="AS23" s="27">
        <v>3618.4</v>
      </c>
      <c r="AT23" s="19">
        <v>37.1</v>
      </c>
      <c r="AU23" s="14">
        <f t="shared" si="17"/>
        <v>1.0253150563785098</v>
      </c>
      <c r="AV23" s="26">
        <v>1290.2</v>
      </c>
      <c r="AW23" s="19">
        <v>26.9</v>
      </c>
      <c r="AX23" s="14">
        <f t="shared" si="18"/>
        <v>2.0849480700666563</v>
      </c>
      <c r="AY23" s="21">
        <v>816.5</v>
      </c>
      <c r="AZ23" s="19">
        <v>15.5</v>
      </c>
      <c r="BA23" s="14">
        <f t="shared" si="3"/>
        <v>1.8983466013472137</v>
      </c>
      <c r="BB23" s="27">
        <v>775.4</v>
      </c>
      <c r="BC23" s="23">
        <v>0</v>
      </c>
      <c r="BD23" s="14">
        <f t="shared" si="19"/>
        <v>0</v>
      </c>
      <c r="BE23" s="21">
        <v>100.3</v>
      </c>
      <c r="BF23" s="23">
        <v>0</v>
      </c>
      <c r="BG23" s="14">
        <f t="shared" si="20"/>
        <v>0</v>
      </c>
      <c r="BH23" s="21">
        <v>1361.6</v>
      </c>
      <c r="BI23" s="19">
        <v>8.1</v>
      </c>
      <c r="BJ23" s="14">
        <f t="shared" si="21"/>
        <v>0.594888366627497</v>
      </c>
      <c r="BK23" s="24">
        <f t="shared" si="22"/>
        <v>0</v>
      </c>
      <c r="BL23" s="24">
        <f t="shared" si="23"/>
        <v>208.2</v>
      </c>
      <c r="BM23" s="14" t="e">
        <f t="shared" si="27"/>
        <v>#DIV/0!</v>
      </c>
      <c r="BN23" s="24">
        <f t="shared" si="4"/>
        <v>0</v>
      </c>
      <c r="BO23" s="24">
        <f t="shared" si="5"/>
        <v>208.2</v>
      </c>
      <c r="BP23" s="14" t="e">
        <f t="shared" si="24"/>
        <v>#DIV/0!</v>
      </c>
      <c r="BQ23" s="6"/>
      <c r="BR23" s="25"/>
    </row>
    <row r="24" spans="1:70" ht="15.75">
      <c r="A24" s="11">
        <v>15</v>
      </c>
      <c r="B24" s="12" t="s">
        <v>41</v>
      </c>
      <c r="C24" s="13">
        <f t="shared" si="0"/>
        <v>3174.1</v>
      </c>
      <c r="D24" s="14">
        <f t="shared" si="1"/>
        <v>259.5</v>
      </c>
      <c r="E24" s="14">
        <f t="shared" si="6"/>
        <v>8.175545824013106</v>
      </c>
      <c r="F24" s="15">
        <v>773.5</v>
      </c>
      <c r="G24" s="16">
        <v>86.1</v>
      </c>
      <c r="H24" s="14">
        <f t="shared" si="7"/>
        <v>11.131221719457013</v>
      </c>
      <c r="I24" s="15">
        <v>85</v>
      </c>
      <c r="J24" s="16">
        <v>3.1</v>
      </c>
      <c r="K24" s="14">
        <f t="shared" si="2"/>
        <v>3.6470588235294117</v>
      </c>
      <c r="L24" s="15">
        <v>47</v>
      </c>
      <c r="M24" s="16">
        <v>0</v>
      </c>
      <c r="N24" s="14">
        <f t="shared" si="8"/>
        <v>0</v>
      </c>
      <c r="O24" s="15">
        <v>58.7</v>
      </c>
      <c r="P24" s="16">
        <v>0.4</v>
      </c>
      <c r="Q24" s="14">
        <f t="shared" si="9"/>
        <v>0.6814310051107325</v>
      </c>
      <c r="R24" s="15">
        <v>320</v>
      </c>
      <c r="S24" s="16">
        <v>5.3</v>
      </c>
      <c r="T24" s="14">
        <f t="shared" si="25"/>
        <v>1.65625</v>
      </c>
      <c r="U24" s="15">
        <v>0</v>
      </c>
      <c r="V24" s="17">
        <v>0</v>
      </c>
      <c r="W24" s="14" t="e">
        <f t="shared" si="10"/>
        <v>#DIV/0!</v>
      </c>
      <c r="X24" s="29">
        <v>52</v>
      </c>
      <c r="Y24" s="17">
        <v>54.3</v>
      </c>
      <c r="Z24" s="14">
        <f t="shared" si="11"/>
        <v>104.4230769230769</v>
      </c>
      <c r="AA24" s="15">
        <v>0</v>
      </c>
      <c r="AB24" s="16">
        <v>0</v>
      </c>
      <c r="AC24" s="14" t="e">
        <f t="shared" si="12"/>
        <v>#DIV/0!</v>
      </c>
      <c r="AD24" s="14">
        <v>0</v>
      </c>
      <c r="AE24" s="14">
        <v>0</v>
      </c>
      <c r="AF24" s="14" t="e">
        <f t="shared" si="13"/>
        <v>#DIV/0!</v>
      </c>
      <c r="AG24" s="14">
        <v>20</v>
      </c>
      <c r="AH24" s="14">
        <v>0</v>
      </c>
      <c r="AI24" s="14">
        <f t="shared" si="14"/>
        <v>0</v>
      </c>
      <c r="AJ24" s="15">
        <v>2400.6</v>
      </c>
      <c r="AK24" s="16">
        <v>173.4</v>
      </c>
      <c r="AL24" s="14">
        <f t="shared" si="15"/>
        <v>7.223194201449639</v>
      </c>
      <c r="AM24" s="15">
        <v>1083.3</v>
      </c>
      <c r="AN24" s="16">
        <v>90.3</v>
      </c>
      <c r="AO24" s="14">
        <f t="shared" si="16"/>
        <v>8.335641096649129</v>
      </c>
      <c r="AP24" s="15">
        <v>908.4</v>
      </c>
      <c r="AQ24" s="16">
        <v>75.7</v>
      </c>
      <c r="AR24" s="14">
        <f t="shared" si="26"/>
        <v>8.333333333333334</v>
      </c>
      <c r="AS24" s="27">
        <v>3174.1</v>
      </c>
      <c r="AT24" s="19">
        <v>25</v>
      </c>
      <c r="AU24" s="14">
        <f t="shared" si="17"/>
        <v>0.7876248385369081</v>
      </c>
      <c r="AV24" s="26">
        <v>1158.4</v>
      </c>
      <c r="AW24" s="19">
        <v>25</v>
      </c>
      <c r="AX24" s="14">
        <f t="shared" si="18"/>
        <v>2.158149171270718</v>
      </c>
      <c r="AY24" s="21">
        <v>743.6</v>
      </c>
      <c r="AZ24" s="19">
        <v>15</v>
      </c>
      <c r="BA24" s="14">
        <f t="shared" si="3"/>
        <v>2.0172135556750943</v>
      </c>
      <c r="BB24" s="27">
        <v>521.7</v>
      </c>
      <c r="BC24" s="23">
        <v>0</v>
      </c>
      <c r="BD24" s="14">
        <f t="shared" si="19"/>
        <v>0</v>
      </c>
      <c r="BE24" s="21">
        <v>63</v>
      </c>
      <c r="BF24" s="23">
        <v>0</v>
      </c>
      <c r="BG24" s="14">
        <f t="shared" si="20"/>
        <v>0</v>
      </c>
      <c r="BH24" s="21">
        <v>1340</v>
      </c>
      <c r="BI24" s="19">
        <v>0</v>
      </c>
      <c r="BJ24" s="14">
        <f t="shared" si="21"/>
        <v>0</v>
      </c>
      <c r="BK24" s="24">
        <f t="shared" si="22"/>
        <v>0</v>
      </c>
      <c r="BL24" s="24">
        <f t="shared" si="23"/>
        <v>234.5</v>
      </c>
      <c r="BM24" s="14" t="e">
        <f t="shared" si="27"/>
        <v>#DIV/0!</v>
      </c>
      <c r="BN24" s="24">
        <f t="shared" si="4"/>
        <v>0</v>
      </c>
      <c r="BO24" s="24">
        <f t="shared" si="5"/>
        <v>234.5</v>
      </c>
      <c r="BP24" s="14" t="e">
        <f t="shared" si="24"/>
        <v>#DIV/0!</v>
      </c>
      <c r="BQ24" s="6"/>
      <c r="BR24" s="25"/>
    </row>
    <row r="25" spans="1:70" ht="15" customHeight="1">
      <c r="A25" s="11">
        <v>16</v>
      </c>
      <c r="B25" s="12" t="s">
        <v>42</v>
      </c>
      <c r="C25" s="13">
        <f t="shared" si="0"/>
        <v>2504.7</v>
      </c>
      <c r="D25" s="14">
        <f t="shared" si="1"/>
        <v>158.9</v>
      </c>
      <c r="E25" s="14">
        <f t="shared" si="6"/>
        <v>6.344073142492116</v>
      </c>
      <c r="F25" s="15">
        <v>773.4</v>
      </c>
      <c r="G25" s="16">
        <v>40.7</v>
      </c>
      <c r="H25" s="14">
        <f t="shared" si="7"/>
        <v>5.262477372640291</v>
      </c>
      <c r="I25" s="15">
        <v>84.5</v>
      </c>
      <c r="J25" s="16">
        <v>6.2</v>
      </c>
      <c r="K25" s="14">
        <f t="shared" si="2"/>
        <v>7.337278106508877</v>
      </c>
      <c r="L25" s="15">
        <v>170</v>
      </c>
      <c r="M25" s="16">
        <v>0</v>
      </c>
      <c r="N25" s="14">
        <f t="shared" si="8"/>
        <v>0</v>
      </c>
      <c r="O25" s="15">
        <v>43</v>
      </c>
      <c r="P25" s="16">
        <v>0.3</v>
      </c>
      <c r="Q25" s="14">
        <f t="shared" si="9"/>
        <v>0.6976744186046512</v>
      </c>
      <c r="R25" s="15">
        <v>258</v>
      </c>
      <c r="S25" s="16">
        <v>3.3</v>
      </c>
      <c r="T25" s="14">
        <f t="shared" si="25"/>
        <v>1.2790697674418605</v>
      </c>
      <c r="U25" s="15">
        <v>0</v>
      </c>
      <c r="V25" s="17">
        <v>0</v>
      </c>
      <c r="W25" s="14" t="e">
        <f t="shared" si="10"/>
        <v>#DIV/0!</v>
      </c>
      <c r="X25" s="29">
        <v>33</v>
      </c>
      <c r="Y25" s="17">
        <v>8.3</v>
      </c>
      <c r="Z25" s="14">
        <f t="shared" si="11"/>
        <v>25.151515151515152</v>
      </c>
      <c r="AA25" s="15">
        <v>0</v>
      </c>
      <c r="AB25" s="16">
        <v>0</v>
      </c>
      <c r="AC25" s="14" t="e">
        <f t="shared" si="12"/>
        <v>#DIV/0!</v>
      </c>
      <c r="AD25" s="14">
        <v>0</v>
      </c>
      <c r="AE25" s="14">
        <v>0</v>
      </c>
      <c r="AF25" s="14" t="e">
        <f t="shared" si="13"/>
        <v>#DIV/0!</v>
      </c>
      <c r="AG25" s="14">
        <v>0</v>
      </c>
      <c r="AH25" s="14">
        <v>0</v>
      </c>
      <c r="AI25" s="14" t="e">
        <f t="shared" si="14"/>
        <v>#DIV/0!</v>
      </c>
      <c r="AJ25" s="33">
        <v>1731.3</v>
      </c>
      <c r="AK25" s="16">
        <v>118.2</v>
      </c>
      <c r="AL25" s="14">
        <f t="shared" si="15"/>
        <v>6.827239646508404</v>
      </c>
      <c r="AM25" s="15">
        <v>628.5</v>
      </c>
      <c r="AN25" s="16">
        <v>52.4</v>
      </c>
      <c r="AO25" s="14">
        <f>AN25/AM25*100</f>
        <v>8.337311058074782</v>
      </c>
      <c r="AP25" s="15">
        <v>700.7</v>
      </c>
      <c r="AQ25" s="16">
        <v>58.4</v>
      </c>
      <c r="AR25" s="14">
        <f t="shared" si="26"/>
        <v>8.334522620236905</v>
      </c>
      <c r="AS25" s="27">
        <v>2504.7</v>
      </c>
      <c r="AT25" s="19">
        <v>31.4</v>
      </c>
      <c r="AU25" s="14">
        <f t="shared" si="17"/>
        <v>1.2536431508763526</v>
      </c>
      <c r="AV25" s="26">
        <v>1163.1</v>
      </c>
      <c r="AW25" s="19">
        <v>23.9</v>
      </c>
      <c r="AX25" s="14">
        <f t="shared" si="18"/>
        <v>2.054853408993208</v>
      </c>
      <c r="AY25" s="21">
        <v>748.6</v>
      </c>
      <c r="AZ25" s="19">
        <v>16.9</v>
      </c>
      <c r="BA25" s="14">
        <f t="shared" si="3"/>
        <v>2.2575474218541274</v>
      </c>
      <c r="BB25" s="27">
        <v>511</v>
      </c>
      <c r="BC25" s="23">
        <v>0</v>
      </c>
      <c r="BD25" s="14">
        <f t="shared" si="19"/>
        <v>0</v>
      </c>
      <c r="BE25" s="21">
        <v>148.9</v>
      </c>
      <c r="BF25" s="23">
        <v>0</v>
      </c>
      <c r="BG25" s="14">
        <f t="shared" si="20"/>
        <v>0</v>
      </c>
      <c r="BH25" s="21">
        <v>590.7</v>
      </c>
      <c r="BI25" s="19">
        <v>5.5</v>
      </c>
      <c r="BJ25" s="14">
        <f t="shared" si="21"/>
        <v>0.9310986964618249</v>
      </c>
      <c r="BK25" s="24">
        <f t="shared" si="22"/>
        <v>0</v>
      </c>
      <c r="BL25" s="24">
        <f t="shared" si="23"/>
        <v>127.5</v>
      </c>
      <c r="BM25" s="14" t="e">
        <f t="shared" si="27"/>
        <v>#DIV/0!</v>
      </c>
      <c r="BN25" s="24">
        <f t="shared" si="4"/>
        <v>0</v>
      </c>
      <c r="BO25" s="24">
        <f t="shared" si="5"/>
        <v>127.5</v>
      </c>
      <c r="BP25" s="14" t="e">
        <f t="shared" si="24"/>
        <v>#DIV/0!</v>
      </c>
      <c r="BQ25" s="6"/>
      <c r="BR25" s="25"/>
    </row>
    <row r="26" spans="1:70" ht="15.75">
      <c r="A26" s="11">
        <v>17</v>
      </c>
      <c r="B26" s="12" t="s">
        <v>43</v>
      </c>
      <c r="C26" s="13">
        <f t="shared" si="0"/>
        <v>3969.7</v>
      </c>
      <c r="D26" s="14">
        <f t="shared" si="1"/>
        <v>314.4</v>
      </c>
      <c r="E26" s="14">
        <f t="shared" si="6"/>
        <v>7.919993954203088</v>
      </c>
      <c r="F26" s="15">
        <v>902.3</v>
      </c>
      <c r="G26" s="16">
        <v>109.3</v>
      </c>
      <c r="H26" s="14">
        <f t="shared" si="7"/>
        <v>12.113487753518786</v>
      </c>
      <c r="I26" s="15">
        <v>38</v>
      </c>
      <c r="J26" s="16">
        <v>0.2</v>
      </c>
      <c r="K26" s="14">
        <f t="shared" si="2"/>
        <v>0.5263157894736842</v>
      </c>
      <c r="L26" s="15">
        <v>3.5</v>
      </c>
      <c r="M26" s="16">
        <v>0</v>
      </c>
      <c r="N26" s="14">
        <f t="shared" si="8"/>
        <v>0</v>
      </c>
      <c r="O26" s="15">
        <v>92</v>
      </c>
      <c r="P26" s="16">
        <v>0.9</v>
      </c>
      <c r="Q26" s="14">
        <f t="shared" si="9"/>
        <v>0.9782608695652175</v>
      </c>
      <c r="R26" s="15">
        <v>350</v>
      </c>
      <c r="S26" s="16">
        <v>13.3</v>
      </c>
      <c r="T26" s="14">
        <f t="shared" si="25"/>
        <v>3.8</v>
      </c>
      <c r="U26" s="15">
        <v>0</v>
      </c>
      <c r="V26" s="17">
        <v>0</v>
      </c>
      <c r="W26" s="14" t="e">
        <f t="shared" si="10"/>
        <v>#DIV/0!</v>
      </c>
      <c r="X26" s="29">
        <v>50</v>
      </c>
      <c r="Y26" s="17">
        <v>51.7</v>
      </c>
      <c r="Z26" s="14">
        <f t="shared" si="11"/>
        <v>103.4</v>
      </c>
      <c r="AA26" s="15">
        <v>10</v>
      </c>
      <c r="AB26" s="16">
        <v>1</v>
      </c>
      <c r="AC26" s="14">
        <f t="shared" si="12"/>
        <v>10</v>
      </c>
      <c r="AD26" s="14">
        <v>0</v>
      </c>
      <c r="AE26" s="14">
        <v>0</v>
      </c>
      <c r="AF26" s="14" t="e">
        <f t="shared" si="13"/>
        <v>#DIV/0!</v>
      </c>
      <c r="AG26" s="14">
        <v>0</v>
      </c>
      <c r="AH26" s="14">
        <v>0</v>
      </c>
      <c r="AI26" s="14" t="e">
        <f t="shared" si="14"/>
        <v>#DIV/0!</v>
      </c>
      <c r="AJ26" s="15">
        <v>3067.4</v>
      </c>
      <c r="AK26" s="16">
        <v>205.1</v>
      </c>
      <c r="AL26" s="14">
        <f t="shared" si="15"/>
        <v>6.686444545869466</v>
      </c>
      <c r="AM26" s="15">
        <v>1586.6</v>
      </c>
      <c r="AN26" s="16">
        <v>132.2</v>
      </c>
      <c r="AO26" s="14">
        <f t="shared" si="16"/>
        <v>8.33228286902811</v>
      </c>
      <c r="AP26" s="15">
        <v>785.7</v>
      </c>
      <c r="AQ26" s="16">
        <v>65.5</v>
      </c>
      <c r="AR26" s="14">
        <f t="shared" si="26"/>
        <v>8.336515209367443</v>
      </c>
      <c r="AS26" s="27">
        <v>3969.7</v>
      </c>
      <c r="AT26" s="19">
        <v>37</v>
      </c>
      <c r="AU26" s="14">
        <f t="shared" si="17"/>
        <v>0.9320603572058341</v>
      </c>
      <c r="AV26" s="26">
        <v>1243.8</v>
      </c>
      <c r="AW26" s="19">
        <v>14.4</v>
      </c>
      <c r="AX26" s="14">
        <f t="shared" si="18"/>
        <v>1.157742402315485</v>
      </c>
      <c r="AY26" s="21">
        <v>960.7</v>
      </c>
      <c r="AZ26" s="19">
        <v>11.4</v>
      </c>
      <c r="BA26" s="14">
        <v>11</v>
      </c>
      <c r="BB26" s="27">
        <v>970</v>
      </c>
      <c r="BC26" s="23">
        <v>0</v>
      </c>
      <c r="BD26" s="14">
        <f t="shared" si="19"/>
        <v>0</v>
      </c>
      <c r="BE26" s="21">
        <v>133.2</v>
      </c>
      <c r="BF26" s="23">
        <v>9.7</v>
      </c>
      <c r="BG26" s="14">
        <f t="shared" si="20"/>
        <v>7.2822822822822815</v>
      </c>
      <c r="BH26" s="21">
        <v>1531.8</v>
      </c>
      <c r="BI26" s="19">
        <v>12</v>
      </c>
      <c r="BJ26" s="14">
        <f t="shared" si="21"/>
        <v>0.7833920877399139</v>
      </c>
      <c r="BK26" s="24">
        <f t="shared" si="22"/>
        <v>0</v>
      </c>
      <c r="BL26" s="24">
        <f t="shared" si="23"/>
        <v>277.4</v>
      </c>
      <c r="BM26" s="14" t="e">
        <f t="shared" si="27"/>
        <v>#DIV/0!</v>
      </c>
      <c r="BN26" s="24">
        <f t="shared" si="4"/>
        <v>0</v>
      </c>
      <c r="BO26" s="24">
        <f t="shared" si="5"/>
        <v>277.4</v>
      </c>
      <c r="BP26" s="14" t="e">
        <f t="shared" si="24"/>
        <v>#DIV/0!</v>
      </c>
      <c r="BQ26" s="6"/>
      <c r="BR26" s="25"/>
    </row>
    <row r="27" spans="1:70" ht="15.75">
      <c r="A27" s="11">
        <v>18</v>
      </c>
      <c r="B27" s="12" t="s">
        <v>44</v>
      </c>
      <c r="C27" s="13">
        <f t="shared" si="0"/>
        <v>3623.1000000000004</v>
      </c>
      <c r="D27" s="14">
        <f t="shared" si="1"/>
        <v>290.6</v>
      </c>
      <c r="E27" s="14">
        <f t="shared" si="6"/>
        <v>8.020755706439237</v>
      </c>
      <c r="F27" s="15">
        <v>851.7</v>
      </c>
      <c r="G27" s="16">
        <v>115.8</v>
      </c>
      <c r="H27" s="14">
        <f t="shared" si="7"/>
        <v>13.596336738288128</v>
      </c>
      <c r="I27" s="15">
        <v>30</v>
      </c>
      <c r="J27" s="16">
        <v>-0.1</v>
      </c>
      <c r="K27" s="14">
        <f t="shared" si="2"/>
        <v>-0.33333333333333337</v>
      </c>
      <c r="L27" s="15">
        <v>0</v>
      </c>
      <c r="M27" s="16">
        <v>0</v>
      </c>
      <c r="N27" s="14" t="e">
        <f t="shared" si="8"/>
        <v>#DIV/0!</v>
      </c>
      <c r="O27" s="15">
        <v>45</v>
      </c>
      <c r="P27" s="16">
        <v>0.2</v>
      </c>
      <c r="Q27" s="14">
        <f t="shared" si="9"/>
        <v>0.4444444444444444</v>
      </c>
      <c r="R27" s="15">
        <v>287</v>
      </c>
      <c r="S27" s="16">
        <v>7</v>
      </c>
      <c r="T27" s="14">
        <f t="shared" si="25"/>
        <v>2.4390243902439024</v>
      </c>
      <c r="U27" s="15">
        <v>0</v>
      </c>
      <c r="V27" s="17">
        <v>0</v>
      </c>
      <c r="W27" s="14" t="e">
        <f t="shared" si="10"/>
        <v>#DIV/0!</v>
      </c>
      <c r="X27" s="29">
        <v>100</v>
      </c>
      <c r="Y27" s="17">
        <v>60.7</v>
      </c>
      <c r="Z27" s="14">
        <f t="shared" si="11"/>
        <v>60.699999999999996</v>
      </c>
      <c r="AA27" s="15">
        <v>0</v>
      </c>
      <c r="AB27" s="16">
        <v>0</v>
      </c>
      <c r="AC27" s="14" t="e">
        <f t="shared" si="12"/>
        <v>#DIV/0!</v>
      </c>
      <c r="AD27" s="14">
        <v>0</v>
      </c>
      <c r="AE27" s="14">
        <v>0</v>
      </c>
      <c r="AF27" s="14" t="e">
        <f t="shared" si="13"/>
        <v>#DIV/0!</v>
      </c>
      <c r="AG27" s="14">
        <v>0</v>
      </c>
      <c r="AH27" s="14">
        <v>0</v>
      </c>
      <c r="AI27" s="14" t="e">
        <f t="shared" si="14"/>
        <v>#DIV/0!</v>
      </c>
      <c r="AJ27" s="15">
        <v>2771.4</v>
      </c>
      <c r="AK27" s="16">
        <v>174.8</v>
      </c>
      <c r="AL27" s="14">
        <f t="shared" si="15"/>
        <v>6.307281518366168</v>
      </c>
      <c r="AM27" s="15">
        <v>1239.1</v>
      </c>
      <c r="AN27" s="16">
        <v>103.3</v>
      </c>
      <c r="AO27" s="14">
        <f t="shared" si="16"/>
        <v>8.336695989024292</v>
      </c>
      <c r="AP27" s="15">
        <v>769.9</v>
      </c>
      <c r="AQ27" s="16">
        <v>64.2</v>
      </c>
      <c r="AR27" s="14">
        <f t="shared" si="26"/>
        <v>8.338745291596311</v>
      </c>
      <c r="AS27" s="27">
        <v>3623.1</v>
      </c>
      <c r="AT27" s="19">
        <v>33.3</v>
      </c>
      <c r="AU27" s="14">
        <f t="shared" si="17"/>
        <v>0.9191024260991968</v>
      </c>
      <c r="AV27" s="26">
        <v>1296.4</v>
      </c>
      <c r="AW27" s="19">
        <v>27</v>
      </c>
      <c r="AX27" s="14">
        <f t="shared" si="18"/>
        <v>2.0826905276149335</v>
      </c>
      <c r="AY27" s="21">
        <v>998.9</v>
      </c>
      <c r="AZ27" s="19">
        <v>15</v>
      </c>
      <c r="BA27" s="14">
        <f t="shared" si="3"/>
        <v>1.5016518169986985</v>
      </c>
      <c r="BB27" s="27">
        <v>1075.1</v>
      </c>
      <c r="BC27" s="23">
        <v>0</v>
      </c>
      <c r="BD27" s="14">
        <f t="shared" si="19"/>
        <v>0</v>
      </c>
      <c r="BE27" s="21">
        <v>169.3</v>
      </c>
      <c r="BF27" s="23">
        <v>0</v>
      </c>
      <c r="BG27" s="14">
        <f t="shared" si="20"/>
        <v>0</v>
      </c>
      <c r="BH27" s="21">
        <v>991.3</v>
      </c>
      <c r="BI27" s="19">
        <v>4.3</v>
      </c>
      <c r="BJ27" s="14">
        <f t="shared" si="21"/>
        <v>0.4337738323413699</v>
      </c>
      <c r="BK27" s="24">
        <f t="shared" si="22"/>
        <v>0</v>
      </c>
      <c r="BL27" s="24">
        <f t="shared" si="23"/>
        <v>257.3</v>
      </c>
      <c r="BM27" s="14" t="e">
        <f t="shared" si="27"/>
        <v>#DIV/0!</v>
      </c>
      <c r="BN27" s="24">
        <f t="shared" si="4"/>
        <v>0</v>
      </c>
      <c r="BO27" s="24">
        <f t="shared" si="5"/>
        <v>257.3</v>
      </c>
      <c r="BP27" s="14" t="e">
        <f t="shared" si="24"/>
        <v>#DIV/0!</v>
      </c>
      <c r="BQ27" s="6"/>
      <c r="BR27" s="25"/>
    </row>
    <row r="28" spans="1:70" ht="15.75">
      <c r="A28" s="11">
        <v>19</v>
      </c>
      <c r="B28" s="12" t="s">
        <v>45</v>
      </c>
      <c r="C28" s="13">
        <f t="shared" si="0"/>
        <v>4677.200000000001</v>
      </c>
      <c r="D28" s="14">
        <f t="shared" si="1"/>
        <v>278.2</v>
      </c>
      <c r="E28" s="14">
        <f t="shared" si="6"/>
        <v>5.948003078765072</v>
      </c>
      <c r="F28" s="15">
        <v>1321.9</v>
      </c>
      <c r="G28" s="16">
        <v>57.8</v>
      </c>
      <c r="H28" s="14">
        <f t="shared" si="7"/>
        <v>4.3724941372267185</v>
      </c>
      <c r="I28" s="15">
        <v>130</v>
      </c>
      <c r="J28" s="16">
        <v>3.7</v>
      </c>
      <c r="K28" s="14">
        <f t="shared" si="2"/>
        <v>2.8461538461538463</v>
      </c>
      <c r="L28" s="15">
        <v>90</v>
      </c>
      <c r="M28" s="16">
        <v>0</v>
      </c>
      <c r="N28" s="14">
        <f t="shared" si="8"/>
        <v>0</v>
      </c>
      <c r="O28" s="15">
        <v>85</v>
      </c>
      <c r="P28" s="16">
        <v>1</v>
      </c>
      <c r="Q28" s="14">
        <f t="shared" si="9"/>
        <v>1.1764705882352942</v>
      </c>
      <c r="R28" s="15">
        <v>389.1</v>
      </c>
      <c r="S28" s="16">
        <v>2.4</v>
      </c>
      <c r="T28" s="14">
        <f t="shared" si="25"/>
        <v>0.6168080185042405</v>
      </c>
      <c r="U28" s="15">
        <v>0</v>
      </c>
      <c r="V28" s="17">
        <v>0</v>
      </c>
      <c r="W28" s="14" t="e">
        <f t="shared" si="10"/>
        <v>#DIV/0!</v>
      </c>
      <c r="X28" s="29">
        <v>33</v>
      </c>
      <c r="Y28" s="17">
        <v>0</v>
      </c>
      <c r="Z28" s="14">
        <f t="shared" si="11"/>
        <v>0</v>
      </c>
      <c r="AA28" s="15">
        <v>180</v>
      </c>
      <c r="AB28" s="16">
        <v>0</v>
      </c>
      <c r="AC28" s="14">
        <v>0</v>
      </c>
      <c r="AD28" s="14">
        <v>0</v>
      </c>
      <c r="AE28" s="14">
        <v>0</v>
      </c>
      <c r="AF28" s="14" t="e">
        <f t="shared" si="13"/>
        <v>#DIV/0!</v>
      </c>
      <c r="AG28" s="14">
        <v>0</v>
      </c>
      <c r="AH28" s="14">
        <v>0</v>
      </c>
      <c r="AI28" s="14" t="e">
        <f t="shared" si="14"/>
        <v>#DIV/0!</v>
      </c>
      <c r="AJ28" s="15">
        <v>3355.3</v>
      </c>
      <c r="AK28" s="16">
        <v>220.4</v>
      </c>
      <c r="AL28" s="14">
        <f t="shared" si="15"/>
        <v>6.568712186689715</v>
      </c>
      <c r="AM28" s="15">
        <v>1416.3</v>
      </c>
      <c r="AN28" s="16">
        <v>118</v>
      </c>
      <c r="AO28" s="14">
        <v>25</v>
      </c>
      <c r="AP28" s="15">
        <v>1139.5</v>
      </c>
      <c r="AQ28" s="16">
        <v>95</v>
      </c>
      <c r="AR28" s="14">
        <f t="shared" si="26"/>
        <v>8.336989907854322</v>
      </c>
      <c r="AS28" s="27">
        <v>4677.2</v>
      </c>
      <c r="AT28" s="19">
        <v>38.4</v>
      </c>
      <c r="AU28" s="14">
        <f t="shared" si="17"/>
        <v>0.8210040194988454</v>
      </c>
      <c r="AV28" s="26">
        <v>1481.4</v>
      </c>
      <c r="AW28" s="19">
        <v>33.2</v>
      </c>
      <c r="AX28" s="14">
        <f t="shared" si="18"/>
        <v>2.2411232617793977</v>
      </c>
      <c r="AY28" s="21">
        <v>1198.1</v>
      </c>
      <c r="AZ28" s="19">
        <v>28.3</v>
      </c>
      <c r="BA28" s="14">
        <f t="shared" si="3"/>
        <v>2.362073282697605</v>
      </c>
      <c r="BB28" s="27">
        <v>1134.2</v>
      </c>
      <c r="BC28" s="23">
        <v>0</v>
      </c>
      <c r="BD28" s="14">
        <f t="shared" si="19"/>
        <v>0</v>
      </c>
      <c r="BE28" s="21">
        <v>127.9</v>
      </c>
      <c r="BF28" s="23">
        <v>0</v>
      </c>
      <c r="BG28" s="14">
        <f t="shared" si="20"/>
        <v>0</v>
      </c>
      <c r="BH28" s="21">
        <v>1842.8</v>
      </c>
      <c r="BI28" s="19">
        <v>4.2</v>
      </c>
      <c r="BJ28" s="14">
        <f t="shared" si="21"/>
        <v>0.22791404384632083</v>
      </c>
      <c r="BK28" s="24">
        <f t="shared" si="22"/>
        <v>0</v>
      </c>
      <c r="BL28" s="24">
        <f t="shared" si="23"/>
        <v>239.79999999999998</v>
      </c>
      <c r="BM28" s="14" t="e">
        <f t="shared" si="27"/>
        <v>#DIV/0!</v>
      </c>
      <c r="BN28" s="24">
        <f t="shared" si="4"/>
        <v>0</v>
      </c>
      <c r="BO28" s="24">
        <f t="shared" si="5"/>
        <v>239.79999999999998</v>
      </c>
      <c r="BP28" s="14" t="e">
        <f t="shared" si="24"/>
        <v>#DIV/0!</v>
      </c>
      <c r="BQ28" s="6"/>
      <c r="BR28" s="25"/>
    </row>
    <row r="29" spans="1:70" ht="14.25" customHeight="1">
      <c r="A29" s="41" t="s">
        <v>17</v>
      </c>
      <c r="B29" s="42"/>
      <c r="C29" s="14">
        <f>SUM(C10:C28)</f>
        <v>123026.99999999999</v>
      </c>
      <c r="D29" s="14">
        <f>SUM(D10:D28)</f>
        <v>8353</v>
      </c>
      <c r="E29" s="30">
        <f>D29/C29*100</f>
        <v>6.789566517918831</v>
      </c>
      <c r="F29" s="37">
        <f>SUM(F10:F28)</f>
        <v>55983.2</v>
      </c>
      <c r="G29" s="37">
        <f>SUM(G10:G28)</f>
        <v>4907.500000000001</v>
      </c>
      <c r="H29" s="37">
        <f>G29/F29*100</f>
        <v>8.766022663942042</v>
      </c>
      <c r="I29" s="37">
        <f>SUM(I10:I28)</f>
        <v>21721.4</v>
      </c>
      <c r="J29" s="37">
        <f>SUM(J10:J28)</f>
        <v>1062</v>
      </c>
      <c r="K29" s="38">
        <f t="shared" si="2"/>
        <v>4.889187621424034</v>
      </c>
      <c r="L29" s="37">
        <f>SUM(L10:L28)</f>
        <v>620.5</v>
      </c>
      <c r="M29" s="37">
        <f>SUM(M10:M28)</f>
        <v>23</v>
      </c>
      <c r="N29" s="37">
        <f>M29/L29*100</f>
        <v>3.7066881547139405</v>
      </c>
      <c r="O29" s="37">
        <f>SUM(O10:O28)</f>
        <v>5090.7</v>
      </c>
      <c r="P29" s="37">
        <f>SUM(P10:P28)</f>
        <v>111.59999999999998</v>
      </c>
      <c r="Q29" s="37">
        <f>P29/O29*100</f>
        <v>2.1922328952796275</v>
      </c>
      <c r="R29" s="37">
        <f>SUM(R10:R28)</f>
        <v>15168.1</v>
      </c>
      <c r="S29" s="37">
        <f>SUM(S10:S28)</f>
        <v>1226.4</v>
      </c>
      <c r="T29" s="37">
        <f>S29/R29*100</f>
        <v>8.085389732398916</v>
      </c>
      <c r="U29" s="37">
        <f>SUM(U10:U28)</f>
        <v>1170</v>
      </c>
      <c r="V29" s="37">
        <f>SUM(V10:V28)</f>
        <v>105.3</v>
      </c>
      <c r="W29" s="37">
        <f>V29/U29*100</f>
        <v>9</v>
      </c>
      <c r="X29" s="37">
        <f>SUM(X10:X28)</f>
        <v>2127</v>
      </c>
      <c r="Y29" s="37">
        <f>SUM(Y10:Y28)</f>
        <v>607.3000000000001</v>
      </c>
      <c r="Z29" s="37">
        <f>Y29/X29*100</f>
        <v>28.551951104842505</v>
      </c>
      <c r="AA29" s="37">
        <f>SUM(AA10:AA28)</f>
        <v>664</v>
      </c>
      <c r="AB29" s="37">
        <f>SUM(AB10:AB28)</f>
        <v>28.2</v>
      </c>
      <c r="AC29" s="37">
        <f>AB29/AA29*100</f>
        <v>4.246987951807228</v>
      </c>
      <c r="AD29" s="37">
        <f>SUM(AD10:AD28)</f>
        <v>0</v>
      </c>
      <c r="AE29" s="37">
        <f>SUM(AE10:AE28)</f>
        <v>0</v>
      </c>
      <c r="AF29" s="38" t="e">
        <f t="shared" si="13"/>
        <v>#DIV/0!</v>
      </c>
      <c r="AG29" s="37">
        <f>SUM(AG10:AG28)</f>
        <v>531</v>
      </c>
      <c r="AH29" s="37">
        <f>SUM(AH10:AH28)</f>
        <v>13.3</v>
      </c>
      <c r="AI29" s="38">
        <f t="shared" si="14"/>
        <v>2.5047080979284373</v>
      </c>
      <c r="AJ29" s="37">
        <f>SUM(AJ10:AJ28)</f>
        <v>67043.79999999999</v>
      </c>
      <c r="AK29" s="37">
        <f>SUM(AK10:AK28)</f>
        <v>3445.4999999999995</v>
      </c>
      <c r="AL29" s="37">
        <f>AK29/AJ29*100</f>
        <v>5.139177671910005</v>
      </c>
      <c r="AM29" s="37">
        <f>SUM(AM10:AM28)</f>
        <v>26997.199999999993</v>
      </c>
      <c r="AN29" s="37">
        <f>SUM(AN10:AN28)</f>
        <v>2249.8</v>
      </c>
      <c r="AO29" s="37">
        <f>AN29/AM29*100</f>
        <v>8.333456802927714</v>
      </c>
      <c r="AP29" s="37">
        <f>SUM(AP10:AP28)</f>
        <v>12301.7</v>
      </c>
      <c r="AQ29" s="37">
        <f>SUM(AQ10:AQ28)</f>
        <v>1025.1</v>
      </c>
      <c r="AR29" s="37">
        <f>AQ29/AP29*100</f>
        <v>8.332994626758902</v>
      </c>
      <c r="AS29" s="37">
        <f>SUM(AS10:AS28)</f>
        <v>124817.19999999998</v>
      </c>
      <c r="AT29" s="37">
        <f>SUM(AT10:AT28)</f>
        <v>1347.8999999999999</v>
      </c>
      <c r="AU29" s="37">
        <f>(AT29/AS29)*100</f>
        <v>1.0798992446553841</v>
      </c>
      <c r="AV29" s="37">
        <f>SUM(AV10:AV28)</f>
        <v>31763.100000000002</v>
      </c>
      <c r="AW29" s="37">
        <f>SUM(AW10:AW28)</f>
        <v>609.3</v>
      </c>
      <c r="AX29" s="37">
        <f>AW29/AV29*100</f>
        <v>1.9182636455509692</v>
      </c>
      <c r="AY29" s="37">
        <f>SUM(AY10:AY28)</f>
        <v>24160.199999999997</v>
      </c>
      <c r="AZ29" s="37">
        <f>SUM(AZ10:AZ28)</f>
        <v>466.99999999999994</v>
      </c>
      <c r="BA29" s="37">
        <f t="shared" si="3"/>
        <v>1.932931018782957</v>
      </c>
      <c r="BB29" s="37">
        <f>SUM(BB10:BB28)</f>
        <v>34487.5</v>
      </c>
      <c r="BC29" s="37">
        <f>SUM(BC10:BC28)</f>
        <v>199.3</v>
      </c>
      <c r="BD29" s="37">
        <f>BC29/BB29*100</f>
        <v>0.577890540050743</v>
      </c>
      <c r="BE29" s="37">
        <f>SUM(BE10:BE28)</f>
        <v>24538.5</v>
      </c>
      <c r="BF29" s="37">
        <f>SUM(BF10:BF28)</f>
        <v>376.5</v>
      </c>
      <c r="BG29" s="37">
        <f>BF29/BE29*100</f>
        <v>1.534323613912831</v>
      </c>
      <c r="BH29" s="37">
        <f>SUM(BH10:BH28)</f>
        <v>30499.799999999996</v>
      </c>
      <c r="BI29" s="37">
        <f>SUM(BI10:BI28)</f>
        <v>70</v>
      </c>
      <c r="BJ29" s="37">
        <f>BI29/BH29*100</f>
        <v>0.22950970170296203</v>
      </c>
      <c r="BK29" s="77">
        <f>SUM(BK10:BK28)</f>
        <v>-1790.2000000000007</v>
      </c>
      <c r="BL29" s="77">
        <f>SUM(BL10:BL28)</f>
        <v>7005.1</v>
      </c>
      <c r="BM29" s="37">
        <f>BL29/BK29*100</f>
        <v>-391.3026477488547</v>
      </c>
      <c r="BN29" s="30">
        <f>SUM(BN10:BN28)</f>
        <v>-1790.2000000000007</v>
      </c>
      <c r="BO29" s="30">
        <f>SUM(BO10:BO28)</f>
        <v>7005.1</v>
      </c>
      <c r="BP29" s="30">
        <f>BO29/BN29*100</f>
        <v>-391.3026477488547</v>
      </c>
      <c r="BQ29" s="6"/>
      <c r="BR29" s="25"/>
    </row>
    <row r="30" spans="3:68" ht="15.75" hidden="1">
      <c r="C30" s="31">
        <f aca="true" t="shared" si="28" ref="C30:AC30">C29-C20</f>
        <v>115901.79999999999</v>
      </c>
      <c r="D30" s="31">
        <f t="shared" si="28"/>
        <v>7818.7</v>
      </c>
      <c r="E30" s="31">
        <f t="shared" si="28"/>
        <v>-0.7091703596425001</v>
      </c>
      <c r="F30" s="31">
        <f t="shared" si="28"/>
        <v>53164.2</v>
      </c>
      <c r="G30" s="31">
        <f t="shared" si="28"/>
        <v>4632.900000000001</v>
      </c>
      <c r="H30" s="31">
        <f t="shared" si="28"/>
        <v>-0.9750202590803063</v>
      </c>
      <c r="I30" s="31">
        <f t="shared" si="28"/>
        <v>21301.4</v>
      </c>
      <c r="J30" s="31">
        <f t="shared" si="28"/>
        <v>1050.1</v>
      </c>
      <c r="K30" s="31">
        <f t="shared" si="28"/>
        <v>2.0558542880907003</v>
      </c>
      <c r="L30" s="31">
        <f t="shared" si="28"/>
        <v>580.5</v>
      </c>
      <c r="M30" s="31">
        <f t="shared" si="28"/>
        <v>23</v>
      </c>
      <c r="N30" s="31">
        <f t="shared" si="28"/>
        <v>3.7066881547139405</v>
      </c>
      <c r="O30" s="31">
        <f t="shared" si="28"/>
        <v>4720.7</v>
      </c>
      <c r="P30" s="31">
        <f t="shared" si="28"/>
        <v>104.09999999999998</v>
      </c>
      <c r="Q30" s="31">
        <f t="shared" si="28"/>
        <v>0.1652058682526003</v>
      </c>
      <c r="R30" s="31">
        <f t="shared" si="28"/>
        <v>14271.1</v>
      </c>
      <c r="S30" s="31">
        <f t="shared" si="28"/>
        <v>1209.5</v>
      </c>
      <c r="T30" s="31">
        <f t="shared" si="28"/>
        <v>6.201331761384424</v>
      </c>
      <c r="U30" s="31">
        <f t="shared" si="28"/>
        <v>1170</v>
      </c>
      <c r="V30" s="31">
        <f t="shared" si="28"/>
        <v>105.3</v>
      </c>
      <c r="W30" s="31" t="e">
        <f t="shared" si="28"/>
        <v>#DIV/0!</v>
      </c>
      <c r="X30" s="31">
        <f t="shared" si="28"/>
        <v>1977</v>
      </c>
      <c r="Y30" s="31">
        <f t="shared" si="28"/>
        <v>463.00000000000006</v>
      </c>
      <c r="Z30" s="31">
        <f t="shared" si="28"/>
        <v>-67.6480488951575</v>
      </c>
      <c r="AA30" s="31">
        <f t="shared" si="28"/>
        <v>364</v>
      </c>
      <c r="AB30" s="31">
        <f t="shared" si="28"/>
        <v>3</v>
      </c>
      <c r="AC30" s="31">
        <f t="shared" si="28"/>
        <v>-4.15301204819277</v>
      </c>
      <c r="AD30" s="31"/>
      <c r="AE30" s="31"/>
      <c r="AF30" s="14" t="e">
        <f t="shared" si="13"/>
        <v>#DIV/0!</v>
      </c>
      <c r="AG30" s="31">
        <f aca="true" t="shared" si="29" ref="AG30:BP30">AG29-AG20</f>
        <v>520</v>
      </c>
      <c r="AH30" s="31">
        <f t="shared" si="29"/>
        <v>13.3</v>
      </c>
      <c r="AI30" s="14">
        <f t="shared" si="14"/>
        <v>2.5576923076923075</v>
      </c>
      <c r="AJ30" s="31">
        <f t="shared" si="29"/>
        <v>62737.59999999999</v>
      </c>
      <c r="AK30" s="31">
        <f t="shared" si="29"/>
        <v>3185.7999999999997</v>
      </c>
      <c r="AL30" s="31">
        <f t="shared" si="29"/>
        <v>-0.8916615831176298</v>
      </c>
      <c r="AM30" s="31">
        <f t="shared" si="29"/>
        <v>24058.899999999994</v>
      </c>
      <c r="AN30" s="31">
        <f t="shared" si="29"/>
        <v>2004.9</v>
      </c>
      <c r="AO30" s="31">
        <f t="shared" si="29"/>
        <v>-0.0012945839286313543</v>
      </c>
      <c r="AP30" s="31">
        <f t="shared" si="29"/>
        <v>12301.7</v>
      </c>
      <c r="AQ30" s="31">
        <f t="shared" si="29"/>
        <v>1025.1</v>
      </c>
      <c r="AR30" s="31" t="e">
        <f t="shared" si="29"/>
        <v>#DIV/0!</v>
      </c>
      <c r="AS30" s="31">
        <f t="shared" si="29"/>
        <v>117840.59999999998</v>
      </c>
      <c r="AT30" s="31">
        <f t="shared" si="29"/>
        <v>1243.3999999999999</v>
      </c>
      <c r="AU30" s="31">
        <f t="shared" si="29"/>
        <v>-0.4179650445399259</v>
      </c>
      <c r="AV30" s="31">
        <f t="shared" si="29"/>
        <v>29319.500000000004</v>
      </c>
      <c r="AW30" s="31">
        <f t="shared" si="29"/>
        <v>565.3</v>
      </c>
      <c r="AX30" s="31">
        <f t="shared" si="29"/>
        <v>0.11764161248500082</v>
      </c>
      <c r="AY30" s="31">
        <f t="shared" si="29"/>
        <v>22310.499999999996</v>
      </c>
      <c r="AZ30" s="31">
        <f t="shared" si="29"/>
        <v>428.99999999999994</v>
      </c>
      <c r="BA30" s="31">
        <f t="shared" si="29"/>
        <v>-0.12145617914103068</v>
      </c>
      <c r="BB30" s="31">
        <f t="shared" si="29"/>
        <v>32916.5</v>
      </c>
      <c r="BC30" s="31">
        <f t="shared" si="29"/>
        <v>199.3</v>
      </c>
      <c r="BD30" s="31">
        <f t="shared" si="29"/>
        <v>0.577890540050743</v>
      </c>
      <c r="BE30" s="31">
        <f t="shared" si="29"/>
        <v>24046.3</v>
      </c>
      <c r="BF30" s="31">
        <f t="shared" si="29"/>
        <v>376.5</v>
      </c>
      <c r="BG30" s="31">
        <f t="shared" si="29"/>
        <v>1.534323613912831</v>
      </c>
      <c r="BH30" s="31">
        <f t="shared" si="29"/>
        <v>28410.899999999994</v>
      </c>
      <c r="BI30" s="31">
        <f t="shared" si="29"/>
        <v>61.7</v>
      </c>
      <c r="BJ30" s="31">
        <f t="shared" si="29"/>
        <v>-0.16782861032729313</v>
      </c>
      <c r="BK30" s="31">
        <f>BK29-BK20</f>
        <v>-1938.8000000000002</v>
      </c>
      <c r="BL30" s="31">
        <f>BL29-BL20</f>
        <v>6575.3</v>
      </c>
      <c r="BM30" s="31">
        <f>BM29-BM20</f>
        <v>-680.5354875873484</v>
      </c>
      <c r="BN30" s="31">
        <f t="shared" si="29"/>
        <v>-1938.8000000000002</v>
      </c>
      <c r="BO30" s="31">
        <f t="shared" si="29"/>
        <v>6575.3</v>
      </c>
      <c r="BP30" s="31">
        <f t="shared" si="29"/>
        <v>-680.5354875873484</v>
      </c>
    </row>
    <row r="31" spans="3:69" ht="15.7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</row>
    <row r="32" spans="3:68" ht="15" customHeight="1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</row>
    <row r="36" ht="15.75">
      <c r="AH36" s="32"/>
    </row>
  </sheetData>
  <sheetProtection/>
  <mergeCells count="32">
    <mergeCell ref="R1:T1"/>
    <mergeCell ref="C2:T2"/>
    <mergeCell ref="C4:E7"/>
    <mergeCell ref="F4:AR4"/>
    <mergeCell ref="F5:H7"/>
    <mergeCell ref="I5:AI5"/>
    <mergeCell ref="R6:T7"/>
    <mergeCell ref="U6:W7"/>
    <mergeCell ref="AA6:AC7"/>
    <mergeCell ref="AD6:AF7"/>
    <mergeCell ref="BK4:BM7"/>
    <mergeCell ref="BN4:BP7"/>
    <mergeCell ref="BE5:BG7"/>
    <mergeCell ref="BH5:BJ7"/>
    <mergeCell ref="AV5:AX7"/>
    <mergeCell ref="AY6:BA7"/>
    <mergeCell ref="AP6:AR7"/>
    <mergeCell ref="AM5:AR5"/>
    <mergeCell ref="AV4:BJ4"/>
    <mergeCell ref="AY5:BA5"/>
    <mergeCell ref="AS4:AU7"/>
    <mergeCell ref="X6:Z7"/>
    <mergeCell ref="BB5:BD7"/>
    <mergeCell ref="A29:B29"/>
    <mergeCell ref="AG6:AI7"/>
    <mergeCell ref="AM6:AO7"/>
    <mergeCell ref="B4:B8"/>
    <mergeCell ref="A4:A8"/>
    <mergeCell ref="AJ5:AL7"/>
    <mergeCell ref="I6:K7"/>
    <mergeCell ref="L6:N7"/>
    <mergeCell ref="O6:Q7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1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Finance5</cp:lastModifiedBy>
  <cp:lastPrinted>2019-02-13T05:13:30Z</cp:lastPrinted>
  <dcterms:created xsi:type="dcterms:W3CDTF">2013-04-03T10:22:22Z</dcterms:created>
  <dcterms:modified xsi:type="dcterms:W3CDTF">2019-02-13T10:49:41Z</dcterms:modified>
  <cp:category/>
  <cp:version/>
  <cp:contentType/>
  <cp:contentStatus/>
</cp:coreProperties>
</file>