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</definedNames>
  <calcPr fullCalcOnLoad="1"/>
</workbook>
</file>

<file path=xl/sharedStrings.xml><?xml version="1.0" encoding="utf-8"?>
<sst xmlns="http://schemas.openxmlformats.org/spreadsheetml/2006/main" count="117" uniqueCount="50">
  <si>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</si>
  <si>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</si>
  <si>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</si>
  <si>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</si>
  <si>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</si>
  <si>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</si>
  <si>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</si>
  <si>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</si>
  <si>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</si>
  <si>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</si>
  <si>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</si>
  <si>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</si>
  <si>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</si>
  <si>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</si>
  <si>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</si>
  <si>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</si>
  <si>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</si>
  <si>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</si>
  <si>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</si>
  <si>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</si>
  <si>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</si>
  <si>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</si>
  <si>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</si>
  <si>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</si>
  <si>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</si>
  <si>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</si>
  <si>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</si>
  <si>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</si>
  <si>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</si>
  <si>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</si>
  <si>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</si>
  <si>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</si>
  <si>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</si>
  <si>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</si>
  <si>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</si>
  <si>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</si>
  <si>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</si>
  <si>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</si>
  <si>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</si>
  <si>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</si>
  <si>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</si>
  <si>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</si>
  <si>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</si>
  <si>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</si>
  <si>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</si>
  <si>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</si>
  <si>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</si>
  <si>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</si>
  <si>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</si>
  <si>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>Справка об исполнении бюджетов поселений Вурнарского  района на 01ноября 2018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</si>
</sst>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2"/>
      <color indexed="10"/>
      <name val="Arial Cyr"/>
      <family val="0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3" applyFont="1" applyFill="1" applyAlignment="1" applyProtection="1">
      <alignment horizontal="center" vertical="center" wrapText="1"/>
      <protection locked="0"/>
    </xf>
    <xf numFmtId="0" fontId="24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24" fillId="0" borderId="0" xfId="53" applyFont="1" applyFill="1">
      <alignment/>
      <protection/>
    </xf>
    <xf numFmtId="0" fontId="25" fillId="0" borderId="0" xfId="0" applyFont="1" applyFill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/>
    </xf>
    <xf numFmtId="172" fontId="27" fillId="0" borderId="10" xfId="53" applyNumberFormat="1" applyFont="1" applyFill="1" applyBorder="1" applyAlignment="1" applyProtection="1">
      <alignment vertical="center" wrapText="1"/>
      <protection locked="0"/>
    </xf>
    <xf numFmtId="172" fontId="24" fillId="0" borderId="10" xfId="53" applyNumberFormat="1" applyFont="1" applyFill="1" applyBorder="1" applyAlignment="1" applyProtection="1">
      <alignment vertical="center" wrapText="1"/>
      <protection locked="0"/>
    </xf>
    <xf numFmtId="172" fontId="24" fillId="20" borderId="10" xfId="0" applyNumberFormat="1" applyFont="1" applyFill="1" applyBorder="1" applyAlignment="1" applyProtection="1">
      <alignment vertical="center" wrapText="1"/>
      <protection locked="0"/>
    </xf>
    <xf numFmtId="172" fontId="24" fillId="0" borderId="10" xfId="0" applyNumberFormat="1" applyFont="1" applyBorder="1" applyAlignment="1" applyProtection="1">
      <alignment vertical="center" wrapText="1"/>
      <protection locked="0"/>
    </xf>
    <xf numFmtId="172" fontId="24" fillId="0" borderId="10" xfId="0" applyNumberFormat="1" applyFont="1" applyFill="1" applyBorder="1" applyAlignment="1" applyProtection="1">
      <alignment vertical="center" wrapText="1"/>
      <protection locked="0"/>
    </xf>
    <xf numFmtId="172" fontId="24" fillId="20" borderId="10" xfId="0" applyNumberFormat="1" applyFont="1" applyFill="1" applyBorder="1" applyAlignment="1" applyProtection="1">
      <alignment vertical="center" wrapText="1"/>
      <protection locked="0"/>
    </xf>
    <xf numFmtId="173" fontId="24" fillId="0" borderId="10" xfId="0" applyNumberFormat="1" applyFont="1" applyBorder="1" applyAlignment="1" applyProtection="1">
      <alignment vertical="center" wrapText="1"/>
      <protection locked="0"/>
    </xf>
    <xf numFmtId="173" fontId="24" fillId="20" borderId="10" xfId="0" applyNumberFormat="1" applyFont="1" applyFill="1" applyBorder="1" applyAlignment="1" applyProtection="1">
      <alignment horizontal="right" vertical="top" shrinkToFit="1"/>
      <protection locked="0"/>
    </xf>
    <xf numFmtId="172" fontId="24" fillId="20" borderId="10" xfId="0" applyNumberFormat="1" applyFont="1" applyFill="1" applyBorder="1" applyAlignment="1" applyProtection="1">
      <alignment horizontal="right" vertical="top" shrinkToFit="1"/>
      <protection locked="0"/>
    </xf>
    <xf numFmtId="0" fontId="24" fillId="20" borderId="10" xfId="0" applyFont="1" applyFill="1" applyBorder="1" applyAlignment="1" applyProtection="1">
      <alignment vertical="center" wrapText="1"/>
      <protection locked="0"/>
    </xf>
    <xf numFmtId="173" fontId="24" fillId="0" borderId="10" xfId="0" applyNumberFormat="1" applyFont="1" applyFill="1" applyBorder="1" applyAlignment="1" applyProtection="1">
      <alignment vertical="center" wrapText="1"/>
      <protection locked="0"/>
    </xf>
    <xf numFmtId="172" fontId="24" fillId="0" borderId="10" xfId="53" applyNumberFormat="1" applyFont="1" applyFill="1" applyBorder="1" applyAlignment="1" applyProtection="1">
      <alignment vertical="center" wrapText="1"/>
      <protection locked="0"/>
    </xf>
    <xf numFmtId="172" fontId="24" fillId="0" borderId="0" xfId="53" applyNumberFormat="1" applyFont="1" applyFill="1">
      <alignment/>
      <protection/>
    </xf>
    <xf numFmtId="173" fontId="24" fillId="20" borderId="10" xfId="0" applyNumberFormat="1" applyFont="1" applyFill="1" applyBorder="1" applyAlignment="1" applyProtection="1">
      <alignment/>
      <protection locked="0"/>
    </xf>
    <xf numFmtId="173" fontId="24" fillId="20" borderId="10" xfId="0" applyNumberFormat="1" applyFont="1" applyFill="1" applyBorder="1" applyAlignment="1" applyProtection="1">
      <alignment vertical="center" wrapText="1"/>
      <protection locked="0"/>
    </xf>
    <xf numFmtId="172" fontId="27" fillId="20" borderId="10" xfId="0" applyNumberFormat="1" applyFont="1" applyFill="1" applyBorder="1" applyAlignment="1" applyProtection="1">
      <alignment vertical="center" wrapText="1"/>
      <protection locked="0"/>
    </xf>
    <xf numFmtId="172" fontId="28" fillId="20" borderId="10" xfId="0" applyNumberFormat="1" applyFont="1" applyFill="1" applyBorder="1" applyAlignment="1" applyProtection="1">
      <alignment vertical="center" wrapText="1"/>
      <protection locked="0"/>
    </xf>
    <xf numFmtId="172" fontId="3" fillId="0" borderId="10" xfId="53" applyNumberFormat="1" applyFont="1" applyFill="1" applyBorder="1" applyAlignment="1" applyProtection="1">
      <alignment vertical="center" wrapText="1"/>
      <protection locked="0"/>
    </xf>
    <xf numFmtId="172" fontId="25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5" fillId="0" borderId="24" xfId="53" applyNumberFormat="1" applyFont="1" applyFill="1" applyBorder="1" applyAlignment="1">
      <alignment horizontal="center" vertical="center" wrapText="1"/>
      <protection/>
    </xf>
    <xf numFmtId="49" fontId="5" fillId="0" borderId="0" xfId="53" applyNumberFormat="1" applyFont="1" applyFill="1" applyBorder="1" applyAlignment="1">
      <alignment horizontal="center" vertical="center" wrapText="1"/>
      <protection/>
    </xf>
    <xf numFmtId="49" fontId="5" fillId="0" borderId="14" xfId="53" applyNumberFormat="1" applyFont="1" applyFill="1" applyBorder="1" applyAlignment="1">
      <alignment horizontal="center" vertical="center" wrapText="1"/>
      <protection/>
    </xf>
    <xf numFmtId="49" fontId="5" fillId="0" borderId="15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5" fillId="0" borderId="17" xfId="53" applyFont="1" applyFill="1" applyBorder="1" applyAlignment="1">
      <alignment horizontal="left" vertical="center" wrapText="1"/>
      <protection/>
    </xf>
    <xf numFmtId="0" fontId="5" fillId="0" borderId="23" xfId="53" applyFont="1" applyFill="1" applyBorder="1" applyAlignment="1">
      <alignment horizontal="left" vertical="center" wrapText="1"/>
      <protection/>
    </xf>
    <xf numFmtId="0" fontId="5" fillId="0" borderId="18" xfId="53" applyFont="1" applyFill="1" applyBorder="1" applyAlignment="1">
      <alignment horizontal="left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6"/>
  <sheetViews>
    <sheetView tabSelected="1" view="pageBreakPreview" zoomScale="75" zoomScaleNormal="75" zoomScaleSheetLayoutView="75" zoomScalePageLayoutView="0" workbookViewId="0" topLeftCell="A1">
      <pane xSplit="5" ySplit="7" topLeftCell="BK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N1" sqref="BN1:BP16384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customWidth="1"/>
    <col min="64" max="64" width="15.8515625" style="7" customWidth="1"/>
    <col min="65" max="65" width="12.140625" style="7" customWidth="1"/>
    <col min="66" max="66" width="14.421875" style="7" hidden="1" customWidth="1"/>
    <col min="67" max="67" width="15.57421875" style="7" hidden="1" customWidth="1"/>
    <col min="68" max="68" width="16.421875" style="7" hidden="1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8" t="s">
        <v>0</v>
      </c>
      <c r="S1" s="58"/>
      <c r="T1" s="58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59" t="s">
        <v>49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35" t="s">
        <v>18</v>
      </c>
      <c r="B4" s="41" t="s">
        <v>1</v>
      </c>
      <c r="C4" s="33" t="s">
        <v>46</v>
      </c>
      <c r="D4" s="34"/>
      <c r="E4" s="35"/>
      <c r="F4" s="45" t="s">
        <v>2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8" t="s">
        <v>47</v>
      </c>
      <c r="AT4" s="34"/>
      <c r="AU4" s="35"/>
      <c r="AV4" s="45" t="s">
        <v>4</v>
      </c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8" t="s">
        <v>48</v>
      </c>
      <c r="BL4" s="34"/>
      <c r="BM4" s="35"/>
      <c r="BN4" s="48" t="s">
        <v>48</v>
      </c>
      <c r="BO4" s="34"/>
      <c r="BP4" s="35"/>
      <c r="BQ4" s="6"/>
      <c r="BR4" s="6"/>
    </row>
    <row r="5" spans="1:70" ht="15" customHeight="1">
      <c r="A5" s="44"/>
      <c r="B5" s="42"/>
      <c r="C5" s="49"/>
      <c r="D5" s="50"/>
      <c r="E5" s="44"/>
      <c r="F5" s="51" t="s">
        <v>3</v>
      </c>
      <c r="G5" s="51"/>
      <c r="H5" s="51"/>
      <c r="I5" s="60" t="s">
        <v>4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2"/>
      <c r="AJ5" s="51" t="s">
        <v>5</v>
      </c>
      <c r="AK5" s="51"/>
      <c r="AL5" s="51"/>
      <c r="AM5" s="45" t="s">
        <v>4</v>
      </c>
      <c r="AN5" s="46"/>
      <c r="AO5" s="46"/>
      <c r="AP5" s="46"/>
      <c r="AQ5" s="46"/>
      <c r="AR5" s="46"/>
      <c r="AS5" s="49"/>
      <c r="AT5" s="50"/>
      <c r="AU5" s="44"/>
      <c r="AV5" s="52" t="s">
        <v>9</v>
      </c>
      <c r="AW5" s="53"/>
      <c r="AX5" s="53"/>
      <c r="AY5" s="47" t="s">
        <v>4</v>
      </c>
      <c r="AZ5" s="47"/>
      <c r="BA5" s="47"/>
      <c r="BB5" s="47" t="s">
        <v>10</v>
      </c>
      <c r="BC5" s="47"/>
      <c r="BD5" s="47"/>
      <c r="BE5" s="47" t="s">
        <v>11</v>
      </c>
      <c r="BF5" s="47"/>
      <c r="BG5" s="47"/>
      <c r="BH5" s="51" t="s">
        <v>12</v>
      </c>
      <c r="BI5" s="51"/>
      <c r="BJ5" s="51"/>
      <c r="BK5" s="49"/>
      <c r="BL5" s="50"/>
      <c r="BM5" s="44"/>
      <c r="BN5" s="49"/>
      <c r="BO5" s="50"/>
      <c r="BP5" s="44"/>
      <c r="BQ5" s="6"/>
      <c r="BR5" s="6"/>
    </row>
    <row r="6" spans="1:70" ht="15" customHeight="1">
      <c r="A6" s="44"/>
      <c r="B6" s="42"/>
      <c r="C6" s="49"/>
      <c r="D6" s="50"/>
      <c r="E6" s="44"/>
      <c r="F6" s="51"/>
      <c r="G6" s="51"/>
      <c r="H6" s="51"/>
      <c r="I6" s="33" t="s">
        <v>6</v>
      </c>
      <c r="J6" s="34"/>
      <c r="K6" s="35"/>
      <c r="L6" s="33" t="s">
        <v>7</v>
      </c>
      <c r="M6" s="34"/>
      <c r="N6" s="35"/>
      <c r="O6" s="33" t="s">
        <v>20</v>
      </c>
      <c r="P6" s="34"/>
      <c r="Q6" s="35"/>
      <c r="R6" s="33" t="s">
        <v>8</v>
      </c>
      <c r="S6" s="34"/>
      <c r="T6" s="35"/>
      <c r="U6" s="33" t="s">
        <v>19</v>
      </c>
      <c r="V6" s="34"/>
      <c r="W6" s="35"/>
      <c r="X6" s="33" t="s">
        <v>21</v>
      </c>
      <c r="Y6" s="34"/>
      <c r="Z6" s="35"/>
      <c r="AA6" s="33" t="s">
        <v>25</v>
      </c>
      <c r="AB6" s="34"/>
      <c r="AC6" s="35"/>
      <c r="AD6" s="63" t="s">
        <v>26</v>
      </c>
      <c r="AE6" s="64"/>
      <c r="AF6" s="65"/>
      <c r="AG6" s="33" t="s">
        <v>24</v>
      </c>
      <c r="AH6" s="34"/>
      <c r="AI6" s="35"/>
      <c r="AJ6" s="51"/>
      <c r="AK6" s="51"/>
      <c r="AL6" s="51"/>
      <c r="AM6" s="33" t="s">
        <v>22</v>
      </c>
      <c r="AN6" s="34"/>
      <c r="AO6" s="35"/>
      <c r="AP6" s="33" t="s">
        <v>23</v>
      </c>
      <c r="AQ6" s="34"/>
      <c r="AR6" s="35"/>
      <c r="AS6" s="49"/>
      <c r="AT6" s="50"/>
      <c r="AU6" s="44"/>
      <c r="AV6" s="54"/>
      <c r="AW6" s="55"/>
      <c r="AX6" s="55"/>
      <c r="AY6" s="47" t="s">
        <v>13</v>
      </c>
      <c r="AZ6" s="47"/>
      <c r="BA6" s="47"/>
      <c r="BB6" s="47"/>
      <c r="BC6" s="47"/>
      <c r="BD6" s="47"/>
      <c r="BE6" s="47"/>
      <c r="BF6" s="47"/>
      <c r="BG6" s="47"/>
      <c r="BH6" s="51"/>
      <c r="BI6" s="51"/>
      <c r="BJ6" s="51"/>
      <c r="BK6" s="49"/>
      <c r="BL6" s="50"/>
      <c r="BM6" s="44"/>
      <c r="BN6" s="49"/>
      <c r="BO6" s="50"/>
      <c r="BP6" s="44"/>
      <c r="BQ6" s="6"/>
      <c r="BR6" s="6"/>
    </row>
    <row r="7" spans="1:70" ht="168" customHeight="1">
      <c r="A7" s="44"/>
      <c r="B7" s="42"/>
      <c r="C7" s="36"/>
      <c r="D7" s="37"/>
      <c r="E7" s="38"/>
      <c r="F7" s="51"/>
      <c r="G7" s="51"/>
      <c r="H7" s="51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66"/>
      <c r="AE7" s="67"/>
      <c r="AF7" s="68"/>
      <c r="AG7" s="36"/>
      <c r="AH7" s="37"/>
      <c r="AI7" s="38"/>
      <c r="AJ7" s="51"/>
      <c r="AK7" s="51"/>
      <c r="AL7" s="51"/>
      <c r="AM7" s="36"/>
      <c r="AN7" s="37"/>
      <c r="AO7" s="38"/>
      <c r="AP7" s="36"/>
      <c r="AQ7" s="37"/>
      <c r="AR7" s="38"/>
      <c r="AS7" s="36"/>
      <c r="AT7" s="37"/>
      <c r="AU7" s="38"/>
      <c r="AV7" s="56"/>
      <c r="AW7" s="57"/>
      <c r="AX7" s="57"/>
      <c r="AY7" s="47"/>
      <c r="AZ7" s="47"/>
      <c r="BA7" s="47"/>
      <c r="BB7" s="47"/>
      <c r="BC7" s="47"/>
      <c r="BD7" s="47"/>
      <c r="BE7" s="47"/>
      <c r="BF7" s="47"/>
      <c r="BG7" s="47"/>
      <c r="BH7" s="51"/>
      <c r="BI7" s="51"/>
      <c r="BJ7" s="51"/>
      <c r="BK7" s="36"/>
      <c r="BL7" s="37"/>
      <c r="BM7" s="38"/>
      <c r="BN7" s="36"/>
      <c r="BO7" s="37"/>
      <c r="BP7" s="38"/>
      <c r="BQ7" s="6"/>
      <c r="BR7" s="6"/>
    </row>
    <row r="8" spans="1:70" ht="63">
      <c r="A8" s="38"/>
      <c r="B8" s="43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 aca="true" t="shared" si="0" ref="C10:C28">F10+AJ10</f>
        <v>7245</v>
      </c>
      <c r="D10" s="14">
        <f aca="true" t="shared" si="1" ref="D10:D28">G10+AK10</f>
        <v>5598.8</v>
      </c>
      <c r="E10" s="14">
        <f>D10/C10*100</f>
        <v>77.27812284334024</v>
      </c>
      <c r="F10" s="15">
        <v>1241.8</v>
      </c>
      <c r="G10" s="16">
        <v>973.2</v>
      </c>
      <c r="H10" s="14">
        <f>G10/F10*100</f>
        <v>78.37010790787568</v>
      </c>
      <c r="I10" s="15">
        <v>184</v>
      </c>
      <c r="J10" s="16">
        <v>162.6</v>
      </c>
      <c r="K10" s="14">
        <f aca="true" t="shared" si="2" ref="K10:K29">J10/I10*100</f>
        <v>88.3695652173913</v>
      </c>
      <c r="L10" s="15">
        <v>0</v>
      </c>
      <c r="M10" s="16">
        <v>0</v>
      </c>
      <c r="N10" s="14" t="e">
        <f>M10/L10*100</f>
        <v>#DIV/0!</v>
      </c>
      <c r="O10" s="15">
        <v>94</v>
      </c>
      <c r="P10" s="16">
        <v>39.4</v>
      </c>
      <c r="Q10" s="14">
        <f>P10/O10*100</f>
        <v>41.91489361702128</v>
      </c>
      <c r="R10" s="15">
        <v>450</v>
      </c>
      <c r="S10" s="16">
        <v>289</v>
      </c>
      <c r="T10" s="14">
        <f>S10/R10*100</f>
        <v>64.22222222222223</v>
      </c>
      <c r="U10" s="15">
        <v>0</v>
      </c>
      <c r="V10" s="17">
        <v>0</v>
      </c>
      <c r="W10" s="14" t="e">
        <f>V10/U10*100</f>
        <v>#DIV/0!</v>
      </c>
      <c r="X10" s="15">
        <v>69</v>
      </c>
      <c r="Y10" s="17">
        <v>61.1</v>
      </c>
      <c r="Z10" s="14">
        <f>Y10/X10*100</f>
        <v>88.55072463768117</v>
      </c>
      <c r="AA10" s="15">
        <v>1</v>
      </c>
      <c r="AB10" s="16">
        <v>0</v>
      </c>
      <c r="AC10" s="14">
        <f>AB10/AA10*100</f>
        <v>0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15">
        <v>6003.2</v>
      </c>
      <c r="AK10" s="16">
        <v>4625.6</v>
      </c>
      <c r="AL10" s="14">
        <f>AK10/AJ10*100</f>
        <v>77.05223880597015</v>
      </c>
      <c r="AM10" s="15">
        <v>2009.2</v>
      </c>
      <c r="AN10" s="16">
        <v>1674.3</v>
      </c>
      <c r="AO10" s="14">
        <f>AN10/AM10*100</f>
        <v>83.33167429822814</v>
      </c>
      <c r="AP10" s="15">
        <v>1236.9</v>
      </c>
      <c r="AQ10" s="16">
        <v>844.9</v>
      </c>
      <c r="AR10" s="14">
        <f>AQ10/AP10*100</f>
        <v>68.30786644029428</v>
      </c>
      <c r="AS10" s="18">
        <v>7645</v>
      </c>
      <c r="AT10" s="19">
        <v>5294.3</v>
      </c>
      <c r="AU10" s="14">
        <f>AT10/AS10*100</f>
        <v>69.25179856115108</v>
      </c>
      <c r="AV10" s="20">
        <v>1749.7</v>
      </c>
      <c r="AW10" s="19">
        <v>1318.6</v>
      </c>
      <c r="AX10" s="14">
        <f>AW10/AV10*100</f>
        <v>75.36149054123563</v>
      </c>
      <c r="AY10" s="21">
        <v>1226.3</v>
      </c>
      <c r="AZ10" s="19">
        <v>945.1</v>
      </c>
      <c r="BA10" s="14">
        <f aca="true" t="shared" si="3" ref="BA10:BA29">AZ10/AY10*100</f>
        <v>77.06923265106418</v>
      </c>
      <c r="BB10" s="22">
        <v>2511.8</v>
      </c>
      <c r="BC10" s="23">
        <v>2266.4</v>
      </c>
      <c r="BD10" s="14">
        <f>BC10/BB10*100</f>
        <v>90.23011386256867</v>
      </c>
      <c r="BE10" s="21">
        <v>153</v>
      </c>
      <c r="BF10" s="23">
        <v>82.4</v>
      </c>
      <c r="BG10" s="14">
        <f>BF10/BE10*100</f>
        <v>53.856209150326805</v>
      </c>
      <c r="BH10" s="21">
        <v>3085.9</v>
      </c>
      <c r="BI10" s="19">
        <v>1507.5</v>
      </c>
      <c r="BJ10" s="14">
        <f>BI10/BH10*100</f>
        <v>48.851226546550436</v>
      </c>
      <c r="BK10" s="24">
        <v>-400</v>
      </c>
      <c r="BL10" s="24">
        <v>304.5</v>
      </c>
      <c r="BM10" s="14">
        <f>BL10/BK10*100</f>
        <v>-76.125</v>
      </c>
      <c r="BN10" s="24">
        <f aca="true" t="shared" si="4" ref="BN10:BN28">C10-AS10</f>
        <v>-400</v>
      </c>
      <c r="BO10" s="24">
        <f aca="true" t="shared" si="5" ref="BO10:BO28">D10-AT10</f>
        <v>304.5</v>
      </c>
      <c r="BP10" s="14">
        <f>BO10/BN10*100</f>
        <v>-76.125</v>
      </c>
      <c r="BQ10" s="6"/>
      <c r="BR10" s="25"/>
    </row>
    <row r="11" spans="1:70" ht="15.75">
      <c r="A11" s="11">
        <v>2</v>
      </c>
      <c r="B11" s="12" t="s">
        <v>28</v>
      </c>
      <c r="C11" s="13">
        <f t="shared" si="0"/>
        <v>3851.4</v>
      </c>
      <c r="D11" s="14">
        <f t="shared" si="1"/>
        <v>2821.3999999999996</v>
      </c>
      <c r="E11" s="14">
        <f aca="true" t="shared" si="6" ref="E11:E28">D11/C11*100</f>
        <v>73.25647816378459</v>
      </c>
      <c r="F11" s="15">
        <v>880.6</v>
      </c>
      <c r="G11" s="16">
        <v>615.7</v>
      </c>
      <c r="H11" s="14">
        <f aca="true" t="shared" si="7" ref="H11:H28">G11/F11*100</f>
        <v>69.9182375652964</v>
      </c>
      <c r="I11" s="15">
        <v>42</v>
      </c>
      <c r="J11" s="16">
        <v>17.6</v>
      </c>
      <c r="K11" s="14">
        <f t="shared" si="2"/>
        <v>41.904761904761905</v>
      </c>
      <c r="L11" s="15">
        <v>14</v>
      </c>
      <c r="M11" s="16">
        <v>51.4</v>
      </c>
      <c r="N11" s="14">
        <f aca="true" t="shared" si="8" ref="N11:N28">M11/L11*100</f>
        <v>367.1428571428571</v>
      </c>
      <c r="O11" s="15">
        <v>75</v>
      </c>
      <c r="P11" s="16">
        <v>20.9</v>
      </c>
      <c r="Q11" s="14">
        <f aca="true" t="shared" si="9" ref="Q11:Q28">P11/O11*100</f>
        <v>27.866666666666667</v>
      </c>
      <c r="R11" s="15">
        <v>280</v>
      </c>
      <c r="S11" s="16">
        <v>138.8</v>
      </c>
      <c r="T11" s="14">
        <f>S11/R11*100</f>
        <v>49.57142857142858</v>
      </c>
      <c r="U11" s="15">
        <v>0</v>
      </c>
      <c r="V11" s="17">
        <v>0</v>
      </c>
      <c r="W11" s="14" t="e">
        <f aca="true" t="shared" si="10" ref="W11:W28">V11/U11*100</f>
        <v>#DIV/0!</v>
      </c>
      <c r="X11" s="15">
        <v>70</v>
      </c>
      <c r="Y11" s="17">
        <v>8.7</v>
      </c>
      <c r="Z11" s="14">
        <f aca="true" t="shared" si="11" ref="Z11:Z28">Y11/X11*100</f>
        <v>12.428571428571427</v>
      </c>
      <c r="AA11" s="15">
        <v>0</v>
      </c>
      <c r="AB11" s="16">
        <v>0</v>
      </c>
      <c r="AC11" s="14" t="e">
        <f aca="true" t="shared" si="12" ref="AC11:AC28">AB11/AA11*100</f>
        <v>#DIV/0!</v>
      </c>
      <c r="AD11" s="14">
        <v>0</v>
      </c>
      <c r="AE11" s="14">
        <v>0</v>
      </c>
      <c r="AF11" s="14" t="e">
        <f aca="true" t="shared" si="13" ref="AF11:AF30">AE11/AD11*100</f>
        <v>#DIV/0!</v>
      </c>
      <c r="AG11" s="14">
        <v>0</v>
      </c>
      <c r="AH11" s="14">
        <v>0</v>
      </c>
      <c r="AI11" s="14" t="e">
        <f aca="true" t="shared" si="14" ref="AI11:AI30">AH11/AG11*100</f>
        <v>#DIV/0!</v>
      </c>
      <c r="AJ11" s="15">
        <v>2970.8</v>
      </c>
      <c r="AK11" s="16">
        <v>2205.7</v>
      </c>
      <c r="AL11" s="14">
        <f aca="true" t="shared" si="15" ref="AL11:AL28">AK11/AJ11*100</f>
        <v>74.24599434495758</v>
      </c>
      <c r="AM11" s="15">
        <v>1829.9</v>
      </c>
      <c r="AN11" s="16">
        <v>1525</v>
      </c>
      <c r="AO11" s="14">
        <f aca="true" t="shared" si="16" ref="AO11:AO28">AN11/AM11*100</f>
        <v>83.33788731624678</v>
      </c>
      <c r="AP11" s="15">
        <v>464.3</v>
      </c>
      <c r="AQ11" s="16">
        <v>386.9</v>
      </c>
      <c r="AR11" s="14">
        <f>AQ11/AP11*100</f>
        <v>83.32974370019383</v>
      </c>
      <c r="AS11" s="18">
        <v>3913.8</v>
      </c>
      <c r="AT11" s="19">
        <v>2368.5</v>
      </c>
      <c r="AU11" s="14">
        <f aca="true" t="shared" si="17" ref="AU11:AU28">AT11/AS11*100</f>
        <v>60.516633450866166</v>
      </c>
      <c r="AV11" s="26">
        <v>1561.3</v>
      </c>
      <c r="AW11" s="19">
        <v>1029.8</v>
      </c>
      <c r="AX11" s="14">
        <f aca="true" t="shared" si="18" ref="AX11:AX28">AW11/AV11*100</f>
        <v>65.95785563312624</v>
      </c>
      <c r="AY11" s="21">
        <v>1190.6</v>
      </c>
      <c r="AZ11" s="19">
        <v>773.5</v>
      </c>
      <c r="BA11" s="14">
        <f t="shared" si="3"/>
        <v>64.96724340668571</v>
      </c>
      <c r="BB11" s="27">
        <v>737.9</v>
      </c>
      <c r="BC11" s="23">
        <v>543.5</v>
      </c>
      <c r="BD11" s="14">
        <f aca="true" t="shared" si="19" ref="BD11:BD28">BC11/BB11*100</f>
        <v>73.65496679766906</v>
      </c>
      <c r="BE11" s="21">
        <v>129.9</v>
      </c>
      <c r="BF11" s="23">
        <v>83.2</v>
      </c>
      <c r="BG11" s="14">
        <f aca="true" t="shared" si="20" ref="BG11:BG28">BF11/BE11*100</f>
        <v>64.04926866820631</v>
      </c>
      <c r="BH11" s="21">
        <v>1364.4</v>
      </c>
      <c r="BI11" s="19">
        <v>634.1</v>
      </c>
      <c r="BJ11" s="14">
        <f aca="true" t="shared" si="21" ref="BJ11:BJ28">BI11/BH11*100</f>
        <v>46.47464086778071</v>
      </c>
      <c r="BK11" s="24">
        <v>-62.4</v>
      </c>
      <c r="BL11" s="24">
        <v>452.9</v>
      </c>
      <c r="BM11" s="14">
        <f>BL11/BK11*100</f>
        <v>-725.801282051282</v>
      </c>
      <c r="BN11" s="24">
        <f t="shared" si="4"/>
        <v>-62.40000000000009</v>
      </c>
      <c r="BO11" s="24">
        <f t="shared" si="5"/>
        <v>452.89999999999964</v>
      </c>
      <c r="BP11" s="14">
        <f aca="true" t="shared" si="22" ref="BP11:BP28">BO11/BN11*100</f>
        <v>-725.8012820512804</v>
      </c>
      <c r="BQ11" s="6"/>
      <c r="BR11" s="25"/>
    </row>
    <row r="12" spans="1:70" ht="15.75">
      <c r="A12" s="11">
        <v>3</v>
      </c>
      <c r="B12" s="12" t="s">
        <v>29</v>
      </c>
      <c r="C12" s="13">
        <f t="shared" si="0"/>
        <v>5562.4</v>
      </c>
      <c r="D12" s="14">
        <f t="shared" si="1"/>
        <v>4012.2</v>
      </c>
      <c r="E12" s="14">
        <f t="shared" si="6"/>
        <v>72.13073493456062</v>
      </c>
      <c r="F12" s="15">
        <v>1448.1</v>
      </c>
      <c r="G12" s="16">
        <v>988.6</v>
      </c>
      <c r="H12" s="14">
        <f t="shared" si="7"/>
        <v>68.26876596920103</v>
      </c>
      <c r="I12" s="15">
        <v>69</v>
      </c>
      <c r="J12" s="16">
        <v>60</v>
      </c>
      <c r="K12" s="14">
        <f t="shared" si="2"/>
        <v>86.95652173913044</v>
      </c>
      <c r="L12" s="15">
        <v>10</v>
      </c>
      <c r="M12" s="16">
        <v>2.3</v>
      </c>
      <c r="N12" s="14">
        <f t="shared" si="8"/>
        <v>23</v>
      </c>
      <c r="O12" s="15">
        <v>130</v>
      </c>
      <c r="P12" s="16">
        <v>100.3</v>
      </c>
      <c r="Q12" s="14">
        <f t="shared" si="9"/>
        <v>77.15384615384615</v>
      </c>
      <c r="R12" s="28">
        <v>500</v>
      </c>
      <c r="S12" s="16">
        <v>281.5</v>
      </c>
      <c r="T12" s="14">
        <f aca="true" t="shared" si="23" ref="T12:T28">S12/R12*100</f>
        <v>56.3</v>
      </c>
      <c r="U12" s="15">
        <v>0</v>
      </c>
      <c r="V12" s="17">
        <v>0</v>
      </c>
      <c r="W12" s="14" t="e">
        <f t="shared" si="10"/>
        <v>#DIV/0!</v>
      </c>
      <c r="X12" s="15">
        <v>179</v>
      </c>
      <c r="Y12" s="17">
        <v>143.3</v>
      </c>
      <c r="Z12" s="14">
        <f t="shared" si="11"/>
        <v>80.05586592178771</v>
      </c>
      <c r="AA12" s="15">
        <v>1</v>
      </c>
      <c r="AB12" s="16">
        <v>0</v>
      </c>
      <c r="AC12" s="14">
        <f t="shared" si="12"/>
        <v>0</v>
      </c>
      <c r="AD12" s="14">
        <v>0</v>
      </c>
      <c r="AE12" s="14">
        <v>0</v>
      </c>
      <c r="AF12" s="14" t="e">
        <f t="shared" si="13"/>
        <v>#DIV/0!</v>
      </c>
      <c r="AG12" s="14">
        <v>0</v>
      </c>
      <c r="AH12" s="14">
        <v>0</v>
      </c>
      <c r="AI12" s="14" t="e">
        <f t="shared" si="14"/>
        <v>#DIV/0!</v>
      </c>
      <c r="AJ12" s="15">
        <v>4114.3</v>
      </c>
      <c r="AK12" s="16">
        <v>3023.6</v>
      </c>
      <c r="AL12" s="14">
        <f t="shared" si="15"/>
        <v>73.49002260408818</v>
      </c>
      <c r="AM12" s="15">
        <v>1650.5</v>
      </c>
      <c r="AN12" s="16">
        <v>1375.4</v>
      </c>
      <c r="AO12" s="14">
        <f t="shared" si="16"/>
        <v>83.33232353832173</v>
      </c>
      <c r="AP12" s="15">
        <v>70</v>
      </c>
      <c r="AQ12" s="16">
        <v>29.2</v>
      </c>
      <c r="AR12" s="14">
        <f aca="true" t="shared" si="24" ref="AR12:AR28">AQ12/AP12*100</f>
        <v>41.714285714285715</v>
      </c>
      <c r="AS12" s="27">
        <v>5778.4</v>
      </c>
      <c r="AT12" s="19">
        <v>2952.1</v>
      </c>
      <c r="AU12" s="14">
        <f t="shared" si="17"/>
        <v>51.08853661913333</v>
      </c>
      <c r="AV12" s="26">
        <v>1330.2</v>
      </c>
      <c r="AW12" s="19">
        <v>1035.4</v>
      </c>
      <c r="AX12" s="14">
        <f t="shared" si="18"/>
        <v>77.8379191099083</v>
      </c>
      <c r="AY12" s="21">
        <v>1038.4</v>
      </c>
      <c r="AZ12" s="19">
        <v>838.1</v>
      </c>
      <c r="BA12" s="14">
        <f t="shared" si="3"/>
        <v>80.71070878274269</v>
      </c>
      <c r="BB12" s="27">
        <v>930.1</v>
      </c>
      <c r="BC12" s="23">
        <v>402.4</v>
      </c>
      <c r="BD12" s="14">
        <f t="shared" si="19"/>
        <v>43.26416514353295</v>
      </c>
      <c r="BE12" s="21">
        <v>1526.2</v>
      </c>
      <c r="BF12" s="23">
        <v>946.9</v>
      </c>
      <c r="BG12" s="14">
        <f t="shared" si="20"/>
        <v>62.0429825710916</v>
      </c>
      <c r="BH12" s="21">
        <v>1918.6</v>
      </c>
      <c r="BI12" s="19">
        <v>518.3</v>
      </c>
      <c r="BJ12" s="14">
        <f t="shared" si="21"/>
        <v>27.01448973209632</v>
      </c>
      <c r="BK12" s="24">
        <v>-216</v>
      </c>
      <c r="BL12" s="24">
        <v>1060.1</v>
      </c>
      <c r="BM12" s="14">
        <f>BL12/BK12*100</f>
        <v>-490.787037037037</v>
      </c>
      <c r="BN12" s="24">
        <f t="shared" si="4"/>
        <v>-216</v>
      </c>
      <c r="BO12" s="24">
        <f t="shared" si="5"/>
        <v>1060.1</v>
      </c>
      <c r="BP12" s="14">
        <f t="shared" si="22"/>
        <v>-490.787037037037</v>
      </c>
      <c r="BQ12" s="6"/>
      <c r="BR12" s="25"/>
    </row>
    <row r="13" spans="1:70" ht="15" customHeight="1">
      <c r="A13" s="11">
        <v>4</v>
      </c>
      <c r="B13" s="12" t="s">
        <v>30</v>
      </c>
      <c r="C13" s="13">
        <f t="shared" si="0"/>
        <v>3344.7</v>
      </c>
      <c r="D13" s="14">
        <f t="shared" si="1"/>
        <v>2338</v>
      </c>
      <c r="E13" s="14">
        <f t="shared" si="6"/>
        <v>69.90163542320687</v>
      </c>
      <c r="F13" s="15">
        <v>1331.1</v>
      </c>
      <c r="G13" s="16">
        <v>906.5</v>
      </c>
      <c r="H13" s="14">
        <f t="shared" si="7"/>
        <v>68.1015701299677</v>
      </c>
      <c r="I13" s="15">
        <v>177.5</v>
      </c>
      <c r="J13" s="16">
        <v>139.2</v>
      </c>
      <c r="K13" s="14">
        <f t="shared" si="2"/>
        <v>78.4225352112676</v>
      </c>
      <c r="L13" s="15">
        <v>0</v>
      </c>
      <c r="M13" s="16">
        <v>28.6</v>
      </c>
      <c r="N13" s="14" t="e">
        <f t="shared" si="8"/>
        <v>#DIV/0!</v>
      </c>
      <c r="O13" s="15">
        <v>40</v>
      </c>
      <c r="P13" s="16">
        <v>15.9</v>
      </c>
      <c r="Q13" s="14">
        <f t="shared" si="9"/>
        <v>39.75</v>
      </c>
      <c r="R13" s="15">
        <v>563.1</v>
      </c>
      <c r="S13" s="16">
        <v>263.9</v>
      </c>
      <c r="T13" s="14">
        <f t="shared" si="23"/>
        <v>46.865565618895396</v>
      </c>
      <c r="U13" s="15">
        <v>0</v>
      </c>
      <c r="V13" s="17">
        <v>0</v>
      </c>
      <c r="W13" s="14" t="e">
        <f t="shared" si="10"/>
        <v>#DIV/0!</v>
      </c>
      <c r="X13" s="15">
        <v>100</v>
      </c>
      <c r="Y13" s="17">
        <v>30.5</v>
      </c>
      <c r="Z13" s="14">
        <f t="shared" si="11"/>
        <v>30.5</v>
      </c>
      <c r="AA13" s="15">
        <v>0</v>
      </c>
      <c r="AB13" s="16">
        <v>0</v>
      </c>
      <c r="AC13" s="14" t="e">
        <f t="shared" si="12"/>
        <v>#DIV/0!</v>
      </c>
      <c r="AD13" s="14">
        <v>0</v>
      </c>
      <c r="AE13" s="14">
        <v>0</v>
      </c>
      <c r="AF13" s="14" t="e">
        <f t="shared" si="13"/>
        <v>#DIV/0!</v>
      </c>
      <c r="AG13" s="14">
        <v>0</v>
      </c>
      <c r="AH13" s="14">
        <v>0</v>
      </c>
      <c r="AI13" s="14" t="e">
        <f t="shared" si="14"/>
        <v>#DIV/0!</v>
      </c>
      <c r="AJ13" s="15">
        <v>2013.6</v>
      </c>
      <c r="AK13" s="16">
        <v>1431.5</v>
      </c>
      <c r="AL13" s="14">
        <f t="shared" si="15"/>
        <v>71.09157727453318</v>
      </c>
      <c r="AM13" s="15">
        <v>596.3</v>
      </c>
      <c r="AN13" s="16">
        <v>497</v>
      </c>
      <c r="AO13" s="14">
        <f t="shared" si="16"/>
        <v>83.34730840181118</v>
      </c>
      <c r="AP13" s="15">
        <v>645.5</v>
      </c>
      <c r="AQ13" s="16">
        <v>537.9</v>
      </c>
      <c r="AR13" s="14">
        <f t="shared" si="24"/>
        <v>83.33075135553834</v>
      </c>
      <c r="AS13" s="27">
        <v>3428.6</v>
      </c>
      <c r="AT13" s="19">
        <v>1744.7</v>
      </c>
      <c r="AU13" s="14">
        <f t="shared" si="17"/>
        <v>50.88665927783935</v>
      </c>
      <c r="AV13" s="26">
        <v>1285.5</v>
      </c>
      <c r="AW13" s="19">
        <v>844.1</v>
      </c>
      <c r="AX13" s="14">
        <f t="shared" si="18"/>
        <v>65.6631660832361</v>
      </c>
      <c r="AY13" s="21">
        <v>994.6</v>
      </c>
      <c r="AZ13" s="19">
        <v>700.9</v>
      </c>
      <c r="BA13" s="14">
        <f t="shared" si="3"/>
        <v>70.47054092097326</v>
      </c>
      <c r="BB13" s="27">
        <v>845.5</v>
      </c>
      <c r="BC13" s="23">
        <v>307.8</v>
      </c>
      <c r="BD13" s="14">
        <f t="shared" si="19"/>
        <v>36.40449438202247</v>
      </c>
      <c r="BE13" s="21">
        <v>490.8</v>
      </c>
      <c r="BF13" s="23">
        <v>84</v>
      </c>
      <c r="BG13" s="14">
        <f t="shared" si="20"/>
        <v>17.11491442542787</v>
      </c>
      <c r="BH13" s="21">
        <v>733.6</v>
      </c>
      <c r="BI13" s="19">
        <v>440.2</v>
      </c>
      <c r="BJ13" s="14">
        <f t="shared" si="21"/>
        <v>60.00545256270446</v>
      </c>
      <c r="BK13" s="24">
        <v>-85</v>
      </c>
      <c r="BL13" s="24">
        <v>593.3</v>
      </c>
      <c r="BM13" s="14">
        <f>BL13/BK13*100</f>
        <v>-698</v>
      </c>
      <c r="BN13" s="24">
        <f t="shared" si="4"/>
        <v>-83.90000000000009</v>
      </c>
      <c r="BO13" s="24">
        <f t="shared" si="5"/>
        <v>593.3</v>
      </c>
      <c r="BP13" s="14">
        <f>BO13/BN13*100</f>
        <v>-707.1513706793794</v>
      </c>
      <c r="BQ13" s="6"/>
      <c r="BR13" s="25"/>
    </row>
    <row r="14" spans="1:70" ht="15.75">
      <c r="A14" s="11">
        <v>5</v>
      </c>
      <c r="B14" s="12" t="s">
        <v>31</v>
      </c>
      <c r="C14" s="13">
        <f t="shared" si="0"/>
        <v>2782.3</v>
      </c>
      <c r="D14" s="14">
        <f t="shared" si="1"/>
        <v>1995.3</v>
      </c>
      <c r="E14" s="14">
        <f t="shared" si="6"/>
        <v>71.71404952736944</v>
      </c>
      <c r="F14" s="15">
        <v>1022.3</v>
      </c>
      <c r="G14" s="16">
        <v>637.7</v>
      </c>
      <c r="H14" s="14">
        <f t="shared" si="7"/>
        <v>62.37894942776094</v>
      </c>
      <c r="I14" s="15">
        <v>57</v>
      </c>
      <c r="J14" s="16">
        <v>47.8</v>
      </c>
      <c r="K14" s="14">
        <f t="shared" si="2"/>
        <v>83.85964912280701</v>
      </c>
      <c r="L14" s="15">
        <v>0</v>
      </c>
      <c r="M14" s="16">
        <v>0</v>
      </c>
      <c r="N14" s="14" t="e">
        <f t="shared" si="8"/>
        <v>#DIV/0!</v>
      </c>
      <c r="O14" s="15">
        <v>95</v>
      </c>
      <c r="P14" s="16">
        <v>65.8</v>
      </c>
      <c r="Q14" s="14">
        <f t="shared" si="9"/>
        <v>69.26315789473684</v>
      </c>
      <c r="R14" s="15">
        <v>295</v>
      </c>
      <c r="S14" s="16">
        <v>155.4</v>
      </c>
      <c r="T14" s="14">
        <f t="shared" si="23"/>
        <v>52.67796610169492</v>
      </c>
      <c r="U14" s="15">
        <v>0</v>
      </c>
      <c r="V14" s="17">
        <v>0</v>
      </c>
      <c r="W14" s="14" t="e">
        <f t="shared" si="10"/>
        <v>#DIV/0!</v>
      </c>
      <c r="X14" s="15">
        <v>347</v>
      </c>
      <c r="Y14" s="17">
        <v>129.3</v>
      </c>
      <c r="Z14" s="14">
        <f t="shared" si="11"/>
        <v>37.262247838616716</v>
      </c>
      <c r="AA14" s="15">
        <v>1</v>
      </c>
      <c r="AB14" s="16">
        <v>23.4</v>
      </c>
      <c r="AC14" s="14">
        <f t="shared" si="12"/>
        <v>2340</v>
      </c>
      <c r="AD14" s="14">
        <v>0</v>
      </c>
      <c r="AE14" s="14">
        <v>0</v>
      </c>
      <c r="AF14" s="14" t="e">
        <f t="shared" si="13"/>
        <v>#DIV/0!</v>
      </c>
      <c r="AG14" s="14">
        <v>0</v>
      </c>
      <c r="AH14" s="14">
        <v>0</v>
      </c>
      <c r="AI14" s="14" t="e">
        <f t="shared" si="14"/>
        <v>#DIV/0!</v>
      </c>
      <c r="AJ14" s="15">
        <v>1760</v>
      </c>
      <c r="AK14" s="16">
        <v>1357.6</v>
      </c>
      <c r="AL14" s="14">
        <f t="shared" si="15"/>
        <v>77.13636363636364</v>
      </c>
      <c r="AM14" s="15">
        <v>1127.2</v>
      </c>
      <c r="AN14" s="16">
        <v>939.3</v>
      </c>
      <c r="AO14" s="14">
        <f t="shared" si="16"/>
        <v>83.33037615330021</v>
      </c>
      <c r="AP14" s="15">
        <v>346.2</v>
      </c>
      <c r="AQ14" s="16">
        <v>243</v>
      </c>
      <c r="AR14" s="14">
        <f t="shared" si="24"/>
        <v>70.19064124783363</v>
      </c>
      <c r="AS14" s="27">
        <v>2942.3</v>
      </c>
      <c r="AT14" s="19">
        <v>1896.7</v>
      </c>
      <c r="AU14" s="14">
        <f t="shared" si="17"/>
        <v>64.46317506712435</v>
      </c>
      <c r="AV14" s="26">
        <v>1173.4</v>
      </c>
      <c r="AW14" s="19">
        <v>897.1</v>
      </c>
      <c r="AX14" s="14">
        <f t="shared" si="18"/>
        <v>76.4530424407704</v>
      </c>
      <c r="AY14" s="21">
        <v>872.4</v>
      </c>
      <c r="AZ14" s="19">
        <v>654.9</v>
      </c>
      <c r="BA14" s="14">
        <f t="shared" si="3"/>
        <v>75.06877579092159</v>
      </c>
      <c r="BB14" s="27">
        <v>653.6</v>
      </c>
      <c r="BC14" s="23">
        <v>306.8</v>
      </c>
      <c r="BD14" s="14">
        <f t="shared" si="19"/>
        <v>46.94002447980416</v>
      </c>
      <c r="BE14" s="21">
        <v>252.3</v>
      </c>
      <c r="BF14" s="23">
        <v>181.7</v>
      </c>
      <c r="BG14" s="14">
        <f t="shared" si="20"/>
        <v>72.01743955608401</v>
      </c>
      <c r="BH14" s="21">
        <v>777.3</v>
      </c>
      <c r="BI14" s="19">
        <v>443.4</v>
      </c>
      <c r="BJ14" s="14">
        <f t="shared" si="21"/>
        <v>57.043612504824395</v>
      </c>
      <c r="BK14" s="24">
        <v>-160</v>
      </c>
      <c r="BL14" s="24">
        <v>98.6</v>
      </c>
      <c r="BM14" s="14">
        <f aca="true" t="shared" si="25" ref="BM14:BM28">BL14/BK14*100</f>
        <v>-61.625</v>
      </c>
      <c r="BN14" s="24">
        <f t="shared" si="4"/>
        <v>-160</v>
      </c>
      <c r="BO14" s="24">
        <f t="shared" si="5"/>
        <v>98.59999999999991</v>
      </c>
      <c r="BP14" s="14">
        <f t="shared" si="22"/>
        <v>-61.62499999999994</v>
      </c>
      <c r="BQ14" s="6"/>
      <c r="BR14" s="25"/>
    </row>
    <row r="15" spans="1:70" ht="15.75">
      <c r="A15" s="11">
        <v>6</v>
      </c>
      <c r="B15" s="12" t="s">
        <v>32</v>
      </c>
      <c r="C15" s="13">
        <f t="shared" si="0"/>
        <v>3227.2</v>
      </c>
      <c r="D15" s="14">
        <f t="shared" si="1"/>
        <v>2478.4</v>
      </c>
      <c r="E15" s="14">
        <f t="shared" si="6"/>
        <v>76.79722359940506</v>
      </c>
      <c r="F15" s="15">
        <v>993</v>
      </c>
      <c r="G15" s="16">
        <v>741.6</v>
      </c>
      <c r="H15" s="14">
        <f t="shared" si="7"/>
        <v>74.68277945619336</v>
      </c>
      <c r="I15" s="15">
        <v>25</v>
      </c>
      <c r="J15" s="16">
        <v>20.3</v>
      </c>
      <c r="K15" s="14">
        <f t="shared" si="2"/>
        <v>81.2</v>
      </c>
      <c r="L15" s="15">
        <v>0</v>
      </c>
      <c r="M15" s="16">
        <v>0</v>
      </c>
      <c r="N15" s="14" t="e">
        <f t="shared" si="8"/>
        <v>#DIV/0!</v>
      </c>
      <c r="O15" s="15">
        <v>50</v>
      </c>
      <c r="P15" s="16">
        <v>37.7</v>
      </c>
      <c r="Q15" s="14">
        <f t="shared" si="9"/>
        <v>75.4</v>
      </c>
      <c r="R15" s="15">
        <v>363</v>
      </c>
      <c r="S15" s="16">
        <v>227.8</v>
      </c>
      <c r="T15" s="14">
        <f t="shared" si="23"/>
        <v>62.75482093663912</v>
      </c>
      <c r="U15" s="15">
        <v>0</v>
      </c>
      <c r="V15" s="17">
        <v>0</v>
      </c>
      <c r="W15" s="14" t="e">
        <f t="shared" si="10"/>
        <v>#DIV/0!</v>
      </c>
      <c r="X15" s="15">
        <v>170</v>
      </c>
      <c r="Y15" s="17">
        <v>96.7</v>
      </c>
      <c r="Z15" s="14">
        <f t="shared" si="11"/>
        <v>56.88235294117647</v>
      </c>
      <c r="AA15" s="15">
        <v>0</v>
      </c>
      <c r="AB15" s="16">
        <v>0</v>
      </c>
      <c r="AC15" s="14" t="e">
        <f t="shared" si="12"/>
        <v>#DIV/0!</v>
      </c>
      <c r="AD15" s="14">
        <v>0</v>
      </c>
      <c r="AE15" s="14">
        <v>0</v>
      </c>
      <c r="AF15" s="14" t="e">
        <f t="shared" si="13"/>
        <v>#DIV/0!</v>
      </c>
      <c r="AG15" s="14">
        <v>0</v>
      </c>
      <c r="AH15" s="14">
        <v>0</v>
      </c>
      <c r="AI15" s="14" t="e">
        <f t="shared" si="14"/>
        <v>#DIV/0!</v>
      </c>
      <c r="AJ15" s="15">
        <v>2234.2</v>
      </c>
      <c r="AK15" s="16">
        <v>1736.8</v>
      </c>
      <c r="AL15" s="14">
        <f t="shared" si="15"/>
        <v>77.73699758302749</v>
      </c>
      <c r="AM15" s="15">
        <v>1848.8</v>
      </c>
      <c r="AN15" s="16">
        <v>1540.7</v>
      </c>
      <c r="AO15" s="14">
        <f t="shared" si="16"/>
        <v>83.33513630463003</v>
      </c>
      <c r="AP15" s="15">
        <v>0</v>
      </c>
      <c r="AQ15" s="16">
        <v>0</v>
      </c>
      <c r="AR15" s="14" t="e">
        <f t="shared" si="24"/>
        <v>#DIV/0!</v>
      </c>
      <c r="AS15" s="27">
        <v>3555.2</v>
      </c>
      <c r="AT15" s="19">
        <v>2440.6</v>
      </c>
      <c r="AU15" s="14">
        <f t="shared" si="17"/>
        <v>68.6487398739874</v>
      </c>
      <c r="AV15" s="26">
        <v>1150.5</v>
      </c>
      <c r="AW15" s="19">
        <v>868.5</v>
      </c>
      <c r="AX15" s="14">
        <f t="shared" si="18"/>
        <v>75.48891786179922</v>
      </c>
      <c r="AY15" s="21">
        <v>1007.3</v>
      </c>
      <c r="AZ15" s="19">
        <v>805.1</v>
      </c>
      <c r="BA15" s="14">
        <f t="shared" si="3"/>
        <v>79.92653628511864</v>
      </c>
      <c r="BB15" s="27">
        <v>758.8</v>
      </c>
      <c r="BC15" s="23">
        <v>458.9</v>
      </c>
      <c r="BD15" s="14">
        <f t="shared" si="19"/>
        <v>60.47706905640485</v>
      </c>
      <c r="BE15" s="21">
        <v>195.1</v>
      </c>
      <c r="BF15" s="23">
        <v>156.8</v>
      </c>
      <c r="BG15" s="14">
        <f t="shared" si="20"/>
        <v>80.36904151717069</v>
      </c>
      <c r="BH15" s="21">
        <v>1217.1</v>
      </c>
      <c r="BI15" s="19">
        <v>845.4</v>
      </c>
      <c r="BJ15" s="14">
        <f t="shared" si="21"/>
        <v>69.46019226029085</v>
      </c>
      <c r="BK15" s="24">
        <v>-328</v>
      </c>
      <c r="BL15" s="24">
        <v>37.8</v>
      </c>
      <c r="BM15" s="14">
        <f t="shared" si="25"/>
        <v>-11.524390243902438</v>
      </c>
      <c r="BN15" s="24">
        <f t="shared" si="4"/>
        <v>-328</v>
      </c>
      <c r="BO15" s="24">
        <f t="shared" si="5"/>
        <v>37.80000000000018</v>
      </c>
      <c r="BP15" s="14">
        <f t="shared" si="22"/>
        <v>-11.524390243902495</v>
      </c>
      <c r="BQ15" s="6"/>
      <c r="BR15" s="25"/>
    </row>
    <row r="16" spans="1:70" ht="15.75">
      <c r="A16" s="11">
        <v>7</v>
      </c>
      <c r="B16" s="12" t="s">
        <v>33</v>
      </c>
      <c r="C16" s="13">
        <f t="shared" si="0"/>
        <v>3886.5</v>
      </c>
      <c r="D16" s="14">
        <f t="shared" si="1"/>
        <v>2665.7</v>
      </c>
      <c r="E16" s="14">
        <f t="shared" si="6"/>
        <v>68.58870448990093</v>
      </c>
      <c r="F16" s="15">
        <v>873.5</v>
      </c>
      <c r="G16" s="16">
        <v>701.6</v>
      </c>
      <c r="H16" s="14">
        <f t="shared" si="7"/>
        <v>80.32054951345164</v>
      </c>
      <c r="I16" s="15">
        <v>20</v>
      </c>
      <c r="J16" s="16">
        <v>19.1</v>
      </c>
      <c r="K16" s="14">
        <f t="shared" si="2"/>
        <v>95.5</v>
      </c>
      <c r="L16" s="15">
        <v>0</v>
      </c>
      <c r="M16" s="16">
        <v>0</v>
      </c>
      <c r="N16" s="14" t="e">
        <f t="shared" si="8"/>
        <v>#DIV/0!</v>
      </c>
      <c r="O16" s="15">
        <v>57</v>
      </c>
      <c r="P16" s="16">
        <v>25.1</v>
      </c>
      <c r="Q16" s="14">
        <f t="shared" si="9"/>
        <v>44.03508771929825</v>
      </c>
      <c r="R16" s="15">
        <v>318</v>
      </c>
      <c r="S16" s="16">
        <v>191.1</v>
      </c>
      <c r="T16" s="14">
        <f t="shared" si="23"/>
        <v>60.09433962264151</v>
      </c>
      <c r="U16" s="15">
        <v>0</v>
      </c>
      <c r="V16" s="17">
        <v>0</v>
      </c>
      <c r="W16" s="14" t="e">
        <f t="shared" si="10"/>
        <v>#DIV/0!</v>
      </c>
      <c r="X16" s="15">
        <v>117</v>
      </c>
      <c r="Y16" s="17">
        <v>115</v>
      </c>
      <c r="Z16" s="14">
        <f t="shared" si="11"/>
        <v>98.29059829059828</v>
      </c>
      <c r="AA16" s="15">
        <v>6</v>
      </c>
      <c r="AB16" s="16">
        <v>6.6</v>
      </c>
      <c r="AC16" s="14">
        <f t="shared" si="12"/>
        <v>109.99999999999999</v>
      </c>
      <c r="AD16" s="14">
        <v>0</v>
      </c>
      <c r="AE16" s="14">
        <v>0</v>
      </c>
      <c r="AF16" s="14" t="e">
        <f t="shared" si="13"/>
        <v>#DIV/0!</v>
      </c>
      <c r="AG16" s="14">
        <v>0</v>
      </c>
      <c r="AH16" s="14">
        <v>0</v>
      </c>
      <c r="AI16" s="14" t="e">
        <f t="shared" si="14"/>
        <v>#DIV/0!</v>
      </c>
      <c r="AJ16" s="15">
        <v>3013</v>
      </c>
      <c r="AK16" s="16">
        <v>1964.1</v>
      </c>
      <c r="AL16" s="14">
        <f t="shared" si="15"/>
        <v>65.18752074344508</v>
      </c>
      <c r="AM16" s="15">
        <v>1487.1</v>
      </c>
      <c r="AN16" s="16">
        <v>1239.3</v>
      </c>
      <c r="AO16" s="14">
        <f t="shared" si="16"/>
        <v>83.33669558200525</v>
      </c>
      <c r="AP16" s="15">
        <v>1122.6</v>
      </c>
      <c r="AQ16" s="16">
        <v>489.2</v>
      </c>
      <c r="AR16" s="14">
        <f t="shared" si="24"/>
        <v>43.577409584892216</v>
      </c>
      <c r="AS16" s="27">
        <v>3945.6</v>
      </c>
      <c r="AT16" s="19">
        <v>2218.8</v>
      </c>
      <c r="AU16" s="14">
        <f t="shared" si="17"/>
        <v>56.23479318734794</v>
      </c>
      <c r="AV16" s="26">
        <v>1396.1</v>
      </c>
      <c r="AW16" s="19">
        <v>1063.5</v>
      </c>
      <c r="AX16" s="14">
        <f t="shared" si="18"/>
        <v>76.17649165532555</v>
      </c>
      <c r="AY16" s="21">
        <v>956.8</v>
      </c>
      <c r="AZ16" s="19">
        <v>763.9</v>
      </c>
      <c r="BA16" s="14">
        <f t="shared" si="3"/>
        <v>79.83904682274247</v>
      </c>
      <c r="BB16" s="27">
        <v>1224.6</v>
      </c>
      <c r="BC16" s="23">
        <v>412.8</v>
      </c>
      <c r="BD16" s="14">
        <f t="shared" si="19"/>
        <v>33.70896619304263</v>
      </c>
      <c r="BE16" s="21">
        <v>44.1</v>
      </c>
      <c r="BF16" s="23">
        <v>21.1</v>
      </c>
      <c r="BG16" s="14">
        <f t="shared" si="20"/>
        <v>47.84580498866213</v>
      </c>
      <c r="BH16" s="21">
        <v>1207.5</v>
      </c>
      <c r="BI16" s="19">
        <v>652.8</v>
      </c>
      <c r="BJ16" s="14">
        <f t="shared" si="21"/>
        <v>54.06211180124223</v>
      </c>
      <c r="BK16" s="24">
        <v>-59.1</v>
      </c>
      <c r="BL16" s="24">
        <v>446.9</v>
      </c>
      <c r="BM16" s="14">
        <f t="shared" si="25"/>
        <v>-756.1759729272419</v>
      </c>
      <c r="BN16" s="24">
        <f t="shared" si="4"/>
        <v>-59.09999999999991</v>
      </c>
      <c r="BO16" s="24">
        <f t="shared" si="5"/>
        <v>446.89999999999964</v>
      </c>
      <c r="BP16" s="14">
        <f t="shared" si="22"/>
        <v>-756.1759729272425</v>
      </c>
      <c r="BQ16" s="6"/>
      <c r="BR16" s="25"/>
    </row>
    <row r="17" spans="1:70" ht="15" customHeight="1">
      <c r="A17" s="11">
        <v>8</v>
      </c>
      <c r="B17" s="12" t="s">
        <v>34</v>
      </c>
      <c r="C17" s="13">
        <f t="shared" si="0"/>
        <v>41175.200000000004</v>
      </c>
      <c r="D17" s="14">
        <f t="shared" si="1"/>
        <v>26932.300000000003</v>
      </c>
      <c r="E17" s="14">
        <f t="shared" si="6"/>
        <v>65.40903262157804</v>
      </c>
      <c r="F17" s="15">
        <v>34875.4</v>
      </c>
      <c r="G17" s="16">
        <v>26413.4</v>
      </c>
      <c r="H17" s="14">
        <f t="shared" si="7"/>
        <v>75.73647900812607</v>
      </c>
      <c r="I17" s="15">
        <v>18800</v>
      </c>
      <c r="J17" s="16">
        <v>14872.3</v>
      </c>
      <c r="K17" s="14">
        <f t="shared" si="2"/>
        <v>79.10797872340424</v>
      </c>
      <c r="L17" s="15">
        <v>150</v>
      </c>
      <c r="M17" s="16">
        <v>10.1</v>
      </c>
      <c r="N17" s="14">
        <f t="shared" si="8"/>
        <v>6.7333333333333325</v>
      </c>
      <c r="O17" s="15">
        <v>2500</v>
      </c>
      <c r="P17" s="16">
        <v>1583</v>
      </c>
      <c r="Q17" s="14">
        <f t="shared" si="9"/>
        <v>63.32</v>
      </c>
      <c r="R17" s="15">
        <v>8150</v>
      </c>
      <c r="S17" s="16">
        <v>6773.2</v>
      </c>
      <c r="T17" s="14">
        <f t="shared" si="23"/>
        <v>83.10674846625766</v>
      </c>
      <c r="U17" s="15">
        <v>1500</v>
      </c>
      <c r="V17" s="17">
        <v>1239.1</v>
      </c>
      <c r="W17" s="14">
        <f t="shared" si="10"/>
        <v>82.60666666666665</v>
      </c>
      <c r="X17" s="15">
        <v>90</v>
      </c>
      <c r="Y17" s="17">
        <v>17.4</v>
      </c>
      <c r="Z17" s="14">
        <f t="shared" si="11"/>
        <v>19.333333333333332</v>
      </c>
      <c r="AA17" s="15">
        <v>50</v>
      </c>
      <c r="AB17" s="16">
        <v>32.7</v>
      </c>
      <c r="AC17" s="14">
        <f t="shared" si="12"/>
        <v>65.4</v>
      </c>
      <c r="AD17" s="14">
        <v>0</v>
      </c>
      <c r="AE17" s="14">
        <v>0</v>
      </c>
      <c r="AF17" s="14" t="e">
        <f t="shared" si="13"/>
        <v>#DIV/0!</v>
      </c>
      <c r="AG17" s="14">
        <v>500</v>
      </c>
      <c r="AH17" s="14">
        <v>365.6</v>
      </c>
      <c r="AI17" s="14">
        <f t="shared" si="14"/>
        <v>73.12</v>
      </c>
      <c r="AJ17" s="15">
        <v>6299.8</v>
      </c>
      <c r="AK17" s="16">
        <v>518.9</v>
      </c>
      <c r="AL17" s="14">
        <f t="shared" si="15"/>
        <v>8.236769421251468</v>
      </c>
      <c r="AM17" s="15">
        <v>0</v>
      </c>
      <c r="AN17" s="16">
        <v>0</v>
      </c>
      <c r="AO17" s="14" t="e">
        <f t="shared" si="16"/>
        <v>#DIV/0!</v>
      </c>
      <c r="AP17" s="15">
        <v>0</v>
      </c>
      <c r="AQ17" s="16">
        <v>0</v>
      </c>
      <c r="AR17" s="14" t="e">
        <f t="shared" si="24"/>
        <v>#DIV/0!</v>
      </c>
      <c r="AS17" s="27">
        <v>43666.8</v>
      </c>
      <c r="AT17" s="19">
        <v>22943.4</v>
      </c>
      <c r="AU17" s="14">
        <f t="shared" si="17"/>
        <v>52.54197697106269</v>
      </c>
      <c r="AV17" s="26">
        <v>6123.8</v>
      </c>
      <c r="AW17" s="19">
        <v>4618.1</v>
      </c>
      <c r="AX17" s="14">
        <f t="shared" si="18"/>
        <v>75.41232568013325</v>
      </c>
      <c r="AY17" s="21">
        <v>5791.7</v>
      </c>
      <c r="AZ17" s="19">
        <v>4296.7</v>
      </c>
      <c r="BA17" s="14">
        <f t="shared" si="3"/>
        <v>74.18719892259614</v>
      </c>
      <c r="BB17" s="27">
        <v>13670.4</v>
      </c>
      <c r="BC17" s="23">
        <v>7622.5</v>
      </c>
      <c r="BD17" s="14">
        <f t="shared" si="19"/>
        <v>55.759158473782776</v>
      </c>
      <c r="BE17" s="21">
        <v>14800.7</v>
      </c>
      <c r="BF17" s="23">
        <v>5597.3</v>
      </c>
      <c r="BG17" s="14">
        <f t="shared" si="20"/>
        <v>37.81780591458512</v>
      </c>
      <c r="BH17" s="21">
        <v>6384.4</v>
      </c>
      <c r="BI17" s="19">
        <v>3813.3</v>
      </c>
      <c r="BJ17" s="14">
        <f t="shared" si="21"/>
        <v>59.72840047616065</v>
      </c>
      <c r="BK17" s="24">
        <v>-2491.6</v>
      </c>
      <c r="BL17" s="24">
        <v>3988.9</v>
      </c>
      <c r="BM17" s="14">
        <f t="shared" si="25"/>
        <v>-160.09391555626908</v>
      </c>
      <c r="BN17" s="24">
        <f t="shared" si="4"/>
        <v>-2491.5999999999985</v>
      </c>
      <c r="BO17" s="24">
        <f t="shared" si="5"/>
        <v>3988.9000000000015</v>
      </c>
      <c r="BP17" s="14">
        <f t="shared" si="22"/>
        <v>-160.09391555626922</v>
      </c>
      <c r="BQ17" s="6"/>
      <c r="BR17" s="25"/>
    </row>
    <row r="18" spans="1:70" ht="15.75">
      <c r="A18" s="11">
        <v>9</v>
      </c>
      <c r="B18" s="12" t="s">
        <v>35</v>
      </c>
      <c r="C18" s="13">
        <f t="shared" si="0"/>
        <v>4610.1</v>
      </c>
      <c r="D18" s="14">
        <f t="shared" si="1"/>
        <v>3923.8</v>
      </c>
      <c r="E18" s="14">
        <f t="shared" si="6"/>
        <v>85.11312119042971</v>
      </c>
      <c r="F18" s="15">
        <v>1289.3</v>
      </c>
      <c r="G18" s="16">
        <v>1388.2</v>
      </c>
      <c r="H18" s="14">
        <f t="shared" si="7"/>
        <v>107.67082913208719</v>
      </c>
      <c r="I18" s="15">
        <v>45</v>
      </c>
      <c r="J18" s="16">
        <v>33.9</v>
      </c>
      <c r="K18" s="14">
        <f t="shared" si="2"/>
        <v>75.33333333333333</v>
      </c>
      <c r="L18" s="15">
        <v>10</v>
      </c>
      <c r="M18" s="16">
        <v>41.1</v>
      </c>
      <c r="N18" s="14">
        <f t="shared" si="8"/>
        <v>411.00000000000006</v>
      </c>
      <c r="O18" s="15">
        <v>65</v>
      </c>
      <c r="P18" s="16">
        <v>29.6</v>
      </c>
      <c r="Q18" s="14">
        <f t="shared" si="9"/>
        <v>45.53846153846154</v>
      </c>
      <c r="R18" s="15">
        <v>321</v>
      </c>
      <c r="S18" s="16">
        <v>269.5</v>
      </c>
      <c r="T18" s="14">
        <f t="shared" si="23"/>
        <v>83.95638629283489</v>
      </c>
      <c r="U18" s="15">
        <v>0</v>
      </c>
      <c r="V18" s="17">
        <v>0</v>
      </c>
      <c r="W18" s="14" t="e">
        <f t="shared" si="10"/>
        <v>#DIV/0!</v>
      </c>
      <c r="X18" s="29">
        <v>57</v>
      </c>
      <c r="Y18" s="17">
        <v>56.1</v>
      </c>
      <c r="Z18" s="14">
        <f t="shared" si="11"/>
        <v>98.42105263157896</v>
      </c>
      <c r="AA18" s="15">
        <v>0</v>
      </c>
      <c r="AB18" s="16">
        <v>0</v>
      </c>
      <c r="AC18" s="14" t="e">
        <f t="shared" si="12"/>
        <v>#DIV/0!</v>
      </c>
      <c r="AD18" s="14">
        <v>0</v>
      </c>
      <c r="AE18" s="14">
        <v>0</v>
      </c>
      <c r="AF18" s="14" t="e">
        <f t="shared" si="13"/>
        <v>#DIV/0!</v>
      </c>
      <c r="AG18" s="14">
        <v>0</v>
      </c>
      <c r="AH18" s="14">
        <v>0</v>
      </c>
      <c r="AI18" s="14" t="e">
        <f t="shared" si="14"/>
        <v>#DIV/0!</v>
      </c>
      <c r="AJ18" s="15">
        <v>3320.8</v>
      </c>
      <c r="AK18" s="16">
        <v>2535.6</v>
      </c>
      <c r="AL18" s="14">
        <f t="shared" si="15"/>
        <v>76.3550951577933</v>
      </c>
      <c r="AM18" s="15">
        <v>1481.5</v>
      </c>
      <c r="AN18" s="16">
        <v>1234.6</v>
      </c>
      <c r="AO18" s="14">
        <f t="shared" si="16"/>
        <v>83.334458319271</v>
      </c>
      <c r="AP18" s="15">
        <v>1317.2</v>
      </c>
      <c r="AQ18" s="16">
        <v>1097.6</v>
      </c>
      <c r="AR18" s="14">
        <f t="shared" si="24"/>
        <v>83.32827209231702</v>
      </c>
      <c r="AS18" s="27">
        <v>4326.4</v>
      </c>
      <c r="AT18" s="19">
        <v>2924.3</v>
      </c>
      <c r="AU18" s="14">
        <f t="shared" si="17"/>
        <v>67.59199334319528</v>
      </c>
      <c r="AV18" s="26">
        <v>1496.9</v>
      </c>
      <c r="AW18" s="19">
        <v>1258.4</v>
      </c>
      <c r="AX18" s="14">
        <f t="shared" si="18"/>
        <v>84.06707194869398</v>
      </c>
      <c r="AY18" s="21">
        <v>1122.5</v>
      </c>
      <c r="AZ18" s="19">
        <v>972.3</v>
      </c>
      <c r="BA18" s="14">
        <f t="shared" si="3"/>
        <v>86.61915367483296</v>
      </c>
      <c r="BB18" s="27">
        <v>857.9</v>
      </c>
      <c r="BC18" s="23">
        <v>480.5</v>
      </c>
      <c r="BD18" s="14">
        <f t="shared" si="19"/>
        <v>56.0088588413568</v>
      </c>
      <c r="BE18" s="21">
        <v>116.6</v>
      </c>
      <c r="BF18" s="23">
        <v>74.2</v>
      </c>
      <c r="BG18" s="14">
        <f t="shared" si="20"/>
        <v>63.63636363636365</v>
      </c>
      <c r="BH18" s="21">
        <v>1743.6</v>
      </c>
      <c r="BI18" s="19">
        <v>1014.3</v>
      </c>
      <c r="BJ18" s="14">
        <f t="shared" si="21"/>
        <v>58.17274604267034</v>
      </c>
      <c r="BK18" s="24">
        <v>283.7</v>
      </c>
      <c r="BL18" s="24">
        <v>999.5</v>
      </c>
      <c r="BM18" s="14">
        <f t="shared" si="25"/>
        <v>352.30877687698273</v>
      </c>
      <c r="BN18" s="24">
        <f t="shared" si="4"/>
        <v>283.7000000000007</v>
      </c>
      <c r="BO18" s="24">
        <f t="shared" si="5"/>
        <v>999.5</v>
      </c>
      <c r="BP18" s="14">
        <f t="shared" si="22"/>
        <v>352.3087768769818</v>
      </c>
      <c r="BQ18" s="6"/>
      <c r="BR18" s="25"/>
    </row>
    <row r="19" spans="1:70" ht="15.75">
      <c r="A19" s="11">
        <v>10</v>
      </c>
      <c r="B19" s="12" t="s">
        <v>36</v>
      </c>
      <c r="C19" s="13">
        <f t="shared" si="0"/>
        <v>4054.7</v>
      </c>
      <c r="D19" s="14">
        <f t="shared" si="1"/>
        <v>3163.1</v>
      </c>
      <c r="E19" s="14">
        <f t="shared" si="6"/>
        <v>78.01070362788862</v>
      </c>
      <c r="F19" s="15">
        <v>1261.1</v>
      </c>
      <c r="G19" s="16">
        <v>1088.5</v>
      </c>
      <c r="H19" s="14">
        <f t="shared" si="7"/>
        <v>86.31353580207755</v>
      </c>
      <c r="I19" s="15">
        <v>71</v>
      </c>
      <c r="J19" s="16">
        <v>50.3</v>
      </c>
      <c r="K19" s="14">
        <f t="shared" si="2"/>
        <v>70.8450704225352</v>
      </c>
      <c r="L19" s="15">
        <v>60</v>
      </c>
      <c r="M19" s="16">
        <v>93.3</v>
      </c>
      <c r="N19" s="14">
        <f t="shared" si="8"/>
        <v>155.5</v>
      </c>
      <c r="O19" s="15">
        <v>66</v>
      </c>
      <c r="P19" s="16">
        <v>41.3</v>
      </c>
      <c r="Q19" s="14">
        <f t="shared" si="9"/>
        <v>62.57575757575757</v>
      </c>
      <c r="R19" s="15">
        <v>327</v>
      </c>
      <c r="S19" s="16">
        <v>209.8</v>
      </c>
      <c r="T19" s="14">
        <f t="shared" si="23"/>
        <v>64.15902140672783</v>
      </c>
      <c r="U19" s="15">
        <v>0</v>
      </c>
      <c r="V19" s="17">
        <v>0</v>
      </c>
      <c r="W19" s="14" t="e">
        <f t="shared" si="10"/>
        <v>#DIV/0!</v>
      </c>
      <c r="X19" s="29">
        <v>200</v>
      </c>
      <c r="Y19" s="17">
        <v>148.4</v>
      </c>
      <c r="Z19" s="14">
        <f t="shared" si="11"/>
        <v>74.2</v>
      </c>
      <c r="AA19" s="15">
        <v>20</v>
      </c>
      <c r="AB19" s="16">
        <v>50</v>
      </c>
      <c r="AC19" s="14">
        <f t="shared" si="12"/>
        <v>250</v>
      </c>
      <c r="AD19" s="14">
        <v>0</v>
      </c>
      <c r="AE19" s="14">
        <v>0</v>
      </c>
      <c r="AF19" s="14" t="e">
        <f t="shared" si="13"/>
        <v>#DIV/0!</v>
      </c>
      <c r="AG19" s="14">
        <v>0</v>
      </c>
      <c r="AH19" s="14">
        <v>0</v>
      </c>
      <c r="AI19" s="14" t="e">
        <f t="shared" si="14"/>
        <v>#DIV/0!</v>
      </c>
      <c r="AJ19" s="15">
        <v>2793.6</v>
      </c>
      <c r="AK19" s="16">
        <v>2074.6</v>
      </c>
      <c r="AL19" s="14">
        <f t="shared" si="15"/>
        <v>74.26260022909507</v>
      </c>
      <c r="AM19" s="15">
        <v>1887.6</v>
      </c>
      <c r="AN19" s="16">
        <v>1573</v>
      </c>
      <c r="AO19" s="14">
        <f t="shared" si="16"/>
        <v>83.33333333333334</v>
      </c>
      <c r="AP19" s="15">
        <v>0</v>
      </c>
      <c r="AQ19" s="16">
        <v>0</v>
      </c>
      <c r="AR19" s="14" t="e">
        <f t="shared" si="24"/>
        <v>#DIV/0!</v>
      </c>
      <c r="AS19" s="27">
        <v>4111</v>
      </c>
      <c r="AT19" s="19">
        <v>2400.3</v>
      </c>
      <c r="AU19" s="14">
        <f t="shared" si="17"/>
        <v>58.38725370955973</v>
      </c>
      <c r="AV19" s="26">
        <v>1384.4</v>
      </c>
      <c r="AW19" s="19">
        <v>1030.6</v>
      </c>
      <c r="AX19" s="14">
        <f t="shared" si="18"/>
        <v>74.44380236925743</v>
      </c>
      <c r="AY19" s="21">
        <v>925.2</v>
      </c>
      <c r="AZ19" s="19">
        <v>723.9</v>
      </c>
      <c r="BA19" s="14">
        <f t="shared" si="3"/>
        <v>78.24254215304798</v>
      </c>
      <c r="BB19" s="27">
        <v>956.6</v>
      </c>
      <c r="BC19" s="23">
        <v>157</v>
      </c>
      <c r="BD19" s="14">
        <f t="shared" si="19"/>
        <v>16.412293539619487</v>
      </c>
      <c r="BE19" s="21">
        <v>660.9</v>
      </c>
      <c r="BF19" s="23">
        <v>482.7</v>
      </c>
      <c r="BG19" s="14">
        <f t="shared" si="20"/>
        <v>73.03676804357694</v>
      </c>
      <c r="BH19" s="21">
        <v>603.2</v>
      </c>
      <c r="BI19" s="19">
        <v>376.5</v>
      </c>
      <c r="BJ19" s="14">
        <f t="shared" si="21"/>
        <v>62.417108753315645</v>
      </c>
      <c r="BK19" s="24">
        <v>-56.3</v>
      </c>
      <c r="BL19" s="24">
        <v>762.8</v>
      </c>
      <c r="BM19" s="14">
        <f t="shared" si="25"/>
        <v>-1354.8845470692718</v>
      </c>
      <c r="BN19" s="24">
        <f t="shared" si="4"/>
        <v>-56.30000000000018</v>
      </c>
      <c r="BO19" s="24">
        <f t="shared" si="5"/>
        <v>762.7999999999997</v>
      </c>
      <c r="BP19" s="14">
        <f t="shared" si="22"/>
        <v>-1354.8845470692668</v>
      </c>
      <c r="BQ19" s="6"/>
      <c r="BR19" s="25"/>
    </row>
    <row r="20" spans="1:70" ht="15.75">
      <c r="A20" s="11">
        <v>11</v>
      </c>
      <c r="B20" s="12" t="s">
        <v>37</v>
      </c>
      <c r="C20" s="14">
        <f t="shared" si="0"/>
        <v>7827.599999999999</v>
      </c>
      <c r="D20" s="14">
        <f t="shared" si="1"/>
        <v>6204.299999999999</v>
      </c>
      <c r="E20" s="14">
        <f t="shared" si="6"/>
        <v>79.26184271040931</v>
      </c>
      <c r="F20" s="15">
        <v>3007.2</v>
      </c>
      <c r="G20" s="16">
        <v>2588.2</v>
      </c>
      <c r="H20" s="14">
        <f t="shared" si="7"/>
        <v>86.06677307794625</v>
      </c>
      <c r="I20" s="15">
        <v>335</v>
      </c>
      <c r="J20" s="16">
        <v>308.4</v>
      </c>
      <c r="K20" s="14">
        <f t="shared" si="2"/>
        <v>92.0597014925373</v>
      </c>
      <c r="L20" s="15">
        <v>14</v>
      </c>
      <c r="M20" s="16">
        <v>42.1</v>
      </c>
      <c r="N20" s="14">
        <f t="shared" si="8"/>
        <v>300.7142857142857</v>
      </c>
      <c r="O20" s="15">
        <v>320</v>
      </c>
      <c r="P20" s="16">
        <v>216.5</v>
      </c>
      <c r="Q20" s="14">
        <f t="shared" si="9"/>
        <v>67.65625</v>
      </c>
      <c r="R20" s="15">
        <v>860</v>
      </c>
      <c r="S20" s="16">
        <v>628.4</v>
      </c>
      <c r="T20" s="14">
        <f t="shared" si="23"/>
        <v>73.06976744186046</v>
      </c>
      <c r="U20" s="15">
        <v>0</v>
      </c>
      <c r="V20" s="17">
        <v>0</v>
      </c>
      <c r="W20" s="14" t="e">
        <f t="shared" si="10"/>
        <v>#DIV/0!</v>
      </c>
      <c r="X20" s="15">
        <v>180</v>
      </c>
      <c r="Y20" s="17">
        <v>155.9</v>
      </c>
      <c r="Z20" s="14">
        <f t="shared" si="11"/>
        <v>86.61111111111111</v>
      </c>
      <c r="AA20" s="15">
        <v>300</v>
      </c>
      <c r="AB20" s="16">
        <v>273.4</v>
      </c>
      <c r="AC20" s="14">
        <f t="shared" si="12"/>
        <v>91.13333333333333</v>
      </c>
      <c r="AD20" s="14">
        <v>0</v>
      </c>
      <c r="AE20" s="14">
        <v>0</v>
      </c>
      <c r="AF20" s="14" t="e">
        <f t="shared" si="13"/>
        <v>#DIV/0!</v>
      </c>
      <c r="AG20" s="14">
        <v>10</v>
      </c>
      <c r="AH20" s="14">
        <v>9.9</v>
      </c>
      <c r="AI20" s="14">
        <f t="shared" si="14"/>
        <v>99</v>
      </c>
      <c r="AJ20" s="15">
        <v>4820.4</v>
      </c>
      <c r="AK20" s="16">
        <v>3616.1</v>
      </c>
      <c r="AL20" s="14">
        <f t="shared" si="15"/>
        <v>75.01659613310099</v>
      </c>
      <c r="AM20" s="15">
        <v>2944.7</v>
      </c>
      <c r="AN20" s="16">
        <v>2454</v>
      </c>
      <c r="AO20" s="14">
        <f t="shared" si="16"/>
        <v>83.33616327639488</v>
      </c>
      <c r="AP20" s="15">
        <v>505</v>
      </c>
      <c r="AQ20" s="16">
        <v>126.3</v>
      </c>
      <c r="AR20" s="14">
        <f t="shared" si="24"/>
        <v>25.00990099009901</v>
      </c>
      <c r="AS20" s="27">
        <v>7421.6</v>
      </c>
      <c r="AT20" s="19">
        <v>4529.2</v>
      </c>
      <c r="AU20" s="14">
        <f t="shared" si="17"/>
        <v>61.0272717473321</v>
      </c>
      <c r="AV20" s="26">
        <v>2781</v>
      </c>
      <c r="AW20" s="19">
        <v>1670.7</v>
      </c>
      <c r="AX20" s="14">
        <f t="shared" si="18"/>
        <v>60.0755124056095</v>
      </c>
      <c r="AY20" s="21">
        <v>2218.7</v>
      </c>
      <c r="AZ20" s="19">
        <v>1226.8</v>
      </c>
      <c r="BA20" s="14">
        <f t="shared" si="3"/>
        <v>55.293640420065806</v>
      </c>
      <c r="BB20" s="22">
        <v>1021.5</v>
      </c>
      <c r="BC20" s="23">
        <v>270.9</v>
      </c>
      <c r="BD20" s="14">
        <f t="shared" si="19"/>
        <v>26.519823788546255</v>
      </c>
      <c r="BE20" s="21">
        <v>1145</v>
      </c>
      <c r="BF20" s="23">
        <v>908</v>
      </c>
      <c r="BG20" s="14">
        <f t="shared" si="20"/>
        <v>79.30131004366812</v>
      </c>
      <c r="BH20" s="21">
        <v>1951.7</v>
      </c>
      <c r="BI20" s="19">
        <v>1195.9</v>
      </c>
      <c r="BJ20" s="14">
        <f t="shared" si="21"/>
        <v>61.274786083926834</v>
      </c>
      <c r="BK20" s="24">
        <v>406</v>
      </c>
      <c r="BL20" s="24">
        <v>1675.1</v>
      </c>
      <c r="BM20" s="14">
        <f t="shared" si="25"/>
        <v>412.58620689655174</v>
      </c>
      <c r="BN20" s="24">
        <f t="shared" si="4"/>
        <v>405.9999999999991</v>
      </c>
      <c r="BO20" s="24">
        <f t="shared" si="5"/>
        <v>1675.0999999999995</v>
      </c>
      <c r="BP20" s="14">
        <f t="shared" si="22"/>
        <v>412.58620689655254</v>
      </c>
      <c r="BQ20" s="6"/>
      <c r="BR20" s="25"/>
    </row>
    <row r="21" spans="1:70" ht="15" customHeight="1">
      <c r="A21" s="11">
        <v>12</v>
      </c>
      <c r="B21" s="12" t="s">
        <v>38</v>
      </c>
      <c r="C21" s="13">
        <f t="shared" si="0"/>
        <v>4057.9</v>
      </c>
      <c r="D21" s="14">
        <f t="shared" si="1"/>
        <v>2753.4</v>
      </c>
      <c r="E21" s="14">
        <f t="shared" si="6"/>
        <v>67.85283028167278</v>
      </c>
      <c r="F21" s="15">
        <v>607.5</v>
      </c>
      <c r="G21" s="16">
        <v>495.1</v>
      </c>
      <c r="H21" s="14">
        <f t="shared" si="7"/>
        <v>81.49794238683128</v>
      </c>
      <c r="I21" s="15">
        <v>33</v>
      </c>
      <c r="J21" s="16">
        <v>25</v>
      </c>
      <c r="K21" s="14">
        <f t="shared" si="2"/>
        <v>75.75757575757575</v>
      </c>
      <c r="L21" s="15">
        <v>0</v>
      </c>
      <c r="M21" s="16">
        <v>0</v>
      </c>
      <c r="N21" s="14" t="e">
        <f t="shared" si="8"/>
        <v>#DIV/0!</v>
      </c>
      <c r="O21" s="15">
        <v>29</v>
      </c>
      <c r="P21" s="16">
        <v>17.7</v>
      </c>
      <c r="Q21" s="14">
        <f t="shared" si="9"/>
        <v>61.03448275862069</v>
      </c>
      <c r="R21" s="15">
        <v>199.5</v>
      </c>
      <c r="S21" s="16">
        <v>114.1</v>
      </c>
      <c r="T21" s="14">
        <f t="shared" si="23"/>
        <v>57.19298245614035</v>
      </c>
      <c r="U21" s="15">
        <v>0</v>
      </c>
      <c r="V21" s="17">
        <v>0</v>
      </c>
      <c r="W21" s="14" t="e">
        <f t="shared" si="10"/>
        <v>#DIV/0!</v>
      </c>
      <c r="X21" s="29">
        <v>47.2</v>
      </c>
      <c r="Y21" s="17">
        <v>51.8</v>
      </c>
      <c r="Z21" s="14">
        <f t="shared" si="11"/>
        <v>109.7457627118644</v>
      </c>
      <c r="AA21" s="15">
        <v>5</v>
      </c>
      <c r="AB21" s="16">
        <v>6</v>
      </c>
      <c r="AC21" s="14">
        <f t="shared" si="12"/>
        <v>120</v>
      </c>
      <c r="AD21" s="14">
        <v>0</v>
      </c>
      <c r="AE21" s="14">
        <v>0</v>
      </c>
      <c r="AF21" s="14" t="e">
        <f t="shared" si="13"/>
        <v>#DIV/0!</v>
      </c>
      <c r="AG21" s="14">
        <v>0</v>
      </c>
      <c r="AH21" s="14">
        <v>0</v>
      </c>
      <c r="AI21" s="14" t="e">
        <f t="shared" si="14"/>
        <v>#DIV/0!</v>
      </c>
      <c r="AJ21" s="15">
        <v>3450.4</v>
      </c>
      <c r="AK21" s="16">
        <v>2258.3</v>
      </c>
      <c r="AL21" s="14">
        <f t="shared" si="15"/>
        <v>65.45038256434037</v>
      </c>
      <c r="AM21" s="15">
        <v>1056.4</v>
      </c>
      <c r="AN21" s="16">
        <v>880.4</v>
      </c>
      <c r="AO21" s="14">
        <f t="shared" si="16"/>
        <v>83.3396440742143</v>
      </c>
      <c r="AP21" s="15">
        <v>1953</v>
      </c>
      <c r="AQ21" s="16">
        <v>1248.4</v>
      </c>
      <c r="AR21" s="14">
        <f t="shared" si="24"/>
        <v>63.92217101894522</v>
      </c>
      <c r="AS21" s="27">
        <v>4268.4</v>
      </c>
      <c r="AT21" s="19">
        <v>2879.9</v>
      </c>
      <c r="AU21" s="14">
        <f t="shared" si="17"/>
        <v>67.47024646237467</v>
      </c>
      <c r="AV21" s="26">
        <v>1412.4</v>
      </c>
      <c r="AW21" s="19">
        <v>1152.3</v>
      </c>
      <c r="AX21" s="14">
        <f t="shared" si="18"/>
        <v>81.58453695836873</v>
      </c>
      <c r="AY21" s="21">
        <v>1038.7</v>
      </c>
      <c r="AZ21" s="19">
        <v>843.3</v>
      </c>
      <c r="BA21" s="14">
        <f t="shared" si="3"/>
        <v>81.18802349090208</v>
      </c>
      <c r="BB21" s="27">
        <v>703.2</v>
      </c>
      <c r="BC21" s="23">
        <v>314.8</v>
      </c>
      <c r="BD21" s="14">
        <f t="shared" si="19"/>
        <v>44.76678043230944</v>
      </c>
      <c r="BE21" s="21">
        <v>278.7</v>
      </c>
      <c r="BF21" s="23">
        <v>139</v>
      </c>
      <c r="BG21" s="14">
        <f t="shared" si="20"/>
        <v>49.87441693577323</v>
      </c>
      <c r="BH21" s="21">
        <v>1800.9</v>
      </c>
      <c r="BI21" s="19">
        <v>1218.9</v>
      </c>
      <c r="BJ21" s="14">
        <f t="shared" si="21"/>
        <v>67.68282525403964</v>
      </c>
      <c r="BK21" s="24">
        <v>-210.5</v>
      </c>
      <c r="BL21" s="24">
        <v>-126.5</v>
      </c>
      <c r="BM21" s="14">
        <f t="shared" si="25"/>
        <v>60.09501187648456</v>
      </c>
      <c r="BN21" s="24">
        <f t="shared" si="4"/>
        <v>-210.49999999999955</v>
      </c>
      <c r="BO21" s="24">
        <f t="shared" si="5"/>
        <v>-126.5</v>
      </c>
      <c r="BP21" s="14">
        <f t="shared" si="22"/>
        <v>60.09501187648469</v>
      </c>
      <c r="BQ21" s="6"/>
      <c r="BR21" s="25"/>
    </row>
    <row r="22" spans="1:70" ht="15.75">
      <c r="A22" s="11">
        <v>13</v>
      </c>
      <c r="B22" s="12" t="s">
        <v>39</v>
      </c>
      <c r="C22" s="13">
        <f t="shared" si="0"/>
        <v>5488.799999999999</v>
      </c>
      <c r="D22" s="14">
        <f t="shared" si="1"/>
        <v>3888</v>
      </c>
      <c r="E22" s="14">
        <f t="shared" si="6"/>
        <v>70.83515522518584</v>
      </c>
      <c r="F22" s="15">
        <v>1017.4</v>
      </c>
      <c r="G22" s="16">
        <v>806.8</v>
      </c>
      <c r="H22" s="14">
        <f t="shared" si="7"/>
        <v>79.30017692156477</v>
      </c>
      <c r="I22" s="15">
        <v>36</v>
      </c>
      <c r="J22" s="16">
        <v>23</v>
      </c>
      <c r="K22" s="14">
        <f t="shared" si="2"/>
        <v>63.888888888888886</v>
      </c>
      <c r="L22" s="15">
        <v>15</v>
      </c>
      <c r="M22" s="16">
        <v>2.7</v>
      </c>
      <c r="N22" s="14">
        <f t="shared" si="8"/>
        <v>18.000000000000004</v>
      </c>
      <c r="O22" s="15">
        <v>75</v>
      </c>
      <c r="P22" s="16">
        <v>23.7</v>
      </c>
      <c r="Q22" s="14">
        <f t="shared" si="9"/>
        <v>31.6</v>
      </c>
      <c r="R22" s="15">
        <v>368.4</v>
      </c>
      <c r="S22" s="16">
        <v>267.6</v>
      </c>
      <c r="T22" s="14">
        <f t="shared" si="23"/>
        <v>72.6384364820847</v>
      </c>
      <c r="U22" s="15">
        <v>0</v>
      </c>
      <c r="V22" s="17">
        <v>0</v>
      </c>
      <c r="W22" s="14" t="e">
        <f t="shared" si="10"/>
        <v>#DIV/0!</v>
      </c>
      <c r="X22" s="29">
        <v>80</v>
      </c>
      <c r="Y22" s="17">
        <v>74</v>
      </c>
      <c r="Z22" s="14">
        <f t="shared" si="11"/>
        <v>92.5</v>
      </c>
      <c r="AA22" s="15">
        <v>12</v>
      </c>
      <c r="AB22" s="16">
        <v>36.7</v>
      </c>
      <c r="AC22" s="14">
        <f t="shared" si="12"/>
        <v>305.83333333333337</v>
      </c>
      <c r="AD22" s="14">
        <v>0</v>
      </c>
      <c r="AE22" s="14">
        <v>0</v>
      </c>
      <c r="AF22" s="14" t="e">
        <f t="shared" si="13"/>
        <v>#DIV/0!</v>
      </c>
      <c r="AG22" s="14">
        <v>0</v>
      </c>
      <c r="AH22" s="14">
        <v>0</v>
      </c>
      <c r="AI22" s="14" t="e">
        <f t="shared" si="14"/>
        <v>#DIV/0!</v>
      </c>
      <c r="AJ22" s="15">
        <v>4471.4</v>
      </c>
      <c r="AK22" s="16">
        <v>3081.2</v>
      </c>
      <c r="AL22" s="14">
        <f t="shared" si="15"/>
        <v>68.90906651160711</v>
      </c>
      <c r="AM22" s="15">
        <v>1761.6</v>
      </c>
      <c r="AN22" s="16">
        <v>1467.9</v>
      </c>
      <c r="AO22" s="14">
        <f t="shared" si="16"/>
        <v>83.32765667574932</v>
      </c>
      <c r="AP22" s="15">
        <v>877.8</v>
      </c>
      <c r="AQ22" s="16">
        <v>396.8</v>
      </c>
      <c r="AR22" s="14">
        <f t="shared" si="24"/>
        <v>45.203918888129415</v>
      </c>
      <c r="AS22" s="27">
        <v>5457.5</v>
      </c>
      <c r="AT22" s="19">
        <v>3691</v>
      </c>
      <c r="AU22" s="14">
        <f t="shared" si="17"/>
        <v>67.63169949610628</v>
      </c>
      <c r="AV22" s="26">
        <v>1587</v>
      </c>
      <c r="AW22" s="19">
        <v>1282.8</v>
      </c>
      <c r="AX22" s="14">
        <f t="shared" si="18"/>
        <v>80.83175803402646</v>
      </c>
      <c r="AY22" s="21">
        <v>1286.4</v>
      </c>
      <c r="AZ22" s="19">
        <v>1020.9</v>
      </c>
      <c r="BA22" s="14">
        <f t="shared" si="3"/>
        <v>79.36100746268656</v>
      </c>
      <c r="BB22" s="27">
        <v>858.5</v>
      </c>
      <c r="BC22" s="23">
        <v>452.1</v>
      </c>
      <c r="BD22" s="14">
        <f t="shared" si="19"/>
        <v>52.66161910308678</v>
      </c>
      <c r="BE22" s="21">
        <v>480.9</v>
      </c>
      <c r="BF22" s="23">
        <v>468.3</v>
      </c>
      <c r="BG22" s="14">
        <f t="shared" si="20"/>
        <v>97.37991266375546</v>
      </c>
      <c r="BH22" s="21">
        <v>2395.5</v>
      </c>
      <c r="BI22" s="19">
        <v>1359.5</v>
      </c>
      <c r="BJ22" s="14">
        <f t="shared" si="21"/>
        <v>56.7522437904404</v>
      </c>
      <c r="BK22" s="24">
        <v>31.3</v>
      </c>
      <c r="BL22" s="24">
        <v>197</v>
      </c>
      <c r="BM22" s="14">
        <f t="shared" si="25"/>
        <v>629.3929712460064</v>
      </c>
      <c r="BN22" s="24">
        <f t="shared" si="4"/>
        <v>31.299999999999272</v>
      </c>
      <c r="BO22" s="24">
        <f t="shared" si="5"/>
        <v>197</v>
      </c>
      <c r="BP22" s="14">
        <f t="shared" si="22"/>
        <v>629.392971246021</v>
      </c>
      <c r="BQ22" s="6"/>
      <c r="BR22" s="25"/>
    </row>
    <row r="23" spans="1:70" ht="15.75">
      <c r="A23" s="11">
        <v>14</v>
      </c>
      <c r="B23" s="12" t="s">
        <v>40</v>
      </c>
      <c r="C23" s="13">
        <f t="shared" si="0"/>
        <v>3483.1000000000004</v>
      </c>
      <c r="D23" s="14">
        <f t="shared" si="1"/>
        <v>2568.8999999999996</v>
      </c>
      <c r="E23" s="14">
        <f t="shared" si="6"/>
        <v>73.75326576899887</v>
      </c>
      <c r="F23" s="15">
        <v>1022.3</v>
      </c>
      <c r="G23" s="16">
        <v>732.3</v>
      </c>
      <c r="H23" s="14">
        <f t="shared" si="7"/>
        <v>71.63259317225862</v>
      </c>
      <c r="I23" s="15">
        <v>30</v>
      </c>
      <c r="J23" s="16">
        <v>23.7</v>
      </c>
      <c r="K23" s="14">
        <f t="shared" si="2"/>
        <v>78.99999999999999</v>
      </c>
      <c r="L23" s="15">
        <v>20</v>
      </c>
      <c r="M23" s="16">
        <v>24.8</v>
      </c>
      <c r="N23" s="14">
        <f t="shared" si="8"/>
        <v>124</v>
      </c>
      <c r="O23" s="15">
        <v>47</v>
      </c>
      <c r="P23" s="16">
        <v>16</v>
      </c>
      <c r="Q23" s="14">
        <f t="shared" si="9"/>
        <v>34.04255319148936</v>
      </c>
      <c r="R23" s="15">
        <v>310</v>
      </c>
      <c r="S23" s="16">
        <v>197.4</v>
      </c>
      <c r="T23" s="14">
        <f t="shared" si="23"/>
        <v>63.67741935483872</v>
      </c>
      <c r="U23" s="15">
        <v>0</v>
      </c>
      <c r="V23" s="17">
        <v>0</v>
      </c>
      <c r="W23" s="14" t="e">
        <f t="shared" si="10"/>
        <v>#DIV/0!</v>
      </c>
      <c r="X23" s="29">
        <v>334</v>
      </c>
      <c r="Y23" s="17">
        <v>186.9</v>
      </c>
      <c r="Z23" s="14">
        <f t="shared" si="11"/>
        <v>55.958083832335326</v>
      </c>
      <c r="AA23" s="15">
        <v>3</v>
      </c>
      <c r="AB23" s="16">
        <v>9</v>
      </c>
      <c r="AC23" s="14">
        <f t="shared" si="12"/>
        <v>300</v>
      </c>
      <c r="AD23" s="14">
        <v>0</v>
      </c>
      <c r="AE23" s="14">
        <v>0</v>
      </c>
      <c r="AF23" s="14" t="e">
        <f t="shared" si="13"/>
        <v>#DIV/0!</v>
      </c>
      <c r="AG23" s="14">
        <v>0</v>
      </c>
      <c r="AH23" s="14">
        <v>0</v>
      </c>
      <c r="AI23" s="14" t="e">
        <f t="shared" si="14"/>
        <v>#DIV/0!</v>
      </c>
      <c r="AJ23" s="15">
        <v>2460.8</v>
      </c>
      <c r="AK23" s="16">
        <v>1836.6</v>
      </c>
      <c r="AL23" s="14">
        <f t="shared" si="15"/>
        <v>74.63426527958387</v>
      </c>
      <c r="AM23" s="15">
        <v>1278.7</v>
      </c>
      <c r="AN23" s="16">
        <v>1065.5</v>
      </c>
      <c r="AO23" s="14">
        <f t="shared" si="16"/>
        <v>83.32681629780245</v>
      </c>
      <c r="AP23" s="15">
        <v>589.4</v>
      </c>
      <c r="AQ23" s="16">
        <v>449.5</v>
      </c>
      <c r="AR23" s="14">
        <f t="shared" si="24"/>
        <v>76.26399728537496</v>
      </c>
      <c r="AS23" s="27">
        <v>3513.1</v>
      </c>
      <c r="AT23" s="19">
        <v>1866.2</v>
      </c>
      <c r="AU23" s="14">
        <f t="shared" si="17"/>
        <v>53.12117503059975</v>
      </c>
      <c r="AV23" s="26">
        <v>1356.7</v>
      </c>
      <c r="AW23" s="19">
        <v>870</v>
      </c>
      <c r="AX23" s="14">
        <f t="shared" si="18"/>
        <v>64.12618854573597</v>
      </c>
      <c r="AY23" s="21">
        <v>902.6</v>
      </c>
      <c r="AZ23" s="19">
        <v>688.4</v>
      </c>
      <c r="BA23" s="14">
        <f t="shared" si="3"/>
        <v>76.26855750055395</v>
      </c>
      <c r="BB23" s="27">
        <v>583.2</v>
      </c>
      <c r="BC23" s="23">
        <v>249.3</v>
      </c>
      <c r="BD23" s="14">
        <f t="shared" si="19"/>
        <v>42.74691358024691</v>
      </c>
      <c r="BE23" s="21">
        <v>290.1</v>
      </c>
      <c r="BF23" s="23">
        <v>84.8</v>
      </c>
      <c r="BG23" s="14">
        <f t="shared" si="20"/>
        <v>29.23129955187866</v>
      </c>
      <c r="BH23" s="21">
        <v>1209.8</v>
      </c>
      <c r="BI23" s="19">
        <v>600</v>
      </c>
      <c r="BJ23" s="14">
        <f t="shared" si="21"/>
        <v>49.59497437592991</v>
      </c>
      <c r="BK23" s="24">
        <v>-30</v>
      </c>
      <c r="BL23" s="24">
        <v>702.7</v>
      </c>
      <c r="BM23" s="14">
        <f t="shared" si="25"/>
        <v>-2342.3333333333335</v>
      </c>
      <c r="BN23" s="24">
        <f t="shared" si="4"/>
        <v>-29.999999999999545</v>
      </c>
      <c r="BO23" s="24">
        <f t="shared" si="5"/>
        <v>702.6999999999996</v>
      </c>
      <c r="BP23" s="14">
        <f t="shared" si="22"/>
        <v>-2342.333333333367</v>
      </c>
      <c r="BQ23" s="6"/>
      <c r="BR23" s="25"/>
    </row>
    <row r="24" spans="1:70" ht="15.75">
      <c r="A24" s="11">
        <v>15</v>
      </c>
      <c r="B24" s="12" t="s">
        <v>41</v>
      </c>
      <c r="C24" s="13">
        <f t="shared" si="0"/>
        <v>3577.7</v>
      </c>
      <c r="D24" s="14">
        <f t="shared" si="1"/>
        <v>2751.4</v>
      </c>
      <c r="E24" s="14">
        <f t="shared" si="6"/>
        <v>76.90415630153451</v>
      </c>
      <c r="F24" s="15">
        <v>851.5</v>
      </c>
      <c r="G24" s="16">
        <v>515.4</v>
      </c>
      <c r="H24" s="14">
        <f t="shared" si="7"/>
        <v>60.52847915443335</v>
      </c>
      <c r="I24" s="15">
        <v>80</v>
      </c>
      <c r="J24" s="16">
        <v>69.3</v>
      </c>
      <c r="K24" s="14">
        <f t="shared" si="2"/>
        <v>86.625</v>
      </c>
      <c r="L24" s="15">
        <v>47</v>
      </c>
      <c r="M24" s="16">
        <v>37.2</v>
      </c>
      <c r="N24" s="14">
        <f t="shared" si="8"/>
        <v>79.14893617021276</v>
      </c>
      <c r="O24" s="15">
        <v>52</v>
      </c>
      <c r="P24" s="16">
        <v>34</v>
      </c>
      <c r="Q24" s="14">
        <f t="shared" si="9"/>
        <v>65.38461538461539</v>
      </c>
      <c r="R24" s="15">
        <v>300</v>
      </c>
      <c r="S24" s="16">
        <v>154</v>
      </c>
      <c r="T24" s="14">
        <f t="shared" si="23"/>
        <v>51.33333333333333</v>
      </c>
      <c r="U24" s="15">
        <v>0</v>
      </c>
      <c r="V24" s="17">
        <v>0</v>
      </c>
      <c r="W24" s="14" t="e">
        <f t="shared" si="10"/>
        <v>#DIV/0!</v>
      </c>
      <c r="X24" s="29">
        <v>56</v>
      </c>
      <c r="Y24" s="17">
        <v>34.8</v>
      </c>
      <c r="Z24" s="14">
        <f t="shared" si="11"/>
        <v>62.14285714285713</v>
      </c>
      <c r="AA24" s="15">
        <v>0</v>
      </c>
      <c r="AB24" s="16">
        <v>0</v>
      </c>
      <c r="AC24" s="14" t="e">
        <f t="shared" si="12"/>
        <v>#DIV/0!</v>
      </c>
      <c r="AD24" s="14">
        <v>0</v>
      </c>
      <c r="AE24" s="14">
        <v>0</v>
      </c>
      <c r="AF24" s="14" t="e">
        <f t="shared" si="13"/>
        <v>#DIV/0!</v>
      </c>
      <c r="AG24" s="14">
        <v>10</v>
      </c>
      <c r="AH24" s="14">
        <v>20.1</v>
      </c>
      <c r="AI24" s="14">
        <f t="shared" si="14"/>
        <v>201.00000000000003</v>
      </c>
      <c r="AJ24" s="15">
        <v>2726.2</v>
      </c>
      <c r="AK24" s="16">
        <v>2236</v>
      </c>
      <c r="AL24" s="14">
        <f t="shared" si="15"/>
        <v>82.01892744479495</v>
      </c>
      <c r="AM24" s="15">
        <v>1062.1</v>
      </c>
      <c r="AN24" s="16">
        <v>885.1</v>
      </c>
      <c r="AO24" s="14">
        <f t="shared" si="16"/>
        <v>83.33490255154882</v>
      </c>
      <c r="AP24" s="15">
        <v>855.7</v>
      </c>
      <c r="AQ24" s="16">
        <v>605.3</v>
      </c>
      <c r="AR24" s="14">
        <f t="shared" si="24"/>
        <v>70.73740797008297</v>
      </c>
      <c r="AS24" s="27">
        <v>3632.6</v>
      </c>
      <c r="AT24" s="19">
        <v>2519.4</v>
      </c>
      <c r="AU24" s="14">
        <f t="shared" si="17"/>
        <v>69.35528271761274</v>
      </c>
      <c r="AV24" s="26">
        <v>1162.2</v>
      </c>
      <c r="AW24" s="19">
        <v>844.3</v>
      </c>
      <c r="AX24" s="14">
        <f t="shared" si="18"/>
        <v>72.64670452589915</v>
      </c>
      <c r="AY24" s="21">
        <v>871.4</v>
      </c>
      <c r="AZ24" s="19">
        <v>647.2</v>
      </c>
      <c r="BA24" s="14">
        <f t="shared" si="3"/>
        <v>74.27128758319945</v>
      </c>
      <c r="BB24" s="27">
        <v>1177.1</v>
      </c>
      <c r="BC24" s="23">
        <v>1027.1</v>
      </c>
      <c r="BD24" s="14">
        <f t="shared" si="19"/>
        <v>87.25681760258261</v>
      </c>
      <c r="BE24" s="21">
        <v>157</v>
      </c>
      <c r="BF24" s="23">
        <v>58.1</v>
      </c>
      <c r="BG24" s="14">
        <f t="shared" si="20"/>
        <v>37.0063694267516</v>
      </c>
      <c r="BH24" s="21">
        <v>1061</v>
      </c>
      <c r="BI24" s="19">
        <v>532.3</v>
      </c>
      <c r="BJ24" s="14">
        <f t="shared" si="21"/>
        <v>50.16965127238454</v>
      </c>
      <c r="BK24" s="24">
        <v>-54.9</v>
      </c>
      <c r="BL24" s="24">
        <v>232</v>
      </c>
      <c r="BM24" s="14">
        <f t="shared" si="25"/>
        <v>-422.58652094717667</v>
      </c>
      <c r="BN24" s="24">
        <f t="shared" si="4"/>
        <v>-54.90000000000009</v>
      </c>
      <c r="BO24" s="24">
        <f t="shared" si="5"/>
        <v>232</v>
      </c>
      <c r="BP24" s="14">
        <f t="shared" si="22"/>
        <v>-422.586520947176</v>
      </c>
      <c r="BQ24" s="6"/>
      <c r="BR24" s="25"/>
    </row>
    <row r="25" spans="1:70" ht="15" customHeight="1">
      <c r="A25" s="11">
        <v>16</v>
      </c>
      <c r="B25" s="12" t="s">
        <v>42</v>
      </c>
      <c r="C25" s="13">
        <f t="shared" si="0"/>
        <v>2647.3</v>
      </c>
      <c r="D25" s="14">
        <f t="shared" si="1"/>
        <v>1753.8999999999999</v>
      </c>
      <c r="E25" s="14">
        <f t="shared" si="6"/>
        <v>66.25240811392739</v>
      </c>
      <c r="F25" s="15">
        <v>715.7</v>
      </c>
      <c r="G25" s="16">
        <v>586.8</v>
      </c>
      <c r="H25" s="14">
        <f t="shared" si="7"/>
        <v>81.9896604722649</v>
      </c>
      <c r="I25" s="15">
        <v>84.5</v>
      </c>
      <c r="J25" s="16">
        <v>67.1</v>
      </c>
      <c r="K25" s="14">
        <f t="shared" si="2"/>
        <v>79.40828402366863</v>
      </c>
      <c r="L25" s="15">
        <v>150</v>
      </c>
      <c r="M25" s="16">
        <v>177.2</v>
      </c>
      <c r="N25" s="14">
        <f t="shared" si="8"/>
        <v>118.13333333333334</v>
      </c>
      <c r="O25" s="15">
        <v>40</v>
      </c>
      <c r="P25" s="16">
        <v>15.6</v>
      </c>
      <c r="Q25" s="14">
        <f t="shared" si="9"/>
        <v>39</v>
      </c>
      <c r="R25" s="15">
        <v>238</v>
      </c>
      <c r="S25" s="16">
        <v>125.1</v>
      </c>
      <c r="T25" s="14">
        <f t="shared" si="23"/>
        <v>52.563025210084035</v>
      </c>
      <c r="U25" s="15">
        <v>0</v>
      </c>
      <c r="V25" s="17">
        <v>0</v>
      </c>
      <c r="W25" s="14" t="e">
        <f t="shared" si="10"/>
        <v>#DIV/0!</v>
      </c>
      <c r="X25" s="29">
        <v>20</v>
      </c>
      <c r="Y25" s="17">
        <v>32.5</v>
      </c>
      <c r="Z25" s="14">
        <f t="shared" si="11"/>
        <v>162.5</v>
      </c>
      <c r="AA25" s="15">
        <v>2</v>
      </c>
      <c r="AB25" s="16">
        <v>0</v>
      </c>
      <c r="AC25" s="14">
        <f t="shared" si="12"/>
        <v>0</v>
      </c>
      <c r="AD25" s="14">
        <v>0</v>
      </c>
      <c r="AE25" s="14">
        <v>0</v>
      </c>
      <c r="AF25" s="14" t="e">
        <f t="shared" si="13"/>
        <v>#DIV/0!</v>
      </c>
      <c r="AG25" s="14">
        <v>0</v>
      </c>
      <c r="AH25" s="14">
        <v>0</v>
      </c>
      <c r="AI25" s="14" t="e">
        <f t="shared" si="14"/>
        <v>#DIV/0!</v>
      </c>
      <c r="AJ25" s="15">
        <v>1931.6</v>
      </c>
      <c r="AK25" s="16">
        <v>1167.1</v>
      </c>
      <c r="AL25" s="14">
        <f t="shared" si="15"/>
        <v>60.42141230068337</v>
      </c>
      <c r="AM25" s="15">
        <v>660.2</v>
      </c>
      <c r="AN25" s="16">
        <v>550.1</v>
      </c>
      <c r="AO25" s="14">
        <f>AN25/AM25*100</f>
        <v>83.32323538321721</v>
      </c>
      <c r="AP25" s="15">
        <v>456.3</v>
      </c>
      <c r="AQ25" s="16">
        <v>380.2</v>
      </c>
      <c r="AR25" s="14">
        <f t="shared" si="24"/>
        <v>83.32237563006794</v>
      </c>
      <c r="AS25" s="27">
        <v>2654.3</v>
      </c>
      <c r="AT25" s="19">
        <v>1355.5</v>
      </c>
      <c r="AU25" s="14">
        <f t="shared" si="17"/>
        <v>51.06807821271144</v>
      </c>
      <c r="AV25" s="26">
        <v>1147.6</v>
      </c>
      <c r="AW25" s="19">
        <v>867.2</v>
      </c>
      <c r="AX25" s="14">
        <f t="shared" si="18"/>
        <v>75.5663994423144</v>
      </c>
      <c r="AY25" s="21">
        <v>857.2</v>
      </c>
      <c r="AZ25" s="19">
        <v>690.6</v>
      </c>
      <c r="BA25" s="14">
        <f t="shared" si="3"/>
        <v>80.56462902473169</v>
      </c>
      <c r="BB25" s="27">
        <v>349.2</v>
      </c>
      <c r="BC25" s="23">
        <v>122.5</v>
      </c>
      <c r="BD25" s="14">
        <f t="shared" si="19"/>
        <v>35.080183276059564</v>
      </c>
      <c r="BE25" s="21">
        <v>148.2</v>
      </c>
      <c r="BF25" s="23">
        <v>41.1</v>
      </c>
      <c r="BG25" s="14">
        <f t="shared" si="20"/>
        <v>27.732793522267208</v>
      </c>
      <c r="BH25" s="21">
        <v>936</v>
      </c>
      <c r="BI25" s="19">
        <v>259.5</v>
      </c>
      <c r="BJ25" s="14">
        <f t="shared" si="21"/>
        <v>27.724358974358974</v>
      </c>
      <c r="BK25" s="24">
        <v>-7</v>
      </c>
      <c r="BL25" s="24">
        <v>398.4</v>
      </c>
      <c r="BM25" s="14">
        <f t="shared" si="25"/>
        <v>-5691.428571428571</v>
      </c>
      <c r="BN25" s="24">
        <f t="shared" si="4"/>
        <v>-7</v>
      </c>
      <c r="BO25" s="24">
        <f t="shared" si="5"/>
        <v>398.39999999999986</v>
      </c>
      <c r="BP25" s="14">
        <f t="shared" si="22"/>
        <v>-5691.42857142857</v>
      </c>
      <c r="BQ25" s="6"/>
      <c r="BR25" s="25"/>
    </row>
    <row r="26" spans="1:70" ht="15.75">
      <c r="A26" s="11">
        <v>17</v>
      </c>
      <c r="B26" s="12" t="s">
        <v>43</v>
      </c>
      <c r="C26" s="13">
        <f t="shared" si="0"/>
        <v>4357.7</v>
      </c>
      <c r="D26" s="14">
        <f t="shared" si="1"/>
        <v>3024.1</v>
      </c>
      <c r="E26" s="14">
        <f t="shared" si="6"/>
        <v>69.39670009408633</v>
      </c>
      <c r="F26" s="15">
        <v>818.8</v>
      </c>
      <c r="G26" s="16">
        <v>719.1</v>
      </c>
      <c r="H26" s="14">
        <f t="shared" si="7"/>
        <v>87.82364435759649</v>
      </c>
      <c r="I26" s="15">
        <v>38</v>
      </c>
      <c r="J26" s="16">
        <v>24.5</v>
      </c>
      <c r="K26" s="14">
        <f t="shared" si="2"/>
        <v>64.47368421052632</v>
      </c>
      <c r="L26" s="15">
        <v>1</v>
      </c>
      <c r="M26" s="16">
        <v>3.7</v>
      </c>
      <c r="N26" s="14">
        <f t="shared" si="8"/>
        <v>370</v>
      </c>
      <c r="O26" s="15">
        <v>90</v>
      </c>
      <c r="P26" s="16">
        <v>32</v>
      </c>
      <c r="Q26" s="14">
        <f t="shared" si="9"/>
        <v>35.55555555555556</v>
      </c>
      <c r="R26" s="15">
        <v>300</v>
      </c>
      <c r="S26" s="16">
        <v>247.9</v>
      </c>
      <c r="T26" s="14">
        <f t="shared" si="23"/>
        <v>82.63333333333334</v>
      </c>
      <c r="U26" s="15">
        <v>0</v>
      </c>
      <c r="V26" s="17">
        <v>0</v>
      </c>
      <c r="W26" s="14" t="e">
        <f t="shared" si="10"/>
        <v>#DIV/0!</v>
      </c>
      <c r="X26" s="29">
        <v>23</v>
      </c>
      <c r="Y26" s="17">
        <v>56</v>
      </c>
      <c r="Z26" s="14">
        <f t="shared" si="11"/>
        <v>243.47826086956525</v>
      </c>
      <c r="AA26" s="15">
        <v>20</v>
      </c>
      <c r="AB26" s="16">
        <v>10.1</v>
      </c>
      <c r="AC26" s="14">
        <f t="shared" si="12"/>
        <v>50.5</v>
      </c>
      <c r="AD26" s="14">
        <v>0</v>
      </c>
      <c r="AE26" s="14">
        <v>0</v>
      </c>
      <c r="AF26" s="14" t="e">
        <f t="shared" si="13"/>
        <v>#DIV/0!</v>
      </c>
      <c r="AG26" s="14">
        <v>0</v>
      </c>
      <c r="AH26" s="14">
        <v>0</v>
      </c>
      <c r="AI26" s="14" t="e">
        <f t="shared" si="14"/>
        <v>#DIV/0!</v>
      </c>
      <c r="AJ26" s="15">
        <v>3538.9</v>
      </c>
      <c r="AK26" s="16">
        <v>2305</v>
      </c>
      <c r="AL26" s="14">
        <f t="shared" si="15"/>
        <v>65.13323349063268</v>
      </c>
      <c r="AM26" s="15">
        <v>1710.7</v>
      </c>
      <c r="AN26" s="16">
        <v>1425.5</v>
      </c>
      <c r="AO26" s="14">
        <f t="shared" si="16"/>
        <v>83.32846203308587</v>
      </c>
      <c r="AP26" s="15">
        <v>665.9</v>
      </c>
      <c r="AQ26" s="16">
        <v>521.9</v>
      </c>
      <c r="AR26" s="14">
        <f t="shared" si="24"/>
        <v>78.37513140111128</v>
      </c>
      <c r="AS26" s="27">
        <v>4398.7</v>
      </c>
      <c r="AT26" s="19">
        <v>2403.9</v>
      </c>
      <c r="AU26" s="14">
        <f t="shared" si="17"/>
        <v>54.650237570191194</v>
      </c>
      <c r="AV26" s="26">
        <v>1256.3</v>
      </c>
      <c r="AW26" s="19">
        <v>947.2</v>
      </c>
      <c r="AX26" s="14">
        <f t="shared" si="18"/>
        <v>75.39600413913875</v>
      </c>
      <c r="AY26" s="21">
        <v>1002.7</v>
      </c>
      <c r="AZ26" s="19">
        <v>732.8</v>
      </c>
      <c r="BA26" s="14">
        <f t="shared" si="3"/>
        <v>73.08267677271367</v>
      </c>
      <c r="BB26" s="27">
        <v>1084.3</v>
      </c>
      <c r="BC26" s="23">
        <v>374.4</v>
      </c>
      <c r="BD26" s="14">
        <f t="shared" si="19"/>
        <v>34.52918933874389</v>
      </c>
      <c r="BE26" s="21">
        <v>180.6</v>
      </c>
      <c r="BF26" s="23">
        <v>62.2</v>
      </c>
      <c r="BG26" s="14">
        <f t="shared" si="20"/>
        <v>34.44075304540421</v>
      </c>
      <c r="BH26" s="21">
        <v>1803.2</v>
      </c>
      <c r="BI26" s="19">
        <v>960.2</v>
      </c>
      <c r="BJ26" s="14">
        <f t="shared" si="21"/>
        <v>53.24977817213842</v>
      </c>
      <c r="BK26" s="24">
        <v>-41</v>
      </c>
      <c r="BL26" s="24">
        <v>620.2</v>
      </c>
      <c r="BM26" s="14">
        <f t="shared" si="25"/>
        <v>-1512.6829268292686</v>
      </c>
      <c r="BN26" s="24">
        <f t="shared" si="4"/>
        <v>-41</v>
      </c>
      <c r="BO26" s="24">
        <f t="shared" si="5"/>
        <v>620.1999999999998</v>
      </c>
      <c r="BP26" s="14">
        <f t="shared" si="22"/>
        <v>-1512.6829268292677</v>
      </c>
      <c r="BQ26" s="6"/>
      <c r="BR26" s="25"/>
    </row>
    <row r="27" spans="1:70" ht="15.75">
      <c r="A27" s="11">
        <v>18</v>
      </c>
      <c r="B27" s="12" t="s">
        <v>44</v>
      </c>
      <c r="C27" s="13">
        <f t="shared" si="0"/>
        <v>5700.6</v>
      </c>
      <c r="D27" s="14">
        <f t="shared" si="1"/>
        <v>3465</v>
      </c>
      <c r="E27" s="14">
        <f t="shared" si="6"/>
        <v>60.783075465740446</v>
      </c>
      <c r="F27" s="15">
        <v>883.3</v>
      </c>
      <c r="G27" s="16">
        <v>636.4</v>
      </c>
      <c r="H27" s="14">
        <f t="shared" si="7"/>
        <v>72.0480018113891</v>
      </c>
      <c r="I27" s="15">
        <v>30</v>
      </c>
      <c r="J27" s="16">
        <v>18.3</v>
      </c>
      <c r="K27" s="14">
        <f t="shared" si="2"/>
        <v>61</v>
      </c>
      <c r="L27" s="15">
        <v>0</v>
      </c>
      <c r="M27" s="16">
        <v>0</v>
      </c>
      <c r="N27" s="14" t="e">
        <f t="shared" si="8"/>
        <v>#DIV/0!</v>
      </c>
      <c r="O27" s="15">
        <v>40</v>
      </c>
      <c r="P27" s="16">
        <v>18.2</v>
      </c>
      <c r="Q27" s="14">
        <f t="shared" si="9"/>
        <v>45.49999999999999</v>
      </c>
      <c r="R27" s="15">
        <v>280</v>
      </c>
      <c r="S27" s="16">
        <v>117.3</v>
      </c>
      <c r="T27" s="14">
        <f t="shared" si="23"/>
        <v>41.892857142857146</v>
      </c>
      <c r="U27" s="15">
        <v>0</v>
      </c>
      <c r="V27" s="17">
        <v>0</v>
      </c>
      <c r="W27" s="14" t="e">
        <f t="shared" si="10"/>
        <v>#DIV/0!</v>
      </c>
      <c r="X27" s="29">
        <v>100</v>
      </c>
      <c r="Y27" s="17">
        <v>78.2</v>
      </c>
      <c r="Z27" s="14">
        <f t="shared" si="11"/>
        <v>78.2</v>
      </c>
      <c r="AA27" s="15">
        <v>0</v>
      </c>
      <c r="AB27" s="16">
        <v>0</v>
      </c>
      <c r="AC27" s="14" t="e">
        <f t="shared" si="12"/>
        <v>#DIV/0!</v>
      </c>
      <c r="AD27" s="14">
        <v>0</v>
      </c>
      <c r="AE27" s="14">
        <v>0</v>
      </c>
      <c r="AF27" s="14" t="e">
        <f t="shared" si="13"/>
        <v>#DIV/0!</v>
      </c>
      <c r="AG27" s="14">
        <v>0</v>
      </c>
      <c r="AH27" s="14">
        <v>0</v>
      </c>
      <c r="AI27" s="14" t="e">
        <f t="shared" si="14"/>
        <v>#DIV/0!</v>
      </c>
      <c r="AJ27" s="15">
        <v>4817.3</v>
      </c>
      <c r="AK27" s="16">
        <v>2828.6</v>
      </c>
      <c r="AL27" s="14">
        <f t="shared" si="15"/>
        <v>58.71753887032155</v>
      </c>
      <c r="AM27" s="15">
        <v>1264.2</v>
      </c>
      <c r="AN27" s="16">
        <v>1053.5</v>
      </c>
      <c r="AO27" s="14">
        <f t="shared" si="16"/>
        <v>83.33333333333333</v>
      </c>
      <c r="AP27" s="15">
        <v>799.6</v>
      </c>
      <c r="AQ27" s="16">
        <v>657.5</v>
      </c>
      <c r="AR27" s="14">
        <f t="shared" si="24"/>
        <v>82.22861430715356</v>
      </c>
      <c r="AS27" s="27">
        <v>5655.7</v>
      </c>
      <c r="AT27" s="19">
        <v>3182.3</v>
      </c>
      <c r="AU27" s="14">
        <f t="shared" si="17"/>
        <v>56.26712873737999</v>
      </c>
      <c r="AV27" s="26">
        <v>2181.4</v>
      </c>
      <c r="AW27" s="19">
        <v>1172.4</v>
      </c>
      <c r="AX27" s="14">
        <f t="shared" si="18"/>
        <v>53.74530118272669</v>
      </c>
      <c r="AY27" s="21">
        <v>1666.4</v>
      </c>
      <c r="AZ27" s="19">
        <v>798.1</v>
      </c>
      <c r="BA27" s="14">
        <f t="shared" si="3"/>
        <v>47.89366298607777</v>
      </c>
      <c r="BB27" s="27">
        <v>717.3</v>
      </c>
      <c r="BC27" s="23">
        <v>419.2</v>
      </c>
      <c r="BD27" s="14">
        <f t="shared" si="19"/>
        <v>58.441377387425064</v>
      </c>
      <c r="BE27" s="21">
        <v>903.3</v>
      </c>
      <c r="BF27" s="23">
        <v>289.5</v>
      </c>
      <c r="BG27" s="14">
        <f t="shared" si="20"/>
        <v>32.04915310528064</v>
      </c>
      <c r="BH27" s="21">
        <v>1780.5</v>
      </c>
      <c r="BI27" s="19">
        <v>1243.5</v>
      </c>
      <c r="BJ27" s="14">
        <f t="shared" si="21"/>
        <v>69.83993260320135</v>
      </c>
      <c r="BK27" s="24">
        <v>44.9</v>
      </c>
      <c r="BL27" s="24">
        <v>282.7</v>
      </c>
      <c r="BM27" s="14">
        <f t="shared" si="25"/>
        <v>629.6213808463252</v>
      </c>
      <c r="BN27" s="24">
        <f t="shared" si="4"/>
        <v>44.900000000000546</v>
      </c>
      <c r="BO27" s="24">
        <f t="shared" si="5"/>
        <v>282.6999999999998</v>
      </c>
      <c r="BP27" s="14">
        <f t="shared" si="22"/>
        <v>629.621380846317</v>
      </c>
      <c r="BQ27" s="6"/>
      <c r="BR27" s="25"/>
    </row>
    <row r="28" spans="1:70" ht="15.75">
      <c r="A28" s="11">
        <v>19</v>
      </c>
      <c r="B28" s="12" t="s">
        <v>45</v>
      </c>
      <c r="C28" s="13">
        <f t="shared" si="0"/>
        <v>5604.799999999999</v>
      </c>
      <c r="D28" s="14">
        <f t="shared" si="1"/>
        <v>3906.3999999999996</v>
      </c>
      <c r="E28" s="14">
        <f t="shared" si="6"/>
        <v>69.69740222666286</v>
      </c>
      <c r="F28" s="15">
        <v>1260.6</v>
      </c>
      <c r="G28" s="16">
        <v>976.2</v>
      </c>
      <c r="H28" s="14">
        <f t="shared" si="7"/>
        <v>77.43931461208949</v>
      </c>
      <c r="I28" s="15">
        <v>108</v>
      </c>
      <c r="J28" s="16">
        <v>86.1</v>
      </c>
      <c r="K28" s="14">
        <f t="shared" si="2"/>
        <v>79.72222222222221</v>
      </c>
      <c r="L28" s="15">
        <v>90</v>
      </c>
      <c r="M28" s="16">
        <v>76.9</v>
      </c>
      <c r="N28" s="14">
        <f t="shared" si="8"/>
        <v>85.44444444444446</v>
      </c>
      <c r="O28" s="15">
        <v>55</v>
      </c>
      <c r="P28" s="16">
        <v>77.7</v>
      </c>
      <c r="Q28" s="14">
        <f t="shared" si="9"/>
        <v>141.27272727272728</v>
      </c>
      <c r="R28" s="15">
        <v>385</v>
      </c>
      <c r="S28" s="16">
        <v>171</v>
      </c>
      <c r="T28" s="14">
        <f t="shared" si="23"/>
        <v>44.41558441558441</v>
      </c>
      <c r="U28" s="15">
        <v>0</v>
      </c>
      <c r="V28" s="17">
        <v>0</v>
      </c>
      <c r="W28" s="14" t="e">
        <f t="shared" si="10"/>
        <v>#DIV/0!</v>
      </c>
      <c r="X28" s="29">
        <v>25</v>
      </c>
      <c r="Y28" s="17">
        <v>33.1</v>
      </c>
      <c r="Z28" s="14">
        <f t="shared" si="11"/>
        <v>132.4</v>
      </c>
      <c r="AA28" s="15">
        <v>193</v>
      </c>
      <c r="AB28" s="16">
        <v>146.5</v>
      </c>
      <c r="AC28" s="14">
        <f t="shared" si="12"/>
        <v>75.90673575129534</v>
      </c>
      <c r="AD28" s="14">
        <v>0</v>
      </c>
      <c r="AE28" s="14">
        <v>0</v>
      </c>
      <c r="AF28" s="14" t="e">
        <f t="shared" si="13"/>
        <v>#DIV/0!</v>
      </c>
      <c r="AG28" s="14">
        <v>0</v>
      </c>
      <c r="AH28" s="14">
        <v>0</v>
      </c>
      <c r="AI28" s="14" t="e">
        <f t="shared" si="14"/>
        <v>#DIV/0!</v>
      </c>
      <c r="AJ28" s="15">
        <v>4344.2</v>
      </c>
      <c r="AK28" s="16">
        <v>2930.2</v>
      </c>
      <c r="AL28" s="14">
        <f t="shared" si="15"/>
        <v>67.45085401224621</v>
      </c>
      <c r="AM28" s="15">
        <v>1392.5</v>
      </c>
      <c r="AN28" s="16">
        <v>1160.4</v>
      </c>
      <c r="AO28" s="14">
        <f t="shared" si="16"/>
        <v>83.33213644524238</v>
      </c>
      <c r="AP28" s="15">
        <v>1671.1</v>
      </c>
      <c r="AQ28" s="16">
        <v>1323</v>
      </c>
      <c r="AR28" s="14">
        <f t="shared" si="24"/>
        <v>79.16940937107296</v>
      </c>
      <c r="AS28" s="27">
        <v>5724.3</v>
      </c>
      <c r="AT28" s="19">
        <v>2770.9</v>
      </c>
      <c r="AU28" s="14">
        <f t="shared" si="17"/>
        <v>48.40591862760512</v>
      </c>
      <c r="AV28" s="26">
        <v>1472.3</v>
      </c>
      <c r="AW28" s="19">
        <v>1218.4</v>
      </c>
      <c r="AX28" s="14">
        <f t="shared" si="18"/>
        <v>82.75487332744686</v>
      </c>
      <c r="AY28" s="21">
        <v>1171.8</v>
      </c>
      <c r="AZ28" s="19">
        <v>978.9</v>
      </c>
      <c r="BA28" s="14">
        <f t="shared" si="3"/>
        <v>83.53814644137225</v>
      </c>
      <c r="BB28" s="27">
        <v>745.6</v>
      </c>
      <c r="BC28" s="23">
        <v>172.5</v>
      </c>
      <c r="BD28" s="14">
        <f t="shared" si="19"/>
        <v>23.135729613733904</v>
      </c>
      <c r="BE28" s="21">
        <v>1357.9</v>
      </c>
      <c r="BF28" s="23">
        <v>94.1</v>
      </c>
      <c r="BG28" s="14">
        <f t="shared" si="20"/>
        <v>6.929818101480226</v>
      </c>
      <c r="BH28" s="21">
        <v>1932.2</v>
      </c>
      <c r="BI28" s="19">
        <v>1080.2</v>
      </c>
      <c r="BJ28" s="14">
        <f t="shared" si="21"/>
        <v>55.90518579857158</v>
      </c>
      <c r="BK28" s="24">
        <v>-80</v>
      </c>
      <c r="BL28" s="24">
        <v>1135.5</v>
      </c>
      <c r="BM28" s="14">
        <f t="shared" si="25"/>
        <v>-1419.375</v>
      </c>
      <c r="BN28" s="24">
        <f t="shared" si="4"/>
        <v>-119.50000000000091</v>
      </c>
      <c r="BO28" s="24">
        <f t="shared" si="5"/>
        <v>1135.4999999999995</v>
      </c>
      <c r="BP28" s="14">
        <f t="shared" si="22"/>
        <v>-950.2092050209128</v>
      </c>
      <c r="BQ28" s="6"/>
      <c r="BR28" s="25"/>
    </row>
    <row r="29" spans="1:70" ht="14.25" customHeight="1">
      <c r="A29" s="39" t="s">
        <v>17</v>
      </c>
      <c r="B29" s="40"/>
      <c r="C29" s="14">
        <f>SUM(C10:C28)</f>
        <v>122485.00000000003</v>
      </c>
      <c r="D29" s="14">
        <f>SUM(D10:D28)</f>
        <v>86244.4</v>
      </c>
      <c r="E29" s="30">
        <f>D29/C29*100</f>
        <v>70.412213740458</v>
      </c>
      <c r="F29" s="30">
        <f>SUM(F10:F28)</f>
        <v>55400.50000000001</v>
      </c>
      <c r="G29" s="30">
        <f>SUM(G10:G28)</f>
        <v>42511.3</v>
      </c>
      <c r="H29" s="30">
        <f>G29/F29*100</f>
        <v>76.73450600626349</v>
      </c>
      <c r="I29" s="30">
        <f>SUM(I10:I28)</f>
        <v>20265</v>
      </c>
      <c r="J29" s="30">
        <f>SUM(J10:J28)</f>
        <v>16068.499999999998</v>
      </c>
      <c r="K29" s="14">
        <f t="shared" si="2"/>
        <v>79.29188255613126</v>
      </c>
      <c r="L29" s="30">
        <f>SUM(L10:L28)</f>
        <v>581</v>
      </c>
      <c r="M29" s="30">
        <f>SUM(M10:M28)</f>
        <v>591.4</v>
      </c>
      <c r="N29" s="30">
        <f>M29/L29*100</f>
        <v>101.79001721170395</v>
      </c>
      <c r="O29" s="30">
        <f>SUM(O10:O28)</f>
        <v>3920</v>
      </c>
      <c r="P29" s="30">
        <f>SUM(P10:P28)</f>
        <v>2410.399999999999</v>
      </c>
      <c r="Q29" s="30">
        <f>P29/O29*100</f>
        <v>61.48979591836733</v>
      </c>
      <c r="R29" s="30">
        <f>SUM(R10:R28)</f>
        <v>14808</v>
      </c>
      <c r="S29" s="30">
        <f>SUM(S10:S28)</f>
        <v>10822.799999999997</v>
      </c>
      <c r="T29" s="30">
        <f>S29/R29*100</f>
        <v>73.08752025931928</v>
      </c>
      <c r="U29" s="30">
        <f>SUM(U10:U28)</f>
        <v>1500</v>
      </c>
      <c r="V29" s="30">
        <f>SUM(V10:V28)</f>
        <v>1239.1</v>
      </c>
      <c r="W29" s="30">
        <f>V29/U29*100</f>
        <v>82.60666666666665</v>
      </c>
      <c r="X29" s="30">
        <f>SUM(X10:X28)</f>
        <v>2264.2</v>
      </c>
      <c r="Y29" s="30">
        <f>SUM(Y10:Y28)</f>
        <v>1509.6999999999998</v>
      </c>
      <c r="Z29" s="30">
        <f>Y29/X29*100</f>
        <v>66.67697199894002</v>
      </c>
      <c r="AA29" s="30">
        <f>SUM(AA10:AA28)</f>
        <v>614</v>
      </c>
      <c r="AB29" s="30">
        <f>SUM(AB10:AB28)</f>
        <v>594.4</v>
      </c>
      <c r="AC29" s="30">
        <f>AB29/AA29*100</f>
        <v>96.80781758957654</v>
      </c>
      <c r="AD29" s="30">
        <f>SUM(AD10:AD28)</f>
        <v>0</v>
      </c>
      <c r="AE29" s="30">
        <f>SUM(AE10:AE28)</f>
        <v>0</v>
      </c>
      <c r="AF29" s="14" t="e">
        <f t="shared" si="13"/>
        <v>#DIV/0!</v>
      </c>
      <c r="AG29" s="30">
        <f>SUM(AG10:AG28)</f>
        <v>520</v>
      </c>
      <c r="AH29" s="30">
        <f>SUM(AH10:AH28)</f>
        <v>395.6</v>
      </c>
      <c r="AI29" s="14">
        <f t="shared" si="14"/>
        <v>76.07692307692308</v>
      </c>
      <c r="AJ29" s="30">
        <f>SUM(AJ10:AJ28)</f>
        <v>67084.50000000001</v>
      </c>
      <c r="AK29" s="30">
        <f>SUM(AK10:AK28)</f>
        <v>43733.09999999999</v>
      </c>
      <c r="AL29" s="30">
        <f>AK29/AJ29*100</f>
        <v>65.19106500011176</v>
      </c>
      <c r="AM29" s="30">
        <f>SUM(AM10:AM28)</f>
        <v>27049.2</v>
      </c>
      <c r="AN29" s="30">
        <f>SUM(AN10:AN28)</f>
        <v>22541</v>
      </c>
      <c r="AO29" s="30">
        <f>AN29/AM29*100</f>
        <v>83.33333333333333</v>
      </c>
      <c r="AP29" s="30">
        <f>SUM(AP10:AP28)</f>
        <v>13576.5</v>
      </c>
      <c r="AQ29" s="30">
        <f>SUM(AQ10:AQ28)</f>
        <v>9337.599999999999</v>
      </c>
      <c r="AR29" s="30">
        <f>AQ29/AP29*100</f>
        <v>68.77766729274849</v>
      </c>
      <c r="AS29" s="30">
        <f>SUM(AS10:AS28)</f>
        <v>126039.3</v>
      </c>
      <c r="AT29" s="30">
        <f>SUM(AT10:AT28)</f>
        <v>72382</v>
      </c>
      <c r="AU29" s="30">
        <f>(AT29/AS29)*100</f>
        <v>57.42811964204816</v>
      </c>
      <c r="AV29" s="30">
        <f>SUM(AV10:AV28)</f>
        <v>33008.700000000004</v>
      </c>
      <c r="AW29" s="30">
        <f>SUM(AW10:AW28)</f>
        <v>23989.400000000005</v>
      </c>
      <c r="AX29" s="30">
        <f>AW29/AV29*100</f>
        <v>72.67599148103379</v>
      </c>
      <c r="AY29" s="30">
        <f>SUM(AY10:AY28)</f>
        <v>26141.700000000004</v>
      </c>
      <c r="AZ29" s="30">
        <f>SUM(AZ10:AZ28)</f>
        <v>19101.399999999998</v>
      </c>
      <c r="BA29" s="30">
        <f t="shared" si="3"/>
        <v>73.06869866917604</v>
      </c>
      <c r="BB29" s="30">
        <f>SUM(BB10:BB28)</f>
        <v>30387.1</v>
      </c>
      <c r="BC29" s="30">
        <f>SUM(BC10:BC28)</f>
        <v>16361.4</v>
      </c>
      <c r="BD29" s="30">
        <f>BC29/BB29*100</f>
        <v>53.84324269180014</v>
      </c>
      <c r="BE29" s="30">
        <f>SUM(BE10:BE28)</f>
        <v>23311.300000000003</v>
      </c>
      <c r="BF29" s="30">
        <f>SUM(BF10:BF28)</f>
        <v>9855.4</v>
      </c>
      <c r="BG29" s="30">
        <f>BF29/BE29*100</f>
        <v>42.27735046951478</v>
      </c>
      <c r="BH29" s="30">
        <f>SUM(BH10:BH28)</f>
        <v>33906.4</v>
      </c>
      <c r="BI29" s="30">
        <f>SUM(BI10:BI28)</f>
        <v>18695.8</v>
      </c>
      <c r="BJ29" s="30">
        <f>BI29/BH29*100</f>
        <v>55.13944270108298</v>
      </c>
      <c r="BK29" s="30">
        <f>SUM(BK10:BK28)</f>
        <v>-3515.9</v>
      </c>
      <c r="BL29" s="30">
        <f>SUM(BL10:BL28)</f>
        <v>13862.400000000001</v>
      </c>
      <c r="BM29" s="30">
        <f>BL29/BK29*100</f>
        <v>-394.277425410279</v>
      </c>
      <c r="BN29" s="30">
        <f>SUM(BN10:BN28)</f>
        <v>-3554.2999999999993</v>
      </c>
      <c r="BO29" s="30">
        <f>SUM(BO10:BO28)</f>
        <v>13862.399999999998</v>
      </c>
      <c r="BP29" s="30">
        <f>BO29/BN29*100</f>
        <v>-390.0177250091439</v>
      </c>
      <c r="BQ29" s="6"/>
      <c r="BR29" s="25"/>
    </row>
    <row r="30" spans="3:68" ht="15.75" hidden="1">
      <c r="C30" s="31">
        <f aca="true" t="shared" si="26" ref="C30:AC30">C29-C20</f>
        <v>114657.40000000002</v>
      </c>
      <c r="D30" s="31">
        <f t="shared" si="26"/>
        <v>80040.09999999999</v>
      </c>
      <c r="E30" s="31">
        <f t="shared" si="26"/>
        <v>-8.849628969951311</v>
      </c>
      <c r="F30" s="31">
        <f t="shared" si="26"/>
        <v>52393.30000000001</v>
      </c>
      <c r="G30" s="31">
        <f t="shared" si="26"/>
        <v>39923.100000000006</v>
      </c>
      <c r="H30" s="31">
        <f t="shared" si="26"/>
        <v>-9.332267071682764</v>
      </c>
      <c r="I30" s="31">
        <f t="shared" si="26"/>
        <v>19930</v>
      </c>
      <c r="J30" s="31">
        <f t="shared" si="26"/>
        <v>15760.099999999999</v>
      </c>
      <c r="K30" s="31">
        <f t="shared" si="26"/>
        <v>-12.767818936406044</v>
      </c>
      <c r="L30" s="31">
        <f t="shared" si="26"/>
        <v>567</v>
      </c>
      <c r="M30" s="31">
        <f t="shared" si="26"/>
        <v>549.3</v>
      </c>
      <c r="N30" s="31">
        <f t="shared" si="26"/>
        <v>-198.92426850258175</v>
      </c>
      <c r="O30" s="31">
        <f t="shared" si="26"/>
        <v>3600</v>
      </c>
      <c r="P30" s="31">
        <f t="shared" si="26"/>
        <v>2193.899999999999</v>
      </c>
      <c r="Q30" s="31">
        <f t="shared" si="26"/>
        <v>-6.166454081632672</v>
      </c>
      <c r="R30" s="31">
        <f t="shared" si="26"/>
        <v>13948</v>
      </c>
      <c r="S30" s="31">
        <f t="shared" si="26"/>
        <v>10194.399999999998</v>
      </c>
      <c r="T30" s="31">
        <f t="shared" si="26"/>
        <v>0.017752817458813297</v>
      </c>
      <c r="U30" s="31">
        <f t="shared" si="26"/>
        <v>1500</v>
      </c>
      <c r="V30" s="31">
        <f t="shared" si="26"/>
        <v>1239.1</v>
      </c>
      <c r="W30" s="31" t="e">
        <f t="shared" si="26"/>
        <v>#DIV/0!</v>
      </c>
      <c r="X30" s="31">
        <f t="shared" si="26"/>
        <v>2084.2</v>
      </c>
      <c r="Y30" s="31">
        <f t="shared" si="26"/>
        <v>1353.7999999999997</v>
      </c>
      <c r="Z30" s="31">
        <f t="shared" si="26"/>
        <v>-19.934139112171096</v>
      </c>
      <c r="AA30" s="31">
        <f t="shared" si="26"/>
        <v>314</v>
      </c>
      <c r="AB30" s="31">
        <f t="shared" si="26"/>
        <v>321</v>
      </c>
      <c r="AC30" s="31">
        <f t="shared" si="26"/>
        <v>5.674484256243218</v>
      </c>
      <c r="AD30" s="31"/>
      <c r="AE30" s="31"/>
      <c r="AF30" s="14" t="e">
        <f t="shared" si="13"/>
        <v>#DIV/0!</v>
      </c>
      <c r="AG30" s="31">
        <f aca="true" t="shared" si="27" ref="AG30:BP30">AG29-AG20</f>
        <v>510</v>
      </c>
      <c r="AH30" s="31">
        <f t="shared" si="27"/>
        <v>385.70000000000005</v>
      </c>
      <c r="AI30" s="14">
        <f t="shared" si="14"/>
        <v>75.62745098039217</v>
      </c>
      <c r="AJ30" s="31">
        <f t="shared" si="27"/>
        <v>62264.10000000001</v>
      </c>
      <c r="AK30" s="31">
        <f t="shared" si="27"/>
        <v>40116.99999999999</v>
      </c>
      <c r="AL30" s="31">
        <f t="shared" si="27"/>
        <v>-9.825531132989227</v>
      </c>
      <c r="AM30" s="31">
        <f t="shared" si="27"/>
        <v>24104.5</v>
      </c>
      <c r="AN30" s="31">
        <f t="shared" si="27"/>
        <v>20087</v>
      </c>
      <c r="AO30" s="31">
        <f t="shared" si="27"/>
        <v>-0.0028299430615561505</v>
      </c>
      <c r="AP30" s="31">
        <f t="shared" si="27"/>
        <v>13071.5</v>
      </c>
      <c r="AQ30" s="31">
        <f t="shared" si="27"/>
        <v>9211.3</v>
      </c>
      <c r="AR30" s="31">
        <f t="shared" si="27"/>
        <v>43.76776630264948</v>
      </c>
      <c r="AS30" s="31">
        <f t="shared" si="27"/>
        <v>118617.7</v>
      </c>
      <c r="AT30" s="31">
        <f t="shared" si="27"/>
        <v>67852.8</v>
      </c>
      <c r="AU30" s="31">
        <f t="shared" si="27"/>
        <v>-3.5991521052839417</v>
      </c>
      <c r="AV30" s="31">
        <f t="shared" si="27"/>
        <v>30227.700000000004</v>
      </c>
      <c r="AW30" s="31">
        <f t="shared" si="27"/>
        <v>22318.700000000004</v>
      </c>
      <c r="AX30" s="31">
        <f t="shared" si="27"/>
        <v>12.600479075424289</v>
      </c>
      <c r="AY30" s="31">
        <f t="shared" si="27"/>
        <v>23923.000000000004</v>
      </c>
      <c r="AZ30" s="31">
        <f t="shared" si="27"/>
        <v>17874.6</v>
      </c>
      <c r="BA30" s="31">
        <f t="shared" si="27"/>
        <v>17.775058249110238</v>
      </c>
      <c r="BB30" s="31">
        <f t="shared" si="27"/>
        <v>29365.6</v>
      </c>
      <c r="BC30" s="31">
        <f t="shared" si="27"/>
        <v>16090.5</v>
      </c>
      <c r="BD30" s="31">
        <f t="shared" si="27"/>
        <v>27.323418903253888</v>
      </c>
      <c r="BE30" s="31">
        <f t="shared" si="27"/>
        <v>22166.300000000003</v>
      </c>
      <c r="BF30" s="31">
        <f t="shared" si="27"/>
        <v>8947.4</v>
      </c>
      <c r="BG30" s="31">
        <f t="shared" si="27"/>
        <v>-37.023959574153345</v>
      </c>
      <c r="BH30" s="31">
        <f t="shared" si="27"/>
        <v>31954.7</v>
      </c>
      <c r="BI30" s="31">
        <f t="shared" si="27"/>
        <v>17499.899999999998</v>
      </c>
      <c r="BJ30" s="31">
        <f t="shared" si="27"/>
        <v>-6.135343382843857</v>
      </c>
      <c r="BK30" s="31">
        <f>BK29-BK20</f>
        <v>-3921.9</v>
      </c>
      <c r="BL30" s="31">
        <f>BL29-BL20</f>
        <v>12187.300000000001</v>
      </c>
      <c r="BM30" s="31">
        <f>BM29-BM20</f>
        <v>-806.8636323068308</v>
      </c>
      <c r="BN30" s="31">
        <f t="shared" si="27"/>
        <v>-3960.2999999999984</v>
      </c>
      <c r="BO30" s="31">
        <f t="shared" si="27"/>
        <v>12187.3</v>
      </c>
      <c r="BP30" s="31">
        <f t="shared" si="27"/>
        <v>-802.6039319056964</v>
      </c>
    </row>
    <row r="31" spans="3:69" ht="15.7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</row>
    <row r="32" spans="3:68" ht="15" customHeight="1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</row>
    <row r="36" ht="15.75">
      <c r="AH36" s="32"/>
    </row>
  </sheetData>
  <sheetProtection/>
  <mergeCells count="32">
    <mergeCell ref="R1:T1"/>
    <mergeCell ref="C2:T2"/>
    <mergeCell ref="C4:E7"/>
    <mergeCell ref="F4:AR4"/>
    <mergeCell ref="F5:H7"/>
    <mergeCell ref="I5:AI5"/>
    <mergeCell ref="AJ5:AL7"/>
    <mergeCell ref="AM5:AR5"/>
    <mergeCell ref="AA6:AC7"/>
    <mergeCell ref="AD6:AF7"/>
    <mergeCell ref="AV4:BJ4"/>
    <mergeCell ref="AY5:BA5"/>
    <mergeCell ref="AS4:AU7"/>
    <mergeCell ref="BN4:BP7"/>
    <mergeCell ref="BE5:BG7"/>
    <mergeCell ref="BH5:BJ7"/>
    <mergeCell ref="AV5:AX7"/>
    <mergeCell ref="AY6:BA7"/>
    <mergeCell ref="BB5:BD7"/>
    <mergeCell ref="BK4:BM7"/>
    <mergeCell ref="A29:B29"/>
    <mergeCell ref="AG6:AI7"/>
    <mergeCell ref="AM6:AO7"/>
    <mergeCell ref="B4:B8"/>
    <mergeCell ref="A4:A8"/>
    <mergeCell ref="I6:K7"/>
    <mergeCell ref="L6:N7"/>
    <mergeCell ref="AP6:AR7"/>
    <mergeCell ref="O6:Q7"/>
    <mergeCell ref="R6:T7"/>
    <mergeCell ref="U6:W7"/>
    <mergeCell ref="X6:Z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vur_finance1</cp:lastModifiedBy>
  <cp:lastPrinted>2018-06-08T06:02:04Z</cp:lastPrinted>
  <dcterms:created xsi:type="dcterms:W3CDTF">2013-04-03T10:22:22Z</dcterms:created>
  <dcterms:modified xsi:type="dcterms:W3CDTF">2018-11-13T08:06:33Z</dcterms:modified>
  <cp:category/>
  <cp:version/>
  <cp:contentType/>
  <cp:contentStatus/>
</cp:coreProperties>
</file>