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<sst xmlns="http://schemas.openxmlformats.org/spreadsheetml/2006/main" count="286" uniqueCount="116">
  <si>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</si>
  <si>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</si>
  <si>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</si>
  <si>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</si>
  <si>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</si>
  <si>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</si>
  <si>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</si>
  <si>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</si>
  <si>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</si>
  <si>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</si>
  <si>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</si>
  <si>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</si>
  <si>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</si>
  <si>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</si>
  <si>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</si>
  <si>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</si>
  <si>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</si>
  <si>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</si>
  <si>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</si>
  <si>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</si>
  <si>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</si>
  <si>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</si>
  <si>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</si>
  <si>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</si>
  <si>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</si>
  <si>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</si>
  <si>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</si>
  <si>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</si>
  <si>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</si>
  <si>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</si>
  <si>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</si>
  <si>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</si>
  <si>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>Плановые показатели объема расходов бюджета поселений на 2007 год</t>
  </si>
  <si>
    <t>Прогноз поступления доходов в бюджет поселений  на 2007 год</t>
  </si>
  <si>
    <t>Прогноз поступления налоговых и неналоговых доходов в бюджеты поселений  на 2007 год</t>
  </si>
  <si>
    <t xml:space="preserve">Плановые показатели объема капитальных расходов бюджета поселений  на 2007 год (ЭК 310) </t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</si>
  <si>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</si>
  <si>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</si>
  <si>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</si>
  <si>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</si>
  <si>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</si>
  <si>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</si>
  <si>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</si>
  <si>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</si>
  <si>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</si>
  <si>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</si>
  <si>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</si>
  <si>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</si>
  <si>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</si>
  <si>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</si>
  <si>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</si>
  <si>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</si>
  <si>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</si>
  <si>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</si>
  <si>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</si>
  <si>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</si>
  <si>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</si>
  <si>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</si>
  <si>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</si>
  <si>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</si>
  <si>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</si>
  <si>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</si>
  <si>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</si>
  <si>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</si>
  <si>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</si>
  <si>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</si>
  <si>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</si>
  <si>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</si>
  <si>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</si>
  <si>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</si>
  <si>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</si>
  <si>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</si>
  <si>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</si>
  <si>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</si>
  <si>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</si>
  <si>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</si>
  <si>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</si>
  <si>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</si>
  <si>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</si>
  <si>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</si>
  <si>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</si>
  <si>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</si>
  <si>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</si>
  <si>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</si>
  <si>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</si>
  <si>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</si>
  <si>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</si>
  <si>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</si>
  <si>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</si>
  <si>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</si>
  <si>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</si>
  <si>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</si>
  <si>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</si>
  <si>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</si>
  <si>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</si>
  <si>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</si>
  <si>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</si>
  <si>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</si>
  <si>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</si>
  <si>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</si>
  <si>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</si>
  <si>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</si>
  <si>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</si>
  <si>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</si>
  <si>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</si>
  <si>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</si>
  <si>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</si>
  <si>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</si>
  <si>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</si>
  <si>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</si>
  <si>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</si>
  <si>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</si>
  <si>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</si>
  <si>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Недоимка по местным налогам на 01.10.2007</t>
  </si>
  <si>
    <t>Недоимка по местным налогам на 01.12.2007</t>
  </si>
  <si>
    <t>Кредиторская задолженность на 01.12.2007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</si>
</sst>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25" sqref="R2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4" t="s">
        <v>41</v>
      </c>
      <c r="D2" s="84"/>
      <c r="E2" s="84"/>
      <c r="F2" s="84"/>
      <c r="G2" s="84"/>
      <c r="H2" s="84"/>
      <c r="I2" s="84"/>
      <c r="J2" s="84"/>
      <c r="K2" s="84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79" t="s">
        <v>6</v>
      </c>
      <c r="B4" s="82" t="s">
        <v>31</v>
      </c>
      <c r="C4" s="5" t="s">
        <v>15</v>
      </c>
      <c r="D4" s="5" t="s">
        <v>115</v>
      </c>
      <c r="E4" s="25" t="s">
        <v>17</v>
      </c>
      <c r="F4" s="25" t="s">
        <v>32</v>
      </c>
      <c r="G4" s="25" t="s">
        <v>36</v>
      </c>
      <c r="H4" s="35" t="s">
        <v>37</v>
      </c>
      <c r="I4" s="25" t="s">
        <v>35</v>
      </c>
      <c r="J4" s="25" t="s">
        <v>38</v>
      </c>
      <c r="K4" s="5" t="s">
        <v>39</v>
      </c>
      <c r="L4" s="6" t="s">
        <v>40</v>
      </c>
      <c r="M4" s="25" t="s">
        <v>33</v>
      </c>
      <c r="N4" s="25" t="s">
        <v>42</v>
      </c>
      <c r="O4" s="25" t="s">
        <v>43</v>
      </c>
      <c r="P4" s="21" t="s">
        <v>44</v>
      </c>
      <c r="Q4" s="5" t="s">
        <v>29</v>
      </c>
      <c r="R4" s="80" t="s">
        <v>1</v>
      </c>
      <c r="S4" s="80" t="s">
        <v>7</v>
      </c>
      <c r="T4" s="6" t="s">
        <v>3</v>
      </c>
    </row>
    <row r="5" spans="1:20" s="10" customFormat="1" ht="45.75" customHeight="1">
      <c r="A5" s="79"/>
      <c r="B5" s="82"/>
      <c r="C5" s="5" t="s">
        <v>16</v>
      </c>
      <c r="D5" s="5" t="s">
        <v>16</v>
      </c>
      <c r="E5" s="8" t="s">
        <v>18</v>
      </c>
      <c r="F5" s="8" t="s">
        <v>12</v>
      </c>
      <c r="G5" s="8" t="s">
        <v>46</v>
      </c>
      <c r="H5" s="36" t="s">
        <v>24</v>
      </c>
      <c r="I5" s="8" t="s">
        <v>12</v>
      </c>
      <c r="J5" s="8" t="s">
        <v>45</v>
      </c>
      <c r="K5" s="8" t="s">
        <v>26</v>
      </c>
      <c r="L5" s="8" t="s">
        <v>27</v>
      </c>
      <c r="M5" s="8" t="s">
        <v>12</v>
      </c>
      <c r="N5" s="8" t="s">
        <v>12</v>
      </c>
      <c r="O5" s="8" t="s">
        <v>12</v>
      </c>
      <c r="P5" s="8" t="s">
        <v>28</v>
      </c>
      <c r="Q5" s="8" t="s">
        <v>30</v>
      </c>
      <c r="R5" s="81"/>
      <c r="S5" s="81"/>
      <c r="T5" s="9" t="s">
        <v>19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7">
        <v>6</v>
      </c>
      <c r="G6" s="7">
        <v>7</v>
      </c>
      <c r="H6" s="36" t="s">
        <v>25</v>
      </c>
      <c r="I6" s="7">
        <v>9</v>
      </c>
      <c r="J6" s="8">
        <v>10</v>
      </c>
      <c r="K6" s="8">
        <v>11</v>
      </c>
      <c r="L6" s="8">
        <v>12</v>
      </c>
      <c r="M6" s="77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47</v>
      </c>
      <c r="C7" s="22">
        <v>0</v>
      </c>
      <c r="D7" s="22">
        <v>0</v>
      </c>
      <c r="E7" s="42">
        <f>D7-C7</f>
        <v>0</v>
      </c>
      <c r="F7" s="42">
        <v>2518.4</v>
      </c>
      <c r="G7" s="42">
        <v>332.8</v>
      </c>
      <c r="H7" s="74">
        <f>F7-G7</f>
        <v>2185.6</v>
      </c>
      <c r="I7" s="22">
        <v>172.2</v>
      </c>
      <c r="J7" s="22">
        <v>0</v>
      </c>
      <c r="K7" s="42">
        <f>I7-J7</f>
        <v>172.2</v>
      </c>
      <c r="L7" s="42">
        <f>H7-K7</f>
        <v>2013.3999999999999</v>
      </c>
      <c r="M7" s="42">
        <v>2498.3</v>
      </c>
      <c r="N7" s="42">
        <v>332.8</v>
      </c>
      <c r="O7" s="42">
        <v>0</v>
      </c>
      <c r="P7" s="42">
        <f>M7-N7-O7</f>
        <v>2165.5</v>
      </c>
      <c r="Q7" s="43">
        <f>L7/P7*100</f>
        <v>92.97621796351882</v>
      </c>
      <c r="R7" s="44">
        <v>1</v>
      </c>
      <c r="S7" s="12">
        <v>0.75</v>
      </c>
      <c r="T7" s="12">
        <f aca="true" t="shared" si="0" ref="T7:T30">R7*S7</f>
        <v>0.75</v>
      </c>
    </row>
    <row r="8" spans="1:20" ht="12.75">
      <c r="A8" s="41">
        <v>2</v>
      </c>
      <c r="B8" s="40" t="s">
        <v>48</v>
      </c>
      <c r="C8" s="22">
        <v>0</v>
      </c>
      <c r="D8" s="22">
        <v>0</v>
      </c>
      <c r="E8" s="42">
        <f aca="true" t="shared" si="1" ref="E8:E30">D8-C8</f>
        <v>0</v>
      </c>
      <c r="F8" s="42">
        <v>1963.5</v>
      </c>
      <c r="G8" s="42">
        <v>120</v>
      </c>
      <c r="H8" s="74">
        <f aca="true" t="shared" si="2" ref="H8:H30">F8-G8</f>
        <v>1843.5</v>
      </c>
      <c r="I8" s="22">
        <v>65</v>
      </c>
      <c r="J8" s="22">
        <v>0</v>
      </c>
      <c r="K8" s="42">
        <f aca="true" t="shared" si="3" ref="K8:K30">I8-J8</f>
        <v>65</v>
      </c>
      <c r="L8" s="42">
        <f aca="true" t="shared" si="4" ref="L8:L25">H8-K8</f>
        <v>1778.5</v>
      </c>
      <c r="M8" s="42">
        <v>1949.5</v>
      </c>
      <c r="N8" s="42">
        <v>120</v>
      </c>
      <c r="O8" s="42">
        <v>0</v>
      </c>
      <c r="P8" s="42">
        <f aca="true" t="shared" si="5" ref="P8:P30">M8-N8-O8</f>
        <v>1829.5</v>
      </c>
      <c r="Q8" s="43">
        <f aca="true" t="shared" si="6" ref="Q8:Q30">L8/P8*100</f>
        <v>97.21235310194042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49</v>
      </c>
      <c r="C9" s="22">
        <v>0</v>
      </c>
      <c r="D9" s="22">
        <v>0</v>
      </c>
      <c r="E9" s="42">
        <f t="shared" si="1"/>
        <v>0</v>
      </c>
      <c r="F9" s="42">
        <v>2278.1</v>
      </c>
      <c r="G9" s="42">
        <v>100.5</v>
      </c>
      <c r="H9" s="74">
        <f t="shared" si="2"/>
        <v>2177.6</v>
      </c>
      <c r="I9" s="22">
        <v>152.5</v>
      </c>
      <c r="J9" s="22">
        <v>0</v>
      </c>
      <c r="K9" s="42">
        <f t="shared" si="3"/>
        <v>152.5</v>
      </c>
      <c r="L9" s="42">
        <f t="shared" si="4"/>
        <v>2025.1</v>
      </c>
      <c r="M9" s="42">
        <v>2267.5</v>
      </c>
      <c r="N9" s="42">
        <v>100.5</v>
      </c>
      <c r="O9" s="42">
        <v>0</v>
      </c>
      <c r="P9" s="42">
        <f t="shared" si="5"/>
        <v>2167</v>
      </c>
      <c r="Q9" s="43">
        <f t="shared" si="6"/>
        <v>93.4517766497462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50</v>
      </c>
      <c r="C10" s="22">
        <v>0</v>
      </c>
      <c r="D10" s="22">
        <v>0</v>
      </c>
      <c r="E10" s="42">
        <f t="shared" si="1"/>
        <v>0</v>
      </c>
      <c r="F10" s="42">
        <v>1699</v>
      </c>
      <c r="G10" s="42">
        <v>94</v>
      </c>
      <c r="H10" s="74">
        <f t="shared" si="2"/>
        <v>1605</v>
      </c>
      <c r="I10" s="22">
        <v>98.9</v>
      </c>
      <c r="J10" s="22">
        <v>0</v>
      </c>
      <c r="K10" s="42">
        <f t="shared" si="3"/>
        <v>98.9</v>
      </c>
      <c r="L10" s="42">
        <f t="shared" si="4"/>
        <v>1506.1</v>
      </c>
      <c r="M10" s="42">
        <v>1679.3</v>
      </c>
      <c r="N10" s="42">
        <v>94</v>
      </c>
      <c r="O10" s="42">
        <v>0</v>
      </c>
      <c r="P10" s="42">
        <f t="shared" si="5"/>
        <v>1585.3</v>
      </c>
      <c r="Q10" s="43">
        <f t="shared" si="6"/>
        <v>95.00410017031477</v>
      </c>
      <c r="R10" s="44">
        <v>1</v>
      </c>
      <c r="S10" s="12">
        <v>0.75</v>
      </c>
      <c r="T10" s="12">
        <f t="shared" si="0"/>
        <v>0.75</v>
      </c>
    </row>
    <row r="11" spans="1:20" ht="12.75">
      <c r="A11" s="41">
        <v>5</v>
      </c>
      <c r="B11" s="40" t="s">
        <v>51</v>
      </c>
      <c r="C11" s="22">
        <v>0</v>
      </c>
      <c r="D11" s="22">
        <v>0</v>
      </c>
      <c r="E11" s="42">
        <f t="shared" si="1"/>
        <v>0</v>
      </c>
      <c r="F11" s="42">
        <v>1710.4</v>
      </c>
      <c r="G11" s="42">
        <v>310</v>
      </c>
      <c r="H11" s="74">
        <f t="shared" si="2"/>
        <v>1400.4</v>
      </c>
      <c r="I11" s="22">
        <v>51.8</v>
      </c>
      <c r="J11" s="22">
        <v>0</v>
      </c>
      <c r="K11" s="42">
        <f t="shared" si="3"/>
        <v>51.8</v>
      </c>
      <c r="L11" s="42">
        <f t="shared" si="4"/>
        <v>1348.6000000000001</v>
      </c>
      <c r="M11" s="42">
        <v>1695.4</v>
      </c>
      <c r="N11" s="42">
        <v>310</v>
      </c>
      <c r="O11" s="42">
        <v>0</v>
      </c>
      <c r="P11" s="42">
        <f t="shared" si="5"/>
        <v>1385.4</v>
      </c>
      <c r="Q11" s="43">
        <f t="shared" si="6"/>
        <v>97.34372744333767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52</v>
      </c>
      <c r="C12" s="22">
        <v>0</v>
      </c>
      <c r="D12" s="22">
        <v>0</v>
      </c>
      <c r="E12" s="42">
        <f t="shared" si="1"/>
        <v>0</v>
      </c>
      <c r="F12" s="42">
        <v>1836.8</v>
      </c>
      <c r="G12" s="42">
        <v>71</v>
      </c>
      <c r="H12" s="74">
        <f t="shared" si="2"/>
        <v>1765.8</v>
      </c>
      <c r="I12" s="22">
        <v>377.5</v>
      </c>
      <c r="J12" s="22">
        <v>0</v>
      </c>
      <c r="K12" s="42">
        <f t="shared" si="3"/>
        <v>377.5</v>
      </c>
      <c r="L12" s="42">
        <f t="shared" si="4"/>
        <v>1388.3</v>
      </c>
      <c r="M12" s="42">
        <v>1830</v>
      </c>
      <c r="N12" s="42">
        <v>71</v>
      </c>
      <c r="O12" s="42">
        <v>0</v>
      </c>
      <c r="P12" s="42">
        <f t="shared" si="5"/>
        <v>1759</v>
      </c>
      <c r="Q12" s="43">
        <f t="shared" si="6"/>
        <v>78.92552586696986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53</v>
      </c>
      <c r="C13" s="22">
        <v>0</v>
      </c>
      <c r="D13" s="22">
        <v>0</v>
      </c>
      <c r="E13" s="42">
        <f t="shared" si="1"/>
        <v>0</v>
      </c>
      <c r="F13" s="42">
        <v>1689</v>
      </c>
      <c r="G13" s="42">
        <v>139</v>
      </c>
      <c r="H13" s="74">
        <f t="shared" si="2"/>
        <v>1550</v>
      </c>
      <c r="I13" s="22">
        <v>58.1</v>
      </c>
      <c r="J13" s="22">
        <v>0</v>
      </c>
      <c r="K13" s="42">
        <f t="shared" si="3"/>
        <v>58.1</v>
      </c>
      <c r="L13" s="42">
        <f t="shared" si="4"/>
        <v>1491.9</v>
      </c>
      <c r="M13" s="42">
        <v>1680.9</v>
      </c>
      <c r="N13" s="42">
        <v>139</v>
      </c>
      <c r="O13" s="42">
        <v>0</v>
      </c>
      <c r="P13" s="42">
        <f t="shared" si="5"/>
        <v>1541.9</v>
      </c>
      <c r="Q13" s="43">
        <f t="shared" si="6"/>
        <v>96.7572475517219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54</v>
      </c>
      <c r="C14" s="22">
        <v>0</v>
      </c>
      <c r="D14" s="22">
        <v>0</v>
      </c>
      <c r="E14" s="42">
        <f t="shared" si="1"/>
        <v>0</v>
      </c>
      <c r="F14" s="42">
        <v>30392.9</v>
      </c>
      <c r="G14" s="42">
        <v>12879</v>
      </c>
      <c r="H14" s="74">
        <f t="shared" si="2"/>
        <v>17513.9</v>
      </c>
      <c r="I14" s="22">
        <v>15541.1</v>
      </c>
      <c r="J14" s="22">
        <v>10914</v>
      </c>
      <c r="K14" s="42">
        <f t="shared" si="3"/>
        <v>4627.1</v>
      </c>
      <c r="L14" s="42">
        <f t="shared" si="4"/>
        <v>12886.800000000001</v>
      </c>
      <c r="M14" s="42">
        <v>29388.9</v>
      </c>
      <c r="N14" s="42">
        <v>2214</v>
      </c>
      <c r="O14" s="42">
        <v>10665</v>
      </c>
      <c r="P14" s="42">
        <f t="shared" si="5"/>
        <v>16509.9</v>
      </c>
      <c r="Q14" s="43">
        <f t="shared" si="6"/>
        <v>78.05498519070376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55</v>
      </c>
      <c r="C15" s="22">
        <v>0</v>
      </c>
      <c r="D15" s="22">
        <v>0</v>
      </c>
      <c r="E15" s="42">
        <f t="shared" si="1"/>
        <v>0</v>
      </c>
      <c r="F15" s="42">
        <v>2274.9</v>
      </c>
      <c r="G15" s="42">
        <v>244.8</v>
      </c>
      <c r="H15" s="74">
        <f t="shared" si="2"/>
        <v>2030.1000000000001</v>
      </c>
      <c r="I15" s="22">
        <v>0</v>
      </c>
      <c r="J15" s="22">
        <v>0</v>
      </c>
      <c r="K15" s="42">
        <f t="shared" si="3"/>
        <v>0</v>
      </c>
      <c r="L15" s="42">
        <f t="shared" si="4"/>
        <v>2030.1000000000001</v>
      </c>
      <c r="M15" s="42">
        <v>2247.3</v>
      </c>
      <c r="N15" s="42">
        <v>244.8</v>
      </c>
      <c r="O15" s="42">
        <v>0</v>
      </c>
      <c r="P15" s="42">
        <f t="shared" si="5"/>
        <v>2002.5000000000002</v>
      </c>
      <c r="Q15" s="43">
        <f t="shared" si="6"/>
        <v>101.37827715355805</v>
      </c>
      <c r="R15" s="44">
        <v>0</v>
      </c>
      <c r="S15" s="12">
        <v>0.75</v>
      </c>
      <c r="T15" s="12">
        <f t="shared" si="0"/>
        <v>0</v>
      </c>
    </row>
    <row r="16" spans="1:20" ht="12.75">
      <c r="A16" s="41">
        <v>10</v>
      </c>
      <c r="B16" s="40" t="s">
        <v>56</v>
      </c>
      <c r="C16" s="22">
        <v>0</v>
      </c>
      <c r="D16" s="22">
        <v>0</v>
      </c>
      <c r="E16" s="42">
        <f t="shared" si="1"/>
        <v>0</v>
      </c>
      <c r="F16" s="42">
        <v>2110.9</v>
      </c>
      <c r="G16" s="42">
        <v>107.8</v>
      </c>
      <c r="H16" s="74">
        <f t="shared" si="2"/>
        <v>2003.1000000000001</v>
      </c>
      <c r="I16" s="22">
        <v>857.1</v>
      </c>
      <c r="J16" s="22">
        <v>0</v>
      </c>
      <c r="K16" s="42">
        <f t="shared" si="3"/>
        <v>857.1</v>
      </c>
      <c r="L16" s="42">
        <f t="shared" si="4"/>
        <v>1146</v>
      </c>
      <c r="M16" s="42">
        <v>2099.8</v>
      </c>
      <c r="N16" s="42">
        <v>107.8</v>
      </c>
      <c r="O16" s="42">
        <v>0</v>
      </c>
      <c r="P16" s="42">
        <f t="shared" si="5"/>
        <v>1992.0000000000002</v>
      </c>
      <c r="Q16" s="43">
        <f t="shared" si="6"/>
        <v>57.5301204819277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57</v>
      </c>
      <c r="C17" s="22">
        <v>0</v>
      </c>
      <c r="D17" s="22">
        <v>0</v>
      </c>
      <c r="E17" s="42">
        <f t="shared" si="1"/>
        <v>0</v>
      </c>
      <c r="F17" s="42">
        <v>4190.9</v>
      </c>
      <c r="G17" s="42">
        <v>349.7</v>
      </c>
      <c r="H17" s="74">
        <f t="shared" si="2"/>
        <v>3841.2</v>
      </c>
      <c r="I17" s="22">
        <v>1023.4</v>
      </c>
      <c r="J17" s="22">
        <v>0</v>
      </c>
      <c r="K17" s="42">
        <f t="shared" si="3"/>
        <v>1023.4</v>
      </c>
      <c r="L17" s="42">
        <f t="shared" si="4"/>
        <v>2817.7999999999997</v>
      </c>
      <c r="M17" s="42">
        <v>4127.3</v>
      </c>
      <c r="N17" s="42">
        <v>349.7</v>
      </c>
      <c r="O17" s="42">
        <v>0</v>
      </c>
      <c r="P17" s="42">
        <f t="shared" si="5"/>
        <v>3777.6000000000004</v>
      </c>
      <c r="Q17" s="43">
        <f t="shared" si="6"/>
        <v>74.59233375688267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58</v>
      </c>
      <c r="C18" s="22">
        <v>0</v>
      </c>
      <c r="D18" s="22">
        <v>0</v>
      </c>
      <c r="E18" s="42">
        <f t="shared" si="1"/>
        <v>0</v>
      </c>
      <c r="F18" s="42">
        <v>1704.9</v>
      </c>
      <c r="G18" s="42">
        <v>179</v>
      </c>
      <c r="H18" s="74">
        <f t="shared" si="2"/>
        <v>1525.9</v>
      </c>
      <c r="I18" s="22">
        <v>7.9</v>
      </c>
      <c r="J18" s="22">
        <v>0</v>
      </c>
      <c r="K18" s="42">
        <f t="shared" si="3"/>
        <v>7.9</v>
      </c>
      <c r="L18" s="42">
        <f t="shared" si="4"/>
        <v>1518</v>
      </c>
      <c r="M18" s="42">
        <v>1695.9</v>
      </c>
      <c r="N18" s="42">
        <v>152</v>
      </c>
      <c r="O18" s="42">
        <v>27</v>
      </c>
      <c r="P18" s="42">
        <f t="shared" si="5"/>
        <v>1516.9</v>
      </c>
      <c r="Q18" s="43">
        <f t="shared" si="6"/>
        <v>100.07251631617113</v>
      </c>
      <c r="R18" s="44">
        <v>0</v>
      </c>
      <c r="S18" s="12">
        <v>0.75</v>
      </c>
      <c r="T18" s="12">
        <f t="shared" si="0"/>
        <v>0</v>
      </c>
    </row>
    <row r="19" spans="1:20" ht="12.75">
      <c r="A19" s="41">
        <v>13</v>
      </c>
      <c r="B19" s="40" t="s">
        <v>59</v>
      </c>
      <c r="C19" s="22">
        <v>0</v>
      </c>
      <c r="D19" s="22">
        <v>0</v>
      </c>
      <c r="E19" s="42">
        <f t="shared" si="1"/>
        <v>0</v>
      </c>
      <c r="F19" s="42">
        <v>2277.6</v>
      </c>
      <c r="G19" s="42">
        <v>365.8</v>
      </c>
      <c r="H19" s="74">
        <f t="shared" si="2"/>
        <v>1911.8</v>
      </c>
      <c r="I19" s="22">
        <v>128.9</v>
      </c>
      <c r="J19" s="22">
        <v>0</v>
      </c>
      <c r="K19" s="42">
        <f t="shared" si="3"/>
        <v>128.9</v>
      </c>
      <c r="L19" s="42">
        <f t="shared" si="4"/>
        <v>1782.8999999999999</v>
      </c>
      <c r="M19" s="42">
        <v>2265.6</v>
      </c>
      <c r="N19" s="42">
        <v>365.8</v>
      </c>
      <c r="O19" s="42">
        <v>0</v>
      </c>
      <c r="P19" s="42">
        <f t="shared" si="5"/>
        <v>1899.8</v>
      </c>
      <c r="Q19" s="43">
        <f t="shared" si="6"/>
        <v>93.84672070744288</v>
      </c>
      <c r="R19" s="44">
        <v>1</v>
      </c>
      <c r="S19" s="12">
        <v>0.75</v>
      </c>
      <c r="T19" s="12">
        <f t="shared" si="0"/>
        <v>0.75</v>
      </c>
    </row>
    <row r="20" spans="1:20" ht="12.75">
      <c r="A20" s="41">
        <v>14</v>
      </c>
      <c r="B20" s="40" t="s">
        <v>60</v>
      </c>
      <c r="C20" s="22">
        <v>0</v>
      </c>
      <c r="D20" s="22">
        <v>0</v>
      </c>
      <c r="E20" s="42">
        <f t="shared" si="1"/>
        <v>0</v>
      </c>
      <c r="F20" s="42">
        <v>1832.5</v>
      </c>
      <c r="G20" s="42">
        <v>201.8</v>
      </c>
      <c r="H20" s="74">
        <f t="shared" si="2"/>
        <v>1630.7</v>
      </c>
      <c r="I20" s="22">
        <v>42.5</v>
      </c>
      <c r="J20" s="22">
        <v>0</v>
      </c>
      <c r="K20" s="42">
        <f t="shared" si="3"/>
        <v>42.5</v>
      </c>
      <c r="L20" s="42">
        <f t="shared" si="4"/>
        <v>1588.2</v>
      </c>
      <c r="M20" s="42">
        <v>1824.6</v>
      </c>
      <c r="N20" s="42">
        <v>201.8</v>
      </c>
      <c r="O20" s="42">
        <v>0</v>
      </c>
      <c r="P20" s="42">
        <f t="shared" si="5"/>
        <v>1622.8</v>
      </c>
      <c r="Q20" s="43">
        <f t="shared" si="6"/>
        <v>97.86788267192507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61</v>
      </c>
      <c r="C21" s="22">
        <v>0</v>
      </c>
      <c r="D21" s="22">
        <v>0</v>
      </c>
      <c r="E21" s="42">
        <f t="shared" si="1"/>
        <v>0</v>
      </c>
      <c r="F21" s="42">
        <v>1430.9</v>
      </c>
      <c r="G21" s="42">
        <v>178</v>
      </c>
      <c r="H21" s="74">
        <f t="shared" si="2"/>
        <v>1252.9</v>
      </c>
      <c r="I21" s="22">
        <v>0.8</v>
      </c>
      <c r="J21" s="22">
        <v>0</v>
      </c>
      <c r="K21" s="42">
        <f t="shared" si="3"/>
        <v>0.8</v>
      </c>
      <c r="L21" s="42">
        <f t="shared" si="4"/>
        <v>1252.1000000000001</v>
      </c>
      <c r="M21" s="42">
        <v>1418</v>
      </c>
      <c r="N21" s="42">
        <v>178</v>
      </c>
      <c r="O21" s="42">
        <v>0</v>
      </c>
      <c r="P21" s="42">
        <f t="shared" si="5"/>
        <v>1240</v>
      </c>
      <c r="Q21" s="43">
        <f t="shared" si="6"/>
        <v>100.9758064516129</v>
      </c>
      <c r="R21" s="44">
        <v>0</v>
      </c>
      <c r="S21" s="12">
        <v>0.75</v>
      </c>
      <c r="T21" s="12">
        <f t="shared" si="0"/>
        <v>0</v>
      </c>
    </row>
    <row r="22" spans="1:20" ht="12.75">
      <c r="A22" s="41">
        <v>16</v>
      </c>
      <c r="B22" s="40" t="s">
        <v>62</v>
      </c>
      <c r="C22" s="22">
        <v>0</v>
      </c>
      <c r="D22" s="22">
        <v>0</v>
      </c>
      <c r="E22" s="42">
        <f t="shared" si="1"/>
        <v>0</v>
      </c>
      <c r="F22" s="42">
        <v>1389.9</v>
      </c>
      <c r="G22" s="42">
        <v>131</v>
      </c>
      <c r="H22" s="74">
        <f t="shared" si="2"/>
        <v>1258.9</v>
      </c>
      <c r="I22" s="22">
        <v>54.1</v>
      </c>
      <c r="J22" s="22">
        <v>0</v>
      </c>
      <c r="K22" s="42">
        <f t="shared" si="3"/>
        <v>54.1</v>
      </c>
      <c r="L22" s="42">
        <f t="shared" si="4"/>
        <v>1204.8000000000002</v>
      </c>
      <c r="M22" s="42">
        <v>1373.9</v>
      </c>
      <c r="N22" s="42">
        <v>131</v>
      </c>
      <c r="O22" s="42">
        <v>0</v>
      </c>
      <c r="P22" s="42">
        <f t="shared" si="5"/>
        <v>1242.9</v>
      </c>
      <c r="Q22" s="43">
        <f t="shared" si="6"/>
        <v>96.93458846246682</v>
      </c>
      <c r="R22" s="44">
        <v>1</v>
      </c>
      <c r="S22" s="12">
        <v>0.75</v>
      </c>
      <c r="T22" s="12">
        <f t="shared" si="0"/>
        <v>0.75</v>
      </c>
    </row>
    <row r="23" spans="1:20" ht="12.75">
      <c r="A23" s="41">
        <v>17</v>
      </c>
      <c r="B23" s="40" t="s">
        <v>63</v>
      </c>
      <c r="C23" s="22">
        <v>0</v>
      </c>
      <c r="D23" s="22">
        <v>0</v>
      </c>
      <c r="E23" s="42">
        <f t="shared" si="1"/>
        <v>0</v>
      </c>
      <c r="F23" s="42">
        <v>1920.2</v>
      </c>
      <c r="G23" s="42">
        <v>147.8</v>
      </c>
      <c r="H23" s="74">
        <f t="shared" si="2"/>
        <v>1772.4</v>
      </c>
      <c r="I23" s="22">
        <v>157.5</v>
      </c>
      <c r="J23" s="22">
        <v>0</v>
      </c>
      <c r="K23" s="42">
        <f t="shared" si="3"/>
        <v>157.5</v>
      </c>
      <c r="L23" s="42">
        <v>1604.9</v>
      </c>
      <c r="M23" s="42">
        <v>1904</v>
      </c>
      <c r="N23" s="42">
        <v>147.8</v>
      </c>
      <c r="O23" s="42">
        <v>0</v>
      </c>
      <c r="P23" s="42">
        <f t="shared" si="5"/>
        <v>1756.2</v>
      </c>
      <c r="Q23" s="43">
        <f t="shared" si="6"/>
        <v>91.38480810841591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64</v>
      </c>
      <c r="C24" s="22">
        <v>0</v>
      </c>
      <c r="D24" s="22">
        <v>0</v>
      </c>
      <c r="E24" s="42">
        <f t="shared" si="1"/>
        <v>0</v>
      </c>
      <c r="F24" s="42">
        <v>1399</v>
      </c>
      <c r="G24" s="42">
        <v>90</v>
      </c>
      <c r="H24" s="74">
        <f t="shared" si="2"/>
        <v>1309</v>
      </c>
      <c r="I24" s="22">
        <v>147.7</v>
      </c>
      <c r="J24" s="22">
        <v>0</v>
      </c>
      <c r="K24" s="42">
        <f t="shared" si="3"/>
        <v>147.7</v>
      </c>
      <c r="L24" s="42">
        <f t="shared" si="4"/>
        <v>1161.3</v>
      </c>
      <c r="M24" s="42">
        <v>1388.3</v>
      </c>
      <c r="N24" s="42">
        <v>90</v>
      </c>
      <c r="O24" s="42">
        <v>0</v>
      </c>
      <c r="P24" s="42">
        <f t="shared" si="5"/>
        <v>1298.3</v>
      </c>
      <c r="Q24" s="43">
        <f t="shared" si="6"/>
        <v>89.4477393514596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65</v>
      </c>
      <c r="C25" s="22">
        <v>0</v>
      </c>
      <c r="D25" s="22">
        <v>0</v>
      </c>
      <c r="E25" s="42">
        <f t="shared" si="1"/>
        <v>0</v>
      </c>
      <c r="F25" s="42">
        <v>2437.5</v>
      </c>
      <c r="G25" s="42">
        <v>284.8</v>
      </c>
      <c r="H25" s="74">
        <f t="shared" si="2"/>
        <v>2152.7</v>
      </c>
      <c r="I25" s="22">
        <v>120.4</v>
      </c>
      <c r="J25" s="22">
        <v>0</v>
      </c>
      <c r="K25" s="42">
        <f t="shared" si="3"/>
        <v>120.4</v>
      </c>
      <c r="L25" s="42">
        <f t="shared" si="4"/>
        <v>2032.2999999999997</v>
      </c>
      <c r="M25" s="42">
        <v>2410</v>
      </c>
      <c r="N25" s="42">
        <v>284.8</v>
      </c>
      <c r="O25" s="42">
        <v>0</v>
      </c>
      <c r="P25" s="42">
        <f t="shared" si="5"/>
        <v>2125.2</v>
      </c>
      <c r="Q25" s="43">
        <f t="shared" si="6"/>
        <v>95.62864671560322</v>
      </c>
      <c r="R25" s="44">
        <v>1</v>
      </c>
      <c r="S25" s="12">
        <v>0.75</v>
      </c>
      <c r="T25" s="12">
        <f t="shared" si="0"/>
        <v>0.75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78" t="s">
        <v>21</v>
      </c>
      <c r="B31" s="78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67057.3</v>
      </c>
      <c r="G31" s="22">
        <f t="shared" si="7"/>
        <v>16326.799999999996</v>
      </c>
      <c r="H31" s="75">
        <f t="shared" si="7"/>
        <v>50730.5</v>
      </c>
      <c r="I31" s="22">
        <f t="shared" si="7"/>
        <v>19057.4</v>
      </c>
      <c r="J31" s="22">
        <f t="shared" si="7"/>
        <v>10914</v>
      </c>
      <c r="K31" s="22">
        <f t="shared" si="7"/>
        <v>8143.4</v>
      </c>
      <c r="L31" s="11">
        <f t="shared" si="7"/>
        <v>42577.100000000006</v>
      </c>
      <c r="M31" s="11">
        <f t="shared" si="7"/>
        <v>65744.50000000001</v>
      </c>
      <c r="N31" s="11">
        <f t="shared" si="7"/>
        <v>5634.800000000001</v>
      </c>
      <c r="O31" s="11">
        <f t="shared" si="7"/>
        <v>10692</v>
      </c>
      <c r="P31" s="11">
        <f t="shared" si="7"/>
        <v>49417.700000000004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F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24" sqref="J2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3" t="s">
        <v>100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79" t="s">
        <v>101</v>
      </c>
      <c r="B3" s="82" t="s">
        <v>31</v>
      </c>
      <c r="C3" s="20" t="s">
        <v>102</v>
      </c>
      <c r="D3" s="19"/>
      <c r="E3" s="19"/>
      <c r="F3" s="25" t="s">
        <v>103</v>
      </c>
      <c r="G3" s="25" t="s">
        <v>104</v>
      </c>
      <c r="H3" s="21" t="s">
        <v>105</v>
      </c>
      <c r="I3" s="5" t="s">
        <v>11</v>
      </c>
      <c r="J3" s="80" t="s">
        <v>106</v>
      </c>
      <c r="K3" s="80" t="s">
        <v>107</v>
      </c>
      <c r="L3" s="6" t="s">
        <v>3</v>
      </c>
    </row>
    <row r="4" spans="1:12" s="10" customFormat="1" ht="42.75" customHeight="1">
      <c r="A4" s="79"/>
      <c r="B4" s="82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108</v>
      </c>
      <c r="J4" s="81"/>
      <c r="K4" s="81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47</v>
      </c>
      <c r="C6" s="42">
        <v>-20.1</v>
      </c>
      <c r="D6" s="42"/>
      <c r="E6" s="42"/>
      <c r="F6" s="22">
        <v>238.1</v>
      </c>
      <c r="G6" s="42">
        <v>4.3</v>
      </c>
      <c r="H6" s="42">
        <f>F6+G6</f>
        <v>242.4</v>
      </c>
      <c r="I6" s="43">
        <f>C6/H6*100</f>
        <v>-8.292079207920793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48</v>
      </c>
      <c r="C7" s="42">
        <v>-14</v>
      </c>
      <c r="D7" s="42"/>
      <c r="E7" s="42"/>
      <c r="F7" s="22">
        <v>168.5</v>
      </c>
      <c r="G7" s="42">
        <v>8.9</v>
      </c>
      <c r="H7" s="42">
        <f aca="true" t="shared" si="1" ref="H7:H29">F7+G7</f>
        <v>177.4</v>
      </c>
      <c r="I7" s="43">
        <f aca="true" t="shared" si="2" ref="I7:I29">C7/H7*100</f>
        <v>-7.891770011273957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49</v>
      </c>
      <c r="C8" s="42">
        <v>-10.6</v>
      </c>
      <c r="D8" s="42"/>
      <c r="E8" s="42"/>
      <c r="F8" s="22">
        <v>102</v>
      </c>
      <c r="G8" s="42">
        <v>3.8</v>
      </c>
      <c r="H8" s="42">
        <f t="shared" si="1"/>
        <v>105.8</v>
      </c>
      <c r="I8" s="43">
        <f t="shared" si="2"/>
        <v>-10.01890359168242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50</v>
      </c>
      <c r="C9" s="42">
        <v>-19.8</v>
      </c>
      <c r="D9" s="42"/>
      <c r="E9" s="42"/>
      <c r="F9" s="22">
        <v>276.2</v>
      </c>
      <c r="G9" s="42">
        <v>4.3</v>
      </c>
      <c r="H9" s="42">
        <f t="shared" si="1"/>
        <v>280.5</v>
      </c>
      <c r="I9" s="43">
        <f t="shared" si="2"/>
        <v>-7.0588235294117645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51</v>
      </c>
      <c r="C10" s="42">
        <v>-15</v>
      </c>
      <c r="D10" s="42"/>
      <c r="E10" s="42"/>
      <c r="F10" s="22">
        <v>159.9</v>
      </c>
      <c r="G10" s="42">
        <v>3.6</v>
      </c>
      <c r="H10" s="42">
        <f t="shared" si="1"/>
        <v>163.5</v>
      </c>
      <c r="I10" s="43">
        <f t="shared" si="2"/>
        <v>-9.174311926605505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52</v>
      </c>
      <c r="C11" s="42">
        <v>-6.7</v>
      </c>
      <c r="D11" s="42"/>
      <c r="E11" s="42"/>
      <c r="F11" s="22">
        <v>58.6</v>
      </c>
      <c r="G11" s="42">
        <v>9</v>
      </c>
      <c r="H11" s="42">
        <f t="shared" si="1"/>
        <v>67.6</v>
      </c>
      <c r="I11" s="43">
        <f t="shared" si="2"/>
        <v>-9.911242603550296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53</v>
      </c>
      <c r="C12" s="42">
        <v>-8.1</v>
      </c>
      <c r="D12" s="42"/>
      <c r="E12" s="42"/>
      <c r="F12" s="22">
        <v>75.8</v>
      </c>
      <c r="G12" s="42">
        <v>4.8</v>
      </c>
      <c r="H12" s="42">
        <f t="shared" si="1"/>
        <v>80.6</v>
      </c>
      <c r="I12" s="43">
        <f t="shared" si="2"/>
        <v>-10.049627791563276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54</v>
      </c>
      <c r="C13" s="42">
        <v>-1004</v>
      </c>
      <c r="D13" s="42"/>
      <c r="E13" s="42"/>
      <c r="F13" s="22">
        <v>9818.2</v>
      </c>
      <c r="G13" s="42">
        <v>222</v>
      </c>
      <c r="H13" s="42">
        <f t="shared" si="1"/>
        <v>10040.2</v>
      </c>
      <c r="I13" s="43">
        <f t="shared" si="2"/>
        <v>-9.99980080078086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55</v>
      </c>
      <c r="C14" s="42">
        <v>-27.6</v>
      </c>
      <c r="D14" s="42"/>
      <c r="E14" s="42"/>
      <c r="F14" s="22">
        <v>285.9</v>
      </c>
      <c r="G14" s="42">
        <v>4.5</v>
      </c>
      <c r="H14" s="42">
        <f t="shared" si="1"/>
        <v>290.4</v>
      </c>
      <c r="I14" s="43">
        <f t="shared" si="2"/>
        <v>-9.50413223140496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56</v>
      </c>
      <c r="C15" s="42">
        <v>-11.1</v>
      </c>
      <c r="D15" s="42"/>
      <c r="E15" s="42"/>
      <c r="F15" s="22">
        <v>106.7</v>
      </c>
      <c r="G15" s="42">
        <v>3.9</v>
      </c>
      <c r="H15" s="42">
        <f t="shared" si="1"/>
        <v>110.60000000000001</v>
      </c>
      <c r="I15" s="43">
        <f t="shared" si="2"/>
        <v>-10.03616636528029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57</v>
      </c>
      <c r="C16" s="42">
        <v>-63.6</v>
      </c>
      <c r="D16" s="42"/>
      <c r="E16" s="42"/>
      <c r="F16" s="22">
        <v>695.7</v>
      </c>
      <c r="G16" s="42">
        <v>65.8</v>
      </c>
      <c r="H16" s="42">
        <f t="shared" si="1"/>
        <v>761.5</v>
      </c>
      <c r="I16" s="43">
        <f t="shared" si="2"/>
        <v>-8.351936966513462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58</v>
      </c>
      <c r="C17" s="42">
        <v>-9</v>
      </c>
      <c r="D17" s="42"/>
      <c r="E17" s="42"/>
      <c r="F17" s="22">
        <v>81.7</v>
      </c>
      <c r="G17" s="42">
        <v>8.2</v>
      </c>
      <c r="H17" s="42">
        <f t="shared" si="1"/>
        <v>89.9</v>
      </c>
      <c r="I17" s="43">
        <f t="shared" si="2"/>
        <v>-10.011123470522802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59</v>
      </c>
      <c r="C18" s="42">
        <v>-12</v>
      </c>
      <c r="D18" s="42"/>
      <c r="E18" s="42"/>
      <c r="F18" s="22">
        <v>119.3</v>
      </c>
      <c r="G18" s="42">
        <v>1.9</v>
      </c>
      <c r="H18" s="42">
        <f t="shared" si="1"/>
        <v>121.2</v>
      </c>
      <c r="I18" s="43">
        <f t="shared" si="2"/>
        <v>-9.900990099009901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60</v>
      </c>
      <c r="C19" s="42">
        <v>-7.9</v>
      </c>
      <c r="D19" s="42"/>
      <c r="E19" s="42"/>
      <c r="F19" s="22">
        <v>75.6</v>
      </c>
      <c r="G19" s="42">
        <v>4.2</v>
      </c>
      <c r="H19" s="42">
        <f t="shared" si="1"/>
        <v>79.8</v>
      </c>
      <c r="I19" s="43">
        <f t="shared" si="2"/>
        <v>-9.899749373433584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61</v>
      </c>
      <c r="C20" s="42">
        <v>-12.9</v>
      </c>
      <c r="D20" s="42"/>
      <c r="E20" s="42"/>
      <c r="F20" s="22">
        <v>121.9</v>
      </c>
      <c r="G20" s="42">
        <v>6.5</v>
      </c>
      <c r="H20" s="42">
        <f t="shared" si="1"/>
        <v>128.4</v>
      </c>
      <c r="I20" s="43">
        <f t="shared" si="2"/>
        <v>-10.046728971962617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62</v>
      </c>
      <c r="C21" s="42">
        <v>-16</v>
      </c>
      <c r="D21" s="42"/>
      <c r="E21" s="42"/>
      <c r="F21" s="22">
        <v>190</v>
      </c>
      <c r="G21" s="42">
        <v>2.5</v>
      </c>
      <c r="H21" s="42">
        <f t="shared" si="1"/>
        <v>192.5</v>
      </c>
      <c r="I21" s="43">
        <f t="shared" si="2"/>
        <v>-8.311688311688311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63</v>
      </c>
      <c r="C22" s="42">
        <v>-16.2</v>
      </c>
      <c r="D22" s="42"/>
      <c r="E22" s="42"/>
      <c r="F22" s="22">
        <v>168.3</v>
      </c>
      <c r="G22" s="42">
        <v>6.5</v>
      </c>
      <c r="H22" s="42">
        <f t="shared" si="1"/>
        <v>174.8</v>
      </c>
      <c r="I22" s="43">
        <f t="shared" si="2"/>
        <v>-9.267734553775743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64</v>
      </c>
      <c r="C23" s="42">
        <v>-10.7</v>
      </c>
      <c r="D23" s="42"/>
      <c r="E23" s="42"/>
      <c r="F23" s="22">
        <v>102.8</v>
      </c>
      <c r="G23" s="42">
        <v>4.2</v>
      </c>
      <c r="H23" s="42">
        <f t="shared" si="1"/>
        <v>107</v>
      </c>
      <c r="I23" s="43">
        <f t="shared" si="2"/>
        <v>-10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65</v>
      </c>
      <c r="C24" s="42">
        <v>-27.5</v>
      </c>
      <c r="D24" s="42"/>
      <c r="E24" s="42"/>
      <c r="F24" s="22">
        <v>359.8</v>
      </c>
      <c r="G24" s="42">
        <v>10</v>
      </c>
      <c r="H24" s="42">
        <f t="shared" si="1"/>
        <v>369.8</v>
      </c>
      <c r="I24" s="43">
        <f t="shared" si="2"/>
        <v>-7.436452136289887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8" t="s">
        <v>21</v>
      </c>
      <c r="B30" s="78"/>
      <c r="C30" s="11">
        <f aca="true" t="shared" si="3" ref="C30:H30">SUM(C6:C29)</f>
        <v>-1312.8</v>
      </c>
      <c r="D30" s="11">
        <f t="shared" si="3"/>
        <v>0</v>
      </c>
      <c r="E30" s="11">
        <f t="shared" si="3"/>
        <v>0</v>
      </c>
      <c r="F30" s="11">
        <f t="shared" si="3"/>
        <v>13205</v>
      </c>
      <c r="G30" s="11">
        <f t="shared" si="3"/>
        <v>378.8999999999999</v>
      </c>
      <c r="H30" s="11">
        <f t="shared" si="3"/>
        <v>13583.899999999998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F1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24" sqref="J24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87" t="s">
        <v>109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8" t="s">
        <v>78</v>
      </c>
      <c r="B3" s="82" t="s">
        <v>31</v>
      </c>
      <c r="C3" s="33" t="s">
        <v>110</v>
      </c>
      <c r="D3" s="59"/>
      <c r="E3" s="59"/>
      <c r="F3" s="29" t="s">
        <v>34</v>
      </c>
      <c r="G3" s="29" t="s">
        <v>104</v>
      </c>
      <c r="H3" s="60" t="s">
        <v>111</v>
      </c>
      <c r="I3" s="29" t="s">
        <v>11</v>
      </c>
      <c r="J3" s="85" t="s">
        <v>106</v>
      </c>
      <c r="K3" s="85" t="s">
        <v>2</v>
      </c>
      <c r="L3" s="61" t="s">
        <v>3</v>
      </c>
    </row>
    <row r="4" spans="1:12" ht="42.75" customHeight="1">
      <c r="A4" s="88"/>
      <c r="B4" s="82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20</v>
      </c>
      <c r="J4" s="86"/>
      <c r="K4" s="86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47</v>
      </c>
      <c r="C6" s="42">
        <v>0</v>
      </c>
      <c r="D6" s="42"/>
      <c r="E6" s="42"/>
      <c r="F6" s="22">
        <v>238.1</v>
      </c>
      <c r="G6" s="42">
        <v>4.3</v>
      </c>
      <c r="H6" s="42">
        <f>F6+G6</f>
        <v>242.4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48</v>
      </c>
      <c r="C7" s="42">
        <v>0</v>
      </c>
      <c r="D7" s="42"/>
      <c r="E7" s="42"/>
      <c r="F7" s="22">
        <v>168.5</v>
      </c>
      <c r="G7" s="42">
        <v>8.9</v>
      </c>
      <c r="H7" s="42">
        <f aca="true" t="shared" si="1" ref="H7:H29">F7+G7</f>
        <v>177.4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49</v>
      </c>
      <c r="C8" s="42">
        <v>0</v>
      </c>
      <c r="D8" s="42"/>
      <c r="E8" s="42"/>
      <c r="F8" s="22">
        <v>102</v>
      </c>
      <c r="G8" s="42">
        <v>3.8</v>
      </c>
      <c r="H8" s="42">
        <f t="shared" si="1"/>
        <v>105.8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50</v>
      </c>
      <c r="C9" s="42">
        <v>0</v>
      </c>
      <c r="D9" s="42"/>
      <c r="E9" s="42"/>
      <c r="F9" s="22">
        <v>276.2</v>
      </c>
      <c r="G9" s="42">
        <v>4.3</v>
      </c>
      <c r="H9" s="42">
        <f t="shared" si="1"/>
        <v>280.5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51</v>
      </c>
      <c r="C10" s="42">
        <v>0</v>
      </c>
      <c r="D10" s="42"/>
      <c r="E10" s="42"/>
      <c r="F10" s="22">
        <v>159.9</v>
      </c>
      <c r="G10" s="42">
        <v>3.6</v>
      </c>
      <c r="H10" s="42">
        <f t="shared" si="1"/>
        <v>163.5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52</v>
      </c>
      <c r="C11" s="42">
        <v>0</v>
      </c>
      <c r="D11" s="42"/>
      <c r="E11" s="42"/>
      <c r="F11" s="22">
        <v>58.6</v>
      </c>
      <c r="G11" s="42">
        <v>9</v>
      </c>
      <c r="H11" s="42">
        <f t="shared" si="1"/>
        <v>67.6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53</v>
      </c>
      <c r="C12" s="42">
        <v>0</v>
      </c>
      <c r="D12" s="42"/>
      <c r="E12" s="42"/>
      <c r="F12" s="22">
        <v>75.8</v>
      </c>
      <c r="G12" s="42">
        <v>4.8</v>
      </c>
      <c r="H12" s="42">
        <f t="shared" si="1"/>
        <v>80.6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54</v>
      </c>
      <c r="C13" s="42">
        <v>0</v>
      </c>
      <c r="D13" s="42"/>
      <c r="E13" s="42"/>
      <c r="F13" s="22">
        <v>9818.2</v>
      </c>
      <c r="G13" s="42">
        <v>222</v>
      </c>
      <c r="H13" s="42">
        <f t="shared" si="1"/>
        <v>10040.2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55</v>
      </c>
      <c r="C14" s="42">
        <v>0</v>
      </c>
      <c r="D14" s="42"/>
      <c r="E14" s="42"/>
      <c r="F14" s="22">
        <v>285.9</v>
      </c>
      <c r="G14" s="42">
        <v>4.5</v>
      </c>
      <c r="H14" s="42">
        <f t="shared" si="1"/>
        <v>290.4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56</v>
      </c>
      <c r="C15" s="42">
        <v>0</v>
      </c>
      <c r="D15" s="42"/>
      <c r="E15" s="42"/>
      <c r="F15" s="22">
        <v>106.7</v>
      </c>
      <c r="G15" s="42">
        <v>3.9</v>
      </c>
      <c r="H15" s="42">
        <f t="shared" si="1"/>
        <v>110.60000000000001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57</v>
      </c>
      <c r="C16" s="42">
        <v>0</v>
      </c>
      <c r="D16" s="42"/>
      <c r="E16" s="42"/>
      <c r="F16" s="22">
        <v>695.7</v>
      </c>
      <c r="G16" s="42">
        <v>65.8</v>
      </c>
      <c r="H16" s="42">
        <f t="shared" si="1"/>
        <v>761.5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58</v>
      </c>
      <c r="C17" s="42">
        <v>0</v>
      </c>
      <c r="D17" s="42"/>
      <c r="E17" s="42"/>
      <c r="F17" s="22">
        <v>81.7</v>
      </c>
      <c r="G17" s="42">
        <v>8.2</v>
      </c>
      <c r="H17" s="42">
        <f t="shared" si="1"/>
        <v>89.9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59</v>
      </c>
      <c r="C18" s="42">
        <v>0</v>
      </c>
      <c r="D18" s="42"/>
      <c r="E18" s="42"/>
      <c r="F18" s="22">
        <v>119.3</v>
      </c>
      <c r="G18" s="42">
        <v>1.9</v>
      </c>
      <c r="H18" s="42">
        <f t="shared" si="1"/>
        <v>121.2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60</v>
      </c>
      <c r="C19" s="42">
        <v>0</v>
      </c>
      <c r="D19" s="42"/>
      <c r="E19" s="42"/>
      <c r="F19" s="22">
        <v>75.6</v>
      </c>
      <c r="G19" s="42">
        <v>4.2</v>
      </c>
      <c r="H19" s="42">
        <f t="shared" si="1"/>
        <v>79.8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61</v>
      </c>
      <c r="C20" s="42">
        <v>0</v>
      </c>
      <c r="D20" s="42"/>
      <c r="E20" s="42"/>
      <c r="F20" s="22">
        <v>121.9</v>
      </c>
      <c r="G20" s="42">
        <v>6.5</v>
      </c>
      <c r="H20" s="42">
        <f t="shared" si="1"/>
        <v>128.4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62</v>
      </c>
      <c r="C21" s="42">
        <v>0</v>
      </c>
      <c r="D21" s="42"/>
      <c r="E21" s="42"/>
      <c r="F21" s="22">
        <v>190</v>
      </c>
      <c r="G21" s="42">
        <v>2.5</v>
      </c>
      <c r="H21" s="42">
        <f t="shared" si="1"/>
        <v>192.5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63</v>
      </c>
      <c r="C22" s="42">
        <v>0</v>
      </c>
      <c r="D22" s="42"/>
      <c r="E22" s="42"/>
      <c r="F22" s="22">
        <v>168.3</v>
      </c>
      <c r="G22" s="42">
        <v>6.5</v>
      </c>
      <c r="H22" s="42">
        <f t="shared" si="1"/>
        <v>174.8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64</v>
      </c>
      <c r="C23" s="42">
        <v>0</v>
      </c>
      <c r="D23" s="42"/>
      <c r="E23" s="42"/>
      <c r="F23" s="22">
        <v>102.8</v>
      </c>
      <c r="G23" s="42">
        <v>4.2</v>
      </c>
      <c r="H23" s="42">
        <f t="shared" si="1"/>
        <v>107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65</v>
      </c>
      <c r="C24" s="42">
        <v>0</v>
      </c>
      <c r="D24" s="42"/>
      <c r="E24" s="42"/>
      <c r="F24" s="22">
        <v>359.8</v>
      </c>
      <c r="G24" s="42">
        <v>10</v>
      </c>
      <c r="H24" s="42">
        <f t="shared" si="1"/>
        <v>369.8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8" t="s">
        <v>21</v>
      </c>
      <c r="B30" s="88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13205</v>
      </c>
      <c r="G30" s="11">
        <f t="shared" si="3"/>
        <v>378.8999999999999</v>
      </c>
      <c r="H30" s="11">
        <f t="shared" si="3"/>
        <v>13583.899999999998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pane xSplit="2" ySplit="5" topLeftCell="G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4" sqref="J2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79" t="s">
        <v>78</v>
      </c>
      <c r="B3" s="82" t="s">
        <v>31</v>
      </c>
      <c r="C3" s="6" t="s">
        <v>79</v>
      </c>
      <c r="D3" s="19"/>
      <c r="E3" s="19"/>
      <c r="F3" s="25" t="s">
        <v>32</v>
      </c>
      <c r="G3" s="25" t="s">
        <v>80</v>
      </c>
      <c r="H3" s="21" t="s">
        <v>81</v>
      </c>
      <c r="I3" s="5" t="s">
        <v>82</v>
      </c>
      <c r="J3" s="80" t="s">
        <v>8</v>
      </c>
      <c r="K3" s="80" t="s">
        <v>83</v>
      </c>
      <c r="L3" s="6" t="s">
        <v>3</v>
      </c>
    </row>
    <row r="4" spans="1:12" s="10" customFormat="1" ht="42.75" customHeight="1">
      <c r="A4" s="79"/>
      <c r="B4" s="82"/>
      <c r="C4" s="8" t="s">
        <v>12</v>
      </c>
      <c r="D4" s="7" t="s">
        <v>4</v>
      </c>
      <c r="E4" s="7" t="s">
        <v>4</v>
      </c>
      <c r="F4" s="8" t="s">
        <v>12</v>
      </c>
      <c r="G4" s="8" t="s">
        <v>45</v>
      </c>
      <c r="H4" s="8" t="s">
        <v>22</v>
      </c>
      <c r="I4" s="8" t="s">
        <v>20</v>
      </c>
      <c r="J4" s="81"/>
      <c r="K4" s="81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47</v>
      </c>
      <c r="C6" s="42">
        <v>0</v>
      </c>
      <c r="D6" s="42"/>
      <c r="E6" s="42"/>
      <c r="F6" s="42">
        <v>2518.4</v>
      </c>
      <c r="G6" s="42">
        <v>332.8</v>
      </c>
      <c r="H6" s="42">
        <f>F6-G6</f>
        <v>2185.6</v>
      </c>
      <c r="I6" s="53">
        <f>C6/H6*100</f>
        <v>0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48</v>
      </c>
      <c r="C7" s="42">
        <v>0</v>
      </c>
      <c r="D7" s="42"/>
      <c r="E7" s="42"/>
      <c r="F7" s="42">
        <v>1963.5</v>
      </c>
      <c r="G7" s="42">
        <v>120</v>
      </c>
      <c r="H7" s="42">
        <f aca="true" t="shared" si="1" ref="H7:H29">F7-G7</f>
        <v>1843.5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49</v>
      </c>
      <c r="C8" s="42">
        <v>0</v>
      </c>
      <c r="D8" s="42"/>
      <c r="E8" s="42"/>
      <c r="F8" s="42">
        <v>2278.1</v>
      </c>
      <c r="G8" s="42">
        <v>100.5</v>
      </c>
      <c r="H8" s="42">
        <f t="shared" si="1"/>
        <v>2177.6</v>
      </c>
      <c r="I8" s="53">
        <f aca="true" t="shared" si="2" ref="I8:I29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50</v>
      </c>
      <c r="C9" s="42">
        <v>0</v>
      </c>
      <c r="D9" s="42"/>
      <c r="E9" s="42"/>
      <c r="F9" s="42">
        <v>1699</v>
      </c>
      <c r="G9" s="42">
        <v>94</v>
      </c>
      <c r="H9" s="42">
        <f t="shared" si="1"/>
        <v>1605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51</v>
      </c>
      <c r="C10" s="42">
        <v>0</v>
      </c>
      <c r="D10" s="42"/>
      <c r="E10" s="42"/>
      <c r="F10" s="42">
        <v>1710.4</v>
      </c>
      <c r="G10" s="42">
        <v>310</v>
      </c>
      <c r="H10" s="42">
        <f t="shared" si="1"/>
        <v>1400.4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52</v>
      </c>
      <c r="C11" s="42">
        <v>0</v>
      </c>
      <c r="D11" s="42"/>
      <c r="E11" s="42"/>
      <c r="F11" s="42">
        <v>1836.8</v>
      </c>
      <c r="G11" s="42">
        <v>71</v>
      </c>
      <c r="H11" s="42">
        <f t="shared" si="1"/>
        <v>1765.8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53</v>
      </c>
      <c r="C12" s="42">
        <v>0</v>
      </c>
      <c r="D12" s="42"/>
      <c r="E12" s="42"/>
      <c r="F12" s="42">
        <v>1689</v>
      </c>
      <c r="G12" s="42">
        <v>139</v>
      </c>
      <c r="H12" s="42">
        <f t="shared" si="1"/>
        <v>1550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54</v>
      </c>
      <c r="C13" s="42">
        <v>0</v>
      </c>
      <c r="D13" s="42"/>
      <c r="E13" s="42"/>
      <c r="F13" s="42">
        <v>30392.9</v>
      </c>
      <c r="G13" s="42">
        <v>12879</v>
      </c>
      <c r="H13" s="42">
        <f t="shared" si="1"/>
        <v>17513.9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55</v>
      </c>
      <c r="C14" s="42">
        <v>0</v>
      </c>
      <c r="D14" s="42"/>
      <c r="E14" s="42"/>
      <c r="F14" s="42">
        <v>2274.9</v>
      </c>
      <c r="G14" s="42">
        <v>244.8</v>
      </c>
      <c r="H14" s="42">
        <f t="shared" si="1"/>
        <v>2030.1000000000001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56</v>
      </c>
      <c r="C15" s="42">
        <v>0</v>
      </c>
      <c r="D15" s="42"/>
      <c r="E15" s="42"/>
      <c r="F15" s="42">
        <v>2110.9</v>
      </c>
      <c r="G15" s="42">
        <v>107.8</v>
      </c>
      <c r="H15" s="42">
        <f t="shared" si="1"/>
        <v>2003.1000000000001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57</v>
      </c>
      <c r="C16" s="42">
        <v>0</v>
      </c>
      <c r="D16" s="42"/>
      <c r="E16" s="42"/>
      <c r="F16" s="42">
        <v>4190.9</v>
      </c>
      <c r="G16" s="42">
        <v>349.7</v>
      </c>
      <c r="H16" s="42">
        <f t="shared" si="1"/>
        <v>3841.2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58</v>
      </c>
      <c r="C17" s="42">
        <v>0</v>
      </c>
      <c r="D17" s="42"/>
      <c r="E17" s="42"/>
      <c r="F17" s="42">
        <v>1704.9</v>
      </c>
      <c r="G17" s="42">
        <v>179</v>
      </c>
      <c r="H17" s="42">
        <f t="shared" si="1"/>
        <v>1525.9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59</v>
      </c>
      <c r="C18" s="42">
        <v>0</v>
      </c>
      <c r="D18" s="42"/>
      <c r="E18" s="42"/>
      <c r="F18" s="42">
        <v>2277.6</v>
      </c>
      <c r="G18" s="42">
        <v>365.8</v>
      </c>
      <c r="H18" s="42">
        <f t="shared" si="1"/>
        <v>1911.8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60</v>
      </c>
      <c r="C19" s="42">
        <v>0</v>
      </c>
      <c r="D19" s="42"/>
      <c r="E19" s="42"/>
      <c r="F19" s="42">
        <v>1832.5</v>
      </c>
      <c r="G19" s="42">
        <v>201.8</v>
      </c>
      <c r="H19" s="42">
        <f t="shared" si="1"/>
        <v>1630.7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61</v>
      </c>
      <c r="C20" s="42">
        <v>0</v>
      </c>
      <c r="D20" s="42"/>
      <c r="E20" s="42"/>
      <c r="F20" s="42">
        <v>1430.9</v>
      </c>
      <c r="G20" s="42">
        <v>178</v>
      </c>
      <c r="H20" s="42">
        <f t="shared" si="1"/>
        <v>1252.9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62</v>
      </c>
      <c r="C21" s="42">
        <v>0</v>
      </c>
      <c r="D21" s="42"/>
      <c r="E21" s="42"/>
      <c r="F21" s="42">
        <v>1389.9</v>
      </c>
      <c r="G21" s="42">
        <v>131</v>
      </c>
      <c r="H21" s="42">
        <f t="shared" si="1"/>
        <v>1258.9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63</v>
      </c>
      <c r="C22" s="42">
        <v>0</v>
      </c>
      <c r="D22" s="42"/>
      <c r="E22" s="42"/>
      <c r="F22" s="42">
        <v>1920.2</v>
      </c>
      <c r="G22" s="42">
        <v>147.8</v>
      </c>
      <c r="H22" s="42">
        <f t="shared" si="1"/>
        <v>1772.4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64</v>
      </c>
      <c r="C23" s="42">
        <v>0</v>
      </c>
      <c r="D23" s="42"/>
      <c r="E23" s="42"/>
      <c r="F23" s="42">
        <v>1399</v>
      </c>
      <c r="G23" s="42">
        <v>90</v>
      </c>
      <c r="H23" s="42">
        <f t="shared" si="1"/>
        <v>1309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65</v>
      </c>
      <c r="C24" s="42">
        <v>0</v>
      </c>
      <c r="D24" s="42"/>
      <c r="E24" s="42"/>
      <c r="F24" s="42">
        <v>2437.5</v>
      </c>
      <c r="G24" s="42">
        <v>284.8</v>
      </c>
      <c r="H24" s="42">
        <f t="shared" si="1"/>
        <v>2152.7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6"/>
      <c r="D29" s="45"/>
      <c r="E29" s="45"/>
      <c r="F29" s="42"/>
      <c r="G29" s="42"/>
      <c r="H29" s="42">
        <f t="shared" si="1"/>
        <v>0</v>
      </c>
      <c r="I29" s="5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8" t="s">
        <v>21</v>
      </c>
      <c r="B30" s="78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67057.3</v>
      </c>
      <c r="G30" s="22">
        <f t="shared" si="3"/>
        <v>16326.799999999996</v>
      </c>
      <c r="H30" s="11">
        <f t="shared" si="3"/>
        <v>50730.5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xSplit="2" ySplit="5" topLeftCell="M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4" sqref="P2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79" t="s">
        <v>0</v>
      </c>
      <c r="B3" s="82" t="s">
        <v>31</v>
      </c>
      <c r="C3" s="25" t="s">
        <v>85</v>
      </c>
      <c r="D3" s="25" t="s">
        <v>86</v>
      </c>
      <c r="E3" s="25" t="s">
        <v>87</v>
      </c>
      <c r="F3" s="21" t="s">
        <v>88</v>
      </c>
      <c r="G3" s="19"/>
      <c r="H3" s="19"/>
      <c r="I3" s="5" t="s">
        <v>15</v>
      </c>
      <c r="J3" s="5" t="s">
        <v>115</v>
      </c>
      <c r="K3" s="25" t="s">
        <v>17</v>
      </c>
      <c r="L3" s="25" t="s">
        <v>32</v>
      </c>
      <c r="M3" s="25" t="s">
        <v>89</v>
      </c>
      <c r="N3" s="21" t="s">
        <v>90</v>
      </c>
      <c r="O3" s="5" t="s">
        <v>91</v>
      </c>
      <c r="P3" s="80" t="s">
        <v>92</v>
      </c>
      <c r="Q3" s="80" t="s">
        <v>93</v>
      </c>
      <c r="R3" s="6" t="s">
        <v>3</v>
      </c>
    </row>
    <row r="4" spans="1:18" s="10" customFormat="1" ht="69.75" customHeight="1">
      <c r="A4" s="79"/>
      <c r="B4" s="82"/>
      <c r="C4" s="8" t="s">
        <v>12</v>
      </c>
      <c r="D4" s="8" t="s">
        <v>12</v>
      </c>
      <c r="E4" s="8" t="s">
        <v>12</v>
      </c>
      <c r="F4" s="8" t="s">
        <v>94</v>
      </c>
      <c r="G4" s="7" t="s">
        <v>4</v>
      </c>
      <c r="H4" s="7" t="s">
        <v>4</v>
      </c>
      <c r="I4" s="5" t="s">
        <v>16</v>
      </c>
      <c r="J4" s="5" t="s">
        <v>16</v>
      </c>
      <c r="K4" s="8" t="s">
        <v>95</v>
      </c>
      <c r="L4" s="8" t="s">
        <v>12</v>
      </c>
      <c r="M4" s="8" t="s">
        <v>96</v>
      </c>
      <c r="N4" s="8" t="s">
        <v>97</v>
      </c>
      <c r="O4" s="8" t="s">
        <v>98</v>
      </c>
      <c r="P4" s="81"/>
      <c r="Q4" s="81"/>
      <c r="R4" s="9" t="s">
        <v>99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47</v>
      </c>
      <c r="C6" s="42">
        <v>2498.3</v>
      </c>
      <c r="D6" s="42">
        <v>332.8</v>
      </c>
      <c r="E6" s="42">
        <v>0</v>
      </c>
      <c r="F6" s="42">
        <f>C6-D6-E6</f>
        <v>2165.5</v>
      </c>
      <c r="G6" s="42"/>
      <c r="H6" s="42"/>
      <c r="I6" s="22">
        <v>0</v>
      </c>
      <c r="J6" s="22">
        <v>0</v>
      </c>
      <c r="K6" s="42">
        <f>J6-I6</f>
        <v>0</v>
      </c>
      <c r="L6" s="42">
        <v>2518.4</v>
      </c>
      <c r="M6" s="42">
        <v>332.8</v>
      </c>
      <c r="N6" s="42">
        <f>L6-M6</f>
        <v>2185.6</v>
      </c>
      <c r="O6" s="43">
        <f>(F6-N6)/F6*100</f>
        <v>-0.9281921034403099</v>
      </c>
      <c r="P6" s="55">
        <v>0.82</v>
      </c>
      <c r="Q6" s="12">
        <v>1.2</v>
      </c>
      <c r="R6" s="12">
        <f aca="true" t="shared" si="0" ref="R6:R29">P6*Q6</f>
        <v>0.9839999999999999</v>
      </c>
    </row>
    <row r="7" spans="1:18" ht="12.75">
      <c r="A7" s="41">
        <v>2</v>
      </c>
      <c r="B7" s="40" t="s">
        <v>48</v>
      </c>
      <c r="C7" s="42">
        <v>1949.5</v>
      </c>
      <c r="D7" s="42">
        <v>120</v>
      </c>
      <c r="E7" s="42">
        <v>0</v>
      </c>
      <c r="F7" s="42">
        <f aca="true" t="shared" si="1" ref="F7:F29">C7-D7-E7</f>
        <v>1829.5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1963.5</v>
      </c>
      <c r="M7" s="42">
        <v>120</v>
      </c>
      <c r="N7" s="42">
        <f aca="true" t="shared" si="3" ref="N7:N29">L7-M7</f>
        <v>1843.5</v>
      </c>
      <c r="O7" s="43">
        <f aca="true" t="shared" si="4" ref="O7:O29">(F7-N7)/F7*100</f>
        <v>-0.7652364033889041</v>
      </c>
      <c r="P7" s="55">
        <v>0.84</v>
      </c>
      <c r="Q7" s="12">
        <v>1.2</v>
      </c>
      <c r="R7" s="12">
        <f t="shared" si="0"/>
        <v>1.008</v>
      </c>
    </row>
    <row r="8" spans="1:18" ht="12.75">
      <c r="A8" s="41">
        <v>3</v>
      </c>
      <c r="B8" s="40" t="s">
        <v>49</v>
      </c>
      <c r="C8" s="42">
        <v>2267.5</v>
      </c>
      <c r="D8" s="42">
        <v>100.5</v>
      </c>
      <c r="E8" s="42">
        <v>0</v>
      </c>
      <c r="F8" s="42">
        <f t="shared" si="1"/>
        <v>2167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2278.1</v>
      </c>
      <c r="M8" s="42">
        <v>100.5</v>
      </c>
      <c r="N8" s="42">
        <f t="shared" si="3"/>
        <v>2177.6</v>
      </c>
      <c r="O8" s="43">
        <f t="shared" si="4"/>
        <v>-0.48915551453622097</v>
      </c>
      <c r="P8" s="55">
        <v>0.9</v>
      </c>
      <c r="Q8" s="12">
        <v>1.2</v>
      </c>
      <c r="R8" s="12">
        <f t="shared" si="0"/>
        <v>1.08</v>
      </c>
    </row>
    <row r="9" spans="1:18" ht="12.75">
      <c r="A9" s="41">
        <v>4</v>
      </c>
      <c r="B9" s="40" t="s">
        <v>50</v>
      </c>
      <c r="C9" s="42">
        <v>1679.3</v>
      </c>
      <c r="D9" s="42">
        <v>94</v>
      </c>
      <c r="E9" s="42">
        <v>0</v>
      </c>
      <c r="F9" s="42">
        <f t="shared" si="1"/>
        <v>1585.3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1699</v>
      </c>
      <c r="M9" s="42">
        <v>94</v>
      </c>
      <c r="N9" s="42">
        <f t="shared" si="3"/>
        <v>1605</v>
      </c>
      <c r="O9" s="43">
        <f t="shared" si="4"/>
        <v>-1.2426670030909006</v>
      </c>
      <c r="P9" s="55">
        <v>0.76</v>
      </c>
      <c r="Q9" s="12">
        <v>1.2</v>
      </c>
      <c r="R9" s="12">
        <f t="shared" si="0"/>
        <v>0.9119999999999999</v>
      </c>
    </row>
    <row r="10" spans="1:18" ht="12.75">
      <c r="A10" s="41">
        <v>5</v>
      </c>
      <c r="B10" s="40" t="s">
        <v>51</v>
      </c>
      <c r="C10" s="42">
        <v>1695.4</v>
      </c>
      <c r="D10" s="42">
        <v>310</v>
      </c>
      <c r="E10" s="42">
        <v>0</v>
      </c>
      <c r="F10" s="42">
        <f t="shared" si="1"/>
        <v>1385.4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1710.4</v>
      </c>
      <c r="M10" s="42">
        <v>310</v>
      </c>
      <c r="N10" s="42">
        <f t="shared" si="3"/>
        <v>1400.4</v>
      </c>
      <c r="O10" s="43">
        <f t="shared" si="4"/>
        <v>-1.0827197921177998</v>
      </c>
      <c r="P10" s="55">
        <v>0.78</v>
      </c>
      <c r="Q10" s="12">
        <v>1.2</v>
      </c>
      <c r="R10" s="12">
        <f t="shared" si="0"/>
        <v>0.9359999999999999</v>
      </c>
    </row>
    <row r="11" spans="1:18" ht="12.75">
      <c r="A11" s="41">
        <v>6</v>
      </c>
      <c r="B11" s="40" t="s">
        <v>52</v>
      </c>
      <c r="C11" s="42">
        <v>1830</v>
      </c>
      <c r="D11" s="42">
        <v>71</v>
      </c>
      <c r="E11" s="42">
        <v>0</v>
      </c>
      <c r="F11" s="42">
        <f t="shared" si="1"/>
        <v>1759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1836.8</v>
      </c>
      <c r="M11" s="42">
        <v>71</v>
      </c>
      <c r="N11" s="42">
        <f t="shared" si="3"/>
        <v>1765.8</v>
      </c>
      <c r="O11" s="43">
        <f t="shared" si="4"/>
        <v>-0.38658328595792807</v>
      </c>
      <c r="P11" s="55">
        <v>0.92</v>
      </c>
      <c r="Q11" s="12">
        <v>1.2</v>
      </c>
      <c r="R11" s="12">
        <f t="shared" si="0"/>
        <v>1.104</v>
      </c>
    </row>
    <row r="12" spans="1:18" ht="12.75">
      <c r="A12" s="41">
        <v>7</v>
      </c>
      <c r="B12" s="40" t="s">
        <v>53</v>
      </c>
      <c r="C12" s="42">
        <v>1680.9</v>
      </c>
      <c r="D12" s="42">
        <v>139</v>
      </c>
      <c r="E12" s="42">
        <v>0</v>
      </c>
      <c r="F12" s="42">
        <f t="shared" si="1"/>
        <v>1541.9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1689</v>
      </c>
      <c r="M12" s="42">
        <v>139</v>
      </c>
      <c r="N12" s="42">
        <f t="shared" si="3"/>
        <v>1550</v>
      </c>
      <c r="O12" s="43">
        <f t="shared" si="4"/>
        <v>-0.525325896621046</v>
      </c>
      <c r="P12" s="55">
        <v>0.9</v>
      </c>
      <c r="Q12" s="12">
        <v>1.2</v>
      </c>
      <c r="R12" s="12">
        <f t="shared" si="0"/>
        <v>1.08</v>
      </c>
    </row>
    <row r="13" spans="1:18" ht="12.75">
      <c r="A13" s="41">
        <v>8</v>
      </c>
      <c r="B13" s="40" t="s">
        <v>54</v>
      </c>
      <c r="C13" s="42">
        <v>29388.9</v>
      </c>
      <c r="D13" s="42">
        <v>2214</v>
      </c>
      <c r="E13" s="42">
        <v>10665</v>
      </c>
      <c r="F13" s="42">
        <f t="shared" si="1"/>
        <v>16509.9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30392.9</v>
      </c>
      <c r="M13" s="42">
        <v>12879</v>
      </c>
      <c r="N13" s="42">
        <f t="shared" si="3"/>
        <v>17513.9</v>
      </c>
      <c r="O13" s="43">
        <f t="shared" si="4"/>
        <v>-6.081199764989491</v>
      </c>
      <c r="P13" s="55">
        <v>0</v>
      </c>
      <c r="Q13" s="12">
        <v>1.2</v>
      </c>
      <c r="R13" s="12">
        <f t="shared" si="0"/>
        <v>0</v>
      </c>
    </row>
    <row r="14" spans="1:18" ht="12.75">
      <c r="A14" s="41">
        <v>9</v>
      </c>
      <c r="B14" s="40" t="s">
        <v>55</v>
      </c>
      <c r="C14" s="42">
        <v>2247.3</v>
      </c>
      <c r="D14" s="42">
        <v>244.8</v>
      </c>
      <c r="E14" s="42">
        <v>0</v>
      </c>
      <c r="F14" s="42">
        <f t="shared" si="1"/>
        <v>2002.5000000000002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2274.9</v>
      </c>
      <c r="M14" s="42">
        <v>244.8</v>
      </c>
      <c r="N14" s="42">
        <f t="shared" si="3"/>
        <v>2030.1000000000001</v>
      </c>
      <c r="O14" s="43">
        <f t="shared" si="4"/>
        <v>-1.3782771535580476</v>
      </c>
      <c r="P14" s="55">
        <v>0.72</v>
      </c>
      <c r="Q14" s="12">
        <v>1.2</v>
      </c>
      <c r="R14" s="12">
        <f t="shared" si="0"/>
        <v>0.864</v>
      </c>
    </row>
    <row r="15" spans="1:18" ht="12.75">
      <c r="A15" s="41">
        <v>10</v>
      </c>
      <c r="B15" s="40" t="s">
        <v>56</v>
      </c>
      <c r="C15" s="42">
        <v>2099.8</v>
      </c>
      <c r="D15" s="42">
        <v>107.8</v>
      </c>
      <c r="E15" s="42">
        <v>0</v>
      </c>
      <c r="F15" s="42">
        <f t="shared" si="1"/>
        <v>1992.0000000000002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2110.9</v>
      </c>
      <c r="M15" s="42">
        <v>107.8</v>
      </c>
      <c r="N15" s="42">
        <f t="shared" si="3"/>
        <v>2003.1000000000001</v>
      </c>
      <c r="O15" s="43">
        <f t="shared" si="4"/>
        <v>-0.557228915662646</v>
      </c>
      <c r="P15" s="55">
        <v>0.88</v>
      </c>
      <c r="Q15" s="12">
        <v>1.2</v>
      </c>
      <c r="R15" s="12">
        <f t="shared" si="0"/>
        <v>1.056</v>
      </c>
    </row>
    <row r="16" spans="1:18" ht="12.75">
      <c r="A16" s="41">
        <v>11</v>
      </c>
      <c r="B16" s="40" t="s">
        <v>57</v>
      </c>
      <c r="C16" s="42">
        <v>4127.3</v>
      </c>
      <c r="D16" s="42">
        <v>349.7</v>
      </c>
      <c r="E16" s="42">
        <v>0</v>
      </c>
      <c r="F16" s="42">
        <f t="shared" si="1"/>
        <v>3777.6000000000004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4190.9</v>
      </c>
      <c r="M16" s="42">
        <v>349.7</v>
      </c>
      <c r="N16" s="42">
        <f t="shared" si="3"/>
        <v>3841.2</v>
      </c>
      <c r="O16" s="43">
        <f t="shared" si="4"/>
        <v>-1.6836086404065926</v>
      </c>
      <c r="P16" s="55">
        <v>0.66</v>
      </c>
      <c r="Q16" s="12">
        <v>1.2</v>
      </c>
      <c r="R16" s="12">
        <f t="shared" si="0"/>
        <v>0.792</v>
      </c>
    </row>
    <row r="17" spans="1:18" ht="12.75">
      <c r="A17" s="41">
        <v>12</v>
      </c>
      <c r="B17" s="40" t="s">
        <v>58</v>
      </c>
      <c r="C17" s="42">
        <v>1695.9</v>
      </c>
      <c r="D17" s="42">
        <v>152</v>
      </c>
      <c r="E17" s="42">
        <v>27</v>
      </c>
      <c r="F17" s="42">
        <f t="shared" si="1"/>
        <v>1516.9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1704.9</v>
      </c>
      <c r="M17" s="42">
        <v>179</v>
      </c>
      <c r="N17" s="42">
        <f t="shared" si="3"/>
        <v>1525.9</v>
      </c>
      <c r="O17" s="43">
        <f t="shared" si="4"/>
        <v>-0.5933153141274968</v>
      </c>
      <c r="P17" s="55">
        <v>0.88</v>
      </c>
      <c r="Q17" s="12">
        <v>1.2</v>
      </c>
      <c r="R17" s="12">
        <f t="shared" si="0"/>
        <v>1.056</v>
      </c>
    </row>
    <row r="18" spans="1:18" ht="12.75">
      <c r="A18" s="41">
        <v>13</v>
      </c>
      <c r="B18" s="40" t="s">
        <v>59</v>
      </c>
      <c r="C18" s="42">
        <v>2265.6</v>
      </c>
      <c r="D18" s="42">
        <v>365.8</v>
      </c>
      <c r="E18" s="42">
        <v>0</v>
      </c>
      <c r="F18" s="42">
        <f t="shared" si="1"/>
        <v>1899.8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2277.6</v>
      </c>
      <c r="M18" s="42">
        <v>365.8</v>
      </c>
      <c r="N18" s="42">
        <f t="shared" si="3"/>
        <v>1911.8</v>
      </c>
      <c r="O18" s="43">
        <f t="shared" si="4"/>
        <v>-0.6316454363617223</v>
      </c>
      <c r="P18" s="55">
        <v>0.88</v>
      </c>
      <c r="Q18" s="12">
        <v>1.2</v>
      </c>
      <c r="R18" s="12">
        <f t="shared" si="0"/>
        <v>1.056</v>
      </c>
    </row>
    <row r="19" spans="1:18" ht="12.75">
      <c r="A19" s="41">
        <v>14</v>
      </c>
      <c r="B19" s="40" t="s">
        <v>60</v>
      </c>
      <c r="C19" s="42">
        <v>1824.6</v>
      </c>
      <c r="D19" s="42">
        <v>201.8</v>
      </c>
      <c r="E19" s="42">
        <v>0</v>
      </c>
      <c r="F19" s="42">
        <f t="shared" si="1"/>
        <v>1622.8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1832.5</v>
      </c>
      <c r="M19" s="42">
        <v>201.8</v>
      </c>
      <c r="N19" s="42">
        <f t="shared" si="3"/>
        <v>1630.7</v>
      </c>
      <c r="O19" s="43">
        <f t="shared" si="4"/>
        <v>-0.4868129159477503</v>
      </c>
      <c r="P19" s="55">
        <v>0.9</v>
      </c>
      <c r="Q19" s="12">
        <v>1.2</v>
      </c>
      <c r="R19" s="12">
        <f t="shared" si="0"/>
        <v>1.08</v>
      </c>
    </row>
    <row r="20" spans="1:18" ht="12.75">
      <c r="A20" s="41">
        <v>15</v>
      </c>
      <c r="B20" s="40" t="s">
        <v>61</v>
      </c>
      <c r="C20" s="42">
        <v>1418</v>
      </c>
      <c r="D20" s="42">
        <v>178</v>
      </c>
      <c r="E20" s="42">
        <v>0</v>
      </c>
      <c r="F20" s="42">
        <f t="shared" si="1"/>
        <v>1240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1430.9</v>
      </c>
      <c r="M20" s="42">
        <v>178</v>
      </c>
      <c r="N20" s="42">
        <f t="shared" si="3"/>
        <v>1252.9</v>
      </c>
      <c r="O20" s="43">
        <f t="shared" si="4"/>
        <v>-1.0403225806451688</v>
      </c>
      <c r="P20" s="55">
        <v>0.8</v>
      </c>
      <c r="Q20" s="12">
        <v>1.2</v>
      </c>
      <c r="R20" s="12">
        <f t="shared" si="0"/>
        <v>0.96</v>
      </c>
    </row>
    <row r="21" spans="1:18" ht="12.75">
      <c r="A21" s="41">
        <v>16</v>
      </c>
      <c r="B21" s="40" t="s">
        <v>62</v>
      </c>
      <c r="C21" s="42">
        <v>1373.9</v>
      </c>
      <c r="D21" s="42">
        <v>131</v>
      </c>
      <c r="E21" s="42">
        <v>0</v>
      </c>
      <c r="F21" s="42">
        <f t="shared" si="1"/>
        <v>1242.9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1389.9</v>
      </c>
      <c r="M21" s="42">
        <v>131</v>
      </c>
      <c r="N21" s="42">
        <f t="shared" si="3"/>
        <v>1258.9</v>
      </c>
      <c r="O21" s="43">
        <f t="shared" si="4"/>
        <v>-1.2873119317724675</v>
      </c>
      <c r="P21" s="55">
        <v>0.74</v>
      </c>
      <c r="Q21" s="12">
        <v>1.2</v>
      </c>
      <c r="R21" s="12">
        <f t="shared" si="0"/>
        <v>0.888</v>
      </c>
    </row>
    <row r="22" spans="1:18" ht="12.75">
      <c r="A22" s="41">
        <v>17</v>
      </c>
      <c r="B22" s="40" t="s">
        <v>63</v>
      </c>
      <c r="C22" s="42">
        <v>1904</v>
      </c>
      <c r="D22" s="42">
        <v>147.8</v>
      </c>
      <c r="E22" s="42">
        <v>0</v>
      </c>
      <c r="F22" s="42">
        <f t="shared" si="1"/>
        <v>1756.2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1920.2</v>
      </c>
      <c r="M22" s="42">
        <v>147.8</v>
      </c>
      <c r="N22" s="42">
        <f t="shared" si="3"/>
        <v>1772.4</v>
      </c>
      <c r="O22" s="43">
        <f t="shared" si="4"/>
        <v>-0.922446190638882</v>
      </c>
      <c r="P22" s="55">
        <v>0.82</v>
      </c>
      <c r="Q22" s="12">
        <v>1.2</v>
      </c>
      <c r="R22" s="12">
        <f t="shared" si="0"/>
        <v>0.9839999999999999</v>
      </c>
    </row>
    <row r="23" spans="1:18" ht="12.75">
      <c r="A23" s="41">
        <v>18</v>
      </c>
      <c r="B23" s="40" t="s">
        <v>64</v>
      </c>
      <c r="C23" s="42">
        <v>1388.3</v>
      </c>
      <c r="D23" s="42">
        <v>90</v>
      </c>
      <c r="E23" s="42">
        <v>0</v>
      </c>
      <c r="F23" s="42">
        <f t="shared" si="1"/>
        <v>1298.3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1399</v>
      </c>
      <c r="M23" s="42">
        <v>90</v>
      </c>
      <c r="N23" s="42">
        <f t="shared" si="3"/>
        <v>1309</v>
      </c>
      <c r="O23" s="43">
        <f t="shared" si="4"/>
        <v>-0.824154663791115</v>
      </c>
      <c r="P23" s="55">
        <v>0.84</v>
      </c>
      <c r="Q23" s="12">
        <v>1.2</v>
      </c>
      <c r="R23" s="12">
        <f t="shared" si="0"/>
        <v>1.008</v>
      </c>
    </row>
    <row r="24" spans="1:18" ht="12.75">
      <c r="A24" s="41">
        <v>19</v>
      </c>
      <c r="B24" s="40" t="s">
        <v>65</v>
      </c>
      <c r="C24" s="42">
        <v>2410</v>
      </c>
      <c r="D24" s="42">
        <v>284.8</v>
      </c>
      <c r="E24" s="42">
        <v>0</v>
      </c>
      <c r="F24" s="42">
        <f t="shared" si="1"/>
        <v>2125.2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2437.5</v>
      </c>
      <c r="M24" s="42">
        <v>284.8</v>
      </c>
      <c r="N24" s="42">
        <f t="shared" si="3"/>
        <v>2152.7</v>
      </c>
      <c r="O24" s="43">
        <f t="shared" si="4"/>
        <v>-1.2939958592132506</v>
      </c>
      <c r="P24" s="55">
        <v>0.74</v>
      </c>
      <c r="Q24" s="12">
        <v>1.2</v>
      </c>
      <c r="R24" s="12">
        <f t="shared" si="0"/>
        <v>0.888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78" t="s">
        <v>21</v>
      </c>
      <c r="B30" s="78"/>
      <c r="C30" s="11">
        <f aca="true" t="shared" si="5" ref="C30:N30">SUM(C6:C29)</f>
        <v>65744.50000000001</v>
      </c>
      <c r="D30" s="11">
        <f t="shared" si="5"/>
        <v>5634.800000000001</v>
      </c>
      <c r="E30" s="11">
        <f t="shared" si="5"/>
        <v>10692</v>
      </c>
      <c r="F30" s="11">
        <f t="shared" si="5"/>
        <v>49417.700000000004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67057.3</v>
      </c>
      <c r="M30" s="22">
        <f t="shared" si="5"/>
        <v>16326.799999999996</v>
      </c>
      <c r="N30" s="11">
        <f t="shared" si="5"/>
        <v>50730.5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3" ySplit="5" topLeftCell="F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4" sqref="K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79" t="s">
        <v>67</v>
      </c>
      <c r="B3" s="82" t="s">
        <v>31</v>
      </c>
      <c r="C3" s="24" t="s">
        <v>68</v>
      </c>
      <c r="D3" s="24" t="s">
        <v>113</v>
      </c>
      <c r="E3" s="24" t="s">
        <v>114</v>
      </c>
      <c r="F3" s="24" t="s">
        <v>69</v>
      </c>
      <c r="G3" s="24" t="s">
        <v>69</v>
      </c>
      <c r="H3" s="24" t="s">
        <v>70</v>
      </c>
      <c r="I3" s="5" t="s">
        <v>71</v>
      </c>
      <c r="J3" s="80" t="s">
        <v>72</v>
      </c>
      <c r="K3" s="80" t="s">
        <v>9</v>
      </c>
      <c r="L3" s="6" t="s">
        <v>3</v>
      </c>
    </row>
    <row r="4" spans="1:12" s="10" customFormat="1" ht="42.75" customHeight="1">
      <c r="A4" s="79"/>
      <c r="B4" s="82"/>
      <c r="C4" s="5" t="s">
        <v>73</v>
      </c>
      <c r="D4" s="5" t="s">
        <v>112</v>
      </c>
      <c r="E4" s="5" t="s">
        <v>112</v>
      </c>
      <c r="F4" s="5" t="s">
        <v>18</v>
      </c>
      <c r="G4" s="8" t="s">
        <v>74</v>
      </c>
      <c r="H4" s="8" t="s">
        <v>12</v>
      </c>
      <c r="I4" s="8" t="s">
        <v>75</v>
      </c>
      <c r="J4" s="81"/>
      <c r="K4" s="81"/>
      <c r="L4" s="9" t="s">
        <v>23</v>
      </c>
    </row>
    <row r="5" spans="1:12" s="10" customFormat="1" ht="11.25" customHeight="1">
      <c r="A5" s="28">
        <v>1</v>
      </c>
      <c r="B5" s="28">
        <v>2</v>
      </c>
      <c r="C5" s="28" t="s">
        <v>76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47</v>
      </c>
      <c r="C6" s="22">
        <v>130</v>
      </c>
      <c r="D6" s="76">
        <v>47.9</v>
      </c>
      <c r="E6" s="76">
        <v>34.5</v>
      </c>
      <c r="F6" s="22">
        <f>E6-D6</f>
        <v>-13.399999999999999</v>
      </c>
      <c r="G6" s="42">
        <v>0</v>
      </c>
      <c r="H6" s="22">
        <v>221.5</v>
      </c>
      <c r="I6" s="52">
        <f>F6/H6*100</f>
        <v>-6.049661399548532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48</v>
      </c>
      <c r="C7" s="22">
        <v>468</v>
      </c>
      <c r="D7" s="76">
        <v>23.4</v>
      </c>
      <c r="E7" s="76">
        <v>32.2</v>
      </c>
      <c r="F7" s="22">
        <f aca="true" t="shared" si="1" ref="F7:F29">E7-D7</f>
        <v>8.800000000000004</v>
      </c>
      <c r="G7" s="42">
        <v>75</v>
      </c>
      <c r="H7" s="22">
        <v>166.5</v>
      </c>
      <c r="I7" s="52">
        <f aca="true" t="shared" si="2" ref="I7:I29">F7/H7*100</f>
        <v>5.285285285285288</v>
      </c>
      <c r="J7" s="12">
        <v>0</v>
      </c>
      <c r="K7" s="12">
        <v>1</v>
      </c>
      <c r="L7" s="12">
        <f t="shared" si="0"/>
        <v>0</v>
      </c>
    </row>
    <row r="8" spans="1:12" ht="12.75">
      <c r="A8" s="41">
        <v>3</v>
      </c>
      <c r="B8" s="73" t="s">
        <v>49</v>
      </c>
      <c r="C8" s="22">
        <v>340</v>
      </c>
      <c r="D8" s="76">
        <v>19.3</v>
      </c>
      <c r="E8" s="76">
        <v>15.5</v>
      </c>
      <c r="F8" s="22">
        <f t="shared" si="1"/>
        <v>-3.8000000000000007</v>
      </c>
      <c r="G8" s="42">
        <v>1.3</v>
      </c>
      <c r="H8" s="22">
        <v>94</v>
      </c>
      <c r="I8" s="52">
        <f t="shared" si="2"/>
        <v>-4.042553191489363</v>
      </c>
      <c r="J8" s="12">
        <v>1</v>
      </c>
      <c r="K8" s="12">
        <v>1</v>
      </c>
      <c r="L8" s="12">
        <f t="shared" si="0"/>
        <v>1</v>
      </c>
    </row>
    <row r="9" spans="1:12" ht="12.75">
      <c r="A9" s="41">
        <v>4</v>
      </c>
      <c r="B9" s="73" t="s">
        <v>50</v>
      </c>
      <c r="C9" s="22">
        <v>809</v>
      </c>
      <c r="D9" s="76">
        <v>9.1</v>
      </c>
      <c r="E9" s="76">
        <v>35.8</v>
      </c>
      <c r="F9" s="22">
        <f t="shared" si="1"/>
        <v>26.699999999999996</v>
      </c>
      <c r="G9" s="42">
        <v>-214</v>
      </c>
      <c r="H9" s="22">
        <v>260.2</v>
      </c>
      <c r="I9" s="52">
        <f t="shared" si="2"/>
        <v>10.26133743274404</v>
      </c>
      <c r="J9" s="12">
        <v>0</v>
      </c>
      <c r="K9" s="12">
        <v>1</v>
      </c>
      <c r="L9" s="12">
        <f t="shared" si="0"/>
        <v>0</v>
      </c>
    </row>
    <row r="10" spans="1:12" ht="12.75">
      <c r="A10" s="41">
        <v>5</v>
      </c>
      <c r="B10" s="73" t="s">
        <v>51</v>
      </c>
      <c r="C10" s="22">
        <v>903</v>
      </c>
      <c r="D10" s="76">
        <v>50.4</v>
      </c>
      <c r="E10" s="76">
        <v>57.3</v>
      </c>
      <c r="F10" s="22">
        <f t="shared" si="1"/>
        <v>6.899999999999999</v>
      </c>
      <c r="G10" s="42">
        <v>0</v>
      </c>
      <c r="H10" s="22">
        <v>154.6</v>
      </c>
      <c r="I10" s="52">
        <f t="shared" si="2"/>
        <v>4.46313065976714</v>
      </c>
      <c r="J10" s="12">
        <v>0.108</v>
      </c>
      <c r="K10" s="12">
        <v>1</v>
      </c>
      <c r="L10" s="12">
        <f t="shared" si="0"/>
        <v>0.108</v>
      </c>
    </row>
    <row r="11" spans="1:12" ht="12.75">
      <c r="A11" s="41">
        <v>6</v>
      </c>
      <c r="B11" s="73" t="s">
        <v>52</v>
      </c>
      <c r="C11" s="22">
        <v>1688</v>
      </c>
      <c r="D11" s="76">
        <v>36.2</v>
      </c>
      <c r="E11" s="76">
        <v>27.1</v>
      </c>
      <c r="F11" s="22">
        <f t="shared" si="1"/>
        <v>-9.100000000000001</v>
      </c>
      <c r="G11" s="42">
        <v>-101</v>
      </c>
      <c r="H11" s="22">
        <v>54.6</v>
      </c>
      <c r="I11" s="52">
        <f t="shared" si="2"/>
        <v>-16.666666666666668</v>
      </c>
      <c r="J11" s="12">
        <v>1</v>
      </c>
      <c r="K11" s="12">
        <v>1</v>
      </c>
      <c r="L11" s="12">
        <f t="shared" si="0"/>
        <v>1</v>
      </c>
    </row>
    <row r="12" spans="1:12" ht="12.75">
      <c r="A12" s="41">
        <v>7</v>
      </c>
      <c r="B12" s="73" t="s">
        <v>53</v>
      </c>
      <c r="C12" s="22">
        <v>1230</v>
      </c>
      <c r="D12" s="76">
        <v>5.7</v>
      </c>
      <c r="E12" s="76">
        <v>5.3</v>
      </c>
      <c r="F12" s="22">
        <f t="shared" si="1"/>
        <v>-0.40000000000000036</v>
      </c>
      <c r="G12" s="42">
        <v>-85</v>
      </c>
      <c r="H12" s="22">
        <v>66.8</v>
      </c>
      <c r="I12" s="52">
        <f t="shared" si="2"/>
        <v>-0.5988023952095813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54</v>
      </c>
      <c r="C13" s="22">
        <v>21</v>
      </c>
      <c r="D13" s="76">
        <v>502</v>
      </c>
      <c r="E13" s="76">
        <v>364.7</v>
      </c>
      <c r="F13" s="22">
        <f t="shared" si="1"/>
        <v>-137.3</v>
      </c>
      <c r="G13" s="42">
        <v>0</v>
      </c>
      <c r="H13" s="22">
        <v>9339.2</v>
      </c>
      <c r="I13" s="52">
        <f t="shared" si="2"/>
        <v>-1.4701473359602535</v>
      </c>
      <c r="J13" s="12">
        <v>1</v>
      </c>
      <c r="K13" s="12">
        <v>1</v>
      </c>
      <c r="L13" s="12">
        <f t="shared" si="0"/>
        <v>1</v>
      </c>
    </row>
    <row r="14" spans="1:12" ht="12.75">
      <c r="A14" s="41">
        <v>9</v>
      </c>
      <c r="B14" s="73" t="s">
        <v>55</v>
      </c>
      <c r="C14" s="22">
        <v>919</v>
      </c>
      <c r="D14" s="76">
        <v>44.2</v>
      </c>
      <c r="E14" s="76">
        <v>69.9</v>
      </c>
      <c r="F14" s="22">
        <f t="shared" si="1"/>
        <v>25.700000000000003</v>
      </c>
      <c r="G14" s="42">
        <v>-138</v>
      </c>
      <c r="H14" s="22">
        <v>278.1</v>
      </c>
      <c r="I14" s="52">
        <f t="shared" si="2"/>
        <v>9.241280115066523</v>
      </c>
      <c r="J14" s="12">
        <v>0</v>
      </c>
      <c r="K14" s="12">
        <v>1</v>
      </c>
      <c r="L14" s="12">
        <f t="shared" si="0"/>
        <v>0</v>
      </c>
    </row>
    <row r="15" spans="1:12" ht="12.75">
      <c r="A15" s="41">
        <v>10</v>
      </c>
      <c r="B15" s="73" t="s">
        <v>56</v>
      </c>
      <c r="C15" s="22">
        <v>319</v>
      </c>
      <c r="D15" s="76">
        <v>21.1</v>
      </c>
      <c r="E15" s="76">
        <v>9</v>
      </c>
      <c r="F15" s="22">
        <f t="shared" si="1"/>
        <v>-12.100000000000001</v>
      </c>
      <c r="G15" s="42">
        <v>-62</v>
      </c>
      <c r="H15" s="22">
        <v>99.6</v>
      </c>
      <c r="I15" s="52">
        <f t="shared" si="2"/>
        <v>-12.148594377510042</v>
      </c>
      <c r="J15" s="12">
        <v>1</v>
      </c>
      <c r="K15" s="12">
        <v>1</v>
      </c>
      <c r="L15" s="12">
        <f t="shared" si="0"/>
        <v>1</v>
      </c>
    </row>
    <row r="16" spans="1:12" ht="12.75">
      <c r="A16" s="41">
        <v>11</v>
      </c>
      <c r="B16" s="73" t="s">
        <v>57</v>
      </c>
      <c r="C16" s="22">
        <v>1324</v>
      </c>
      <c r="D16" s="76">
        <v>57.3</v>
      </c>
      <c r="E16" s="76">
        <v>56.9</v>
      </c>
      <c r="F16" s="22">
        <f t="shared" si="1"/>
        <v>-0.3999999999999986</v>
      </c>
      <c r="G16" s="42">
        <v>-423</v>
      </c>
      <c r="H16" s="22">
        <v>638.5</v>
      </c>
      <c r="I16" s="52">
        <f t="shared" si="2"/>
        <v>-0.06264682850430674</v>
      </c>
      <c r="J16" s="12">
        <v>1</v>
      </c>
      <c r="K16" s="12">
        <v>1</v>
      </c>
      <c r="L16" s="12">
        <f t="shared" si="0"/>
        <v>1</v>
      </c>
    </row>
    <row r="17" spans="1:12" ht="12.75">
      <c r="A17" s="41">
        <v>12</v>
      </c>
      <c r="B17" s="73" t="s">
        <v>58</v>
      </c>
      <c r="C17" s="22">
        <v>365</v>
      </c>
      <c r="D17" s="76">
        <v>9.5</v>
      </c>
      <c r="E17" s="76">
        <v>7.9</v>
      </c>
      <c r="F17" s="22">
        <f t="shared" si="1"/>
        <v>-1.5999999999999996</v>
      </c>
      <c r="G17" s="42">
        <v>-286</v>
      </c>
      <c r="H17" s="22">
        <v>69.1</v>
      </c>
      <c r="I17" s="52">
        <f t="shared" si="2"/>
        <v>-2.3154848046309695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59</v>
      </c>
      <c r="C18" s="22">
        <v>376</v>
      </c>
      <c r="D18" s="76">
        <v>19.7</v>
      </c>
      <c r="E18" s="76">
        <v>16.5</v>
      </c>
      <c r="F18" s="22">
        <f t="shared" si="1"/>
        <v>-3.1999999999999993</v>
      </c>
      <c r="G18" s="42">
        <v>0</v>
      </c>
      <c r="H18" s="22">
        <v>113.1</v>
      </c>
      <c r="I18" s="52">
        <f t="shared" si="2"/>
        <v>-2.829354553492484</v>
      </c>
      <c r="J18" s="12">
        <v>1</v>
      </c>
      <c r="K18" s="12">
        <v>1</v>
      </c>
      <c r="L18" s="12">
        <f t="shared" si="0"/>
        <v>1</v>
      </c>
    </row>
    <row r="19" spans="1:12" ht="12.75">
      <c r="A19" s="41">
        <v>14</v>
      </c>
      <c r="B19" s="73" t="s">
        <v>60</v>
      </c>
      <c r="C19" s="22">
        <v>1279</v>
      </c>
      <c r="D19" s="76">
        <v>16.3</v>
      </c>
      <c r="E19" s="76">
        <v>14.8</v>
      </c>
      <c r="F19" s="22">
        <f t="shared" si="1"/>
        <v>-1.5</v>
      </c>
      <c r="G19" s="42">
        <v>18.6</v>
      </c>
      <c r="H19" s="22">
        <v>70.8</v>
      </c>
      <c r="I19" s="52">
        <f t="shared" si="2"/>
        <v>-2.1186440677966103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61</v>
      </c>
      <c r="C20" s="22">
        <v>1591</v>
      </c>
      <c r="D20" s="76">
        <v>23.2</v>
      </c>
      <c r="E20" s="76">
        <v>16</v>
      </c>
      <c r="F20" s="22">
        <f t="shared" si="1"/>
        <v>-7.199999999999999</v>
      </c>
      <c r="G20" s="42">
        <v>0</v>
      </c>
      <c r="H20" s="22">
        <v>120.3</v>
      </c>
      <c r="I20" s="52">
        <f t="shared" si="2"/>
        <v>-5.985037406483791</v>
      </c>
      <c r="J20" s="12">
        <v>1</v>
      </c>
      <c r="K20" s="12">
        <v>1</v>
      </c>
      <c r="L20" s="12">
        <f t="shared" si="0"/>
        <v>1</v>
      </c>
    </row>
    <row r="21" spans="1:12" ht="12.75">
      <c r="A21" s="41">
        <v>16</v>
      </c>
      <c r="B21" s="73" t="s">
        <v>62</v>
      </c>
      <c r="C21" s="22">
        <v>1431</v>
      </c>
      <c r="D21" s="76">
        <v>18.2</v>
      </c>
      <c r="E21" s="76">
        <v>11.4</v>
      </c>
      <c r="F21" s="22">
        <f t="shared" si="1"/>
        <v>-6.799999999999999</v>
      </c>
      <c r="G21" s="42">
        <v>0</v>
      </c>
      <c r="H21" s="22">
        <v>176</v>
      </c>
      <c r="I21" s="52">
        <f t="shared" si="2"/>
        <v>-3.863636363636363</v>
      </c>
      <c r="J21" s="12">
        <v>1</v>
      </c>
      <c r="K21" s="12">
        <v>1</v>
      </c>
      <c r="L21" s="12">
        <f t="shared" si="0"/>
        <v>1</v>
      </c>
    </row>
    <row r="22" spans="1:12" ht="12.75">
      <c r="A22" s="41">
        <v>17</v>
      </c>
      <c r="B22" s="73" t="s">
        <v>63</v>
      </c>
      <c r="C22" s="22">
        <v>19</v>
      </c>
      <c r="D22" s="76">
        <v>29.2</v>
      </c>
      <c r="E22" s="76">
        <v>23.1</v>
      </c>
      <c r="F22" s="22">
        <f t="shared" si="1"/>
        <v>-6.099999999999998</v>
      </c>
      <c r="G22" s="42">
        <v>-104</v>
      </c>
      <c r="H22" s="22">
        <v>156.3</v>
      </c>
      <c r="I22" s="52">
        <f t="shared" si="2"/>
        <v>-3.9027511196417133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64</v>
      </c>
      <c r="C23" s="22">
        <v>358</v>
      </c>
      <c r="D23" s="76">
        <v>22.3</v>
      </c>
      <c r="E23" s="76">
        <v>27.2</v>
      </c>
      <c r="F23" s="22">
        <f t="shared" si="1"/>
        <v>4.899999999999999</v>
      </c>
      <c r="G23" s="42">
        <v>-157</v>
      </c>
      <c r="H23" s="22">
        <v>100.8</v>
      </c>
      <c r="I23" s="52">
        <f t="shared" si="2"/>
        <v>4.86111111111111</v>
      </c>
      <c r="J23" s="12">
        <v>0.028</v>
      </c>
      <c r="K23" s="12">
        <v>1</v>
      </c>
      <c r="L23" s="12">
        <f t="shared" si="0"/>
        <v>0.028</v>
      </c>
    </row>
    <row r="24" spans="1:12" ht="12.75">
      <c r="A24" s="41">
        <v>19</v>
      </c>
      <c r="B24" s="73" t="s">
        <v>65</v>
      </c>
      <c r="C24" s="22">
        <v>1655</v>
      </c>
      <c r="D24" s="76">
        <v>23.9</v>
      </c>
      <c r="E24" s="76">
        <v>17.4</v>
      </c>
      <c r="F24" s="22">
        <f t="shared" si="1"/>
        <v>-6.5</v>
      </c>
      <c r="G24" s="42">
        <v>-815</v>
      </c>
      <c r="H24" s="22">
        <v>333.8</v>
      </c>
      <c r="I24" s="52">
        <f t="shared" si="2"/>
        <v>-1.9472738166566805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8" t="s">
        <v>21</v>
      </c>
      <c r="B30" s="78"/>
      <c r="C30" s="11">
        <f aca="true" t="shared" si="3" ref="C30:H30">SUM(C6:C29)</f>
        <v>22646</v>
      </c>
      <c r="D30" s="11">
        <f t="shared" si="3"/>
        <v>978.9000000000001</v>
      </c>
      <c r="E30" s="11">
        <f t="shared" si="3"/>
        <v>842.4999999999999</v>
      </c>
      <c r="F30" s="11">
        <f t="shared" si="3"/>
        <v>-136.4</v>
      </c>
      <c r="G30" s="11">
        <f t="shared" si="3"/>
        <v>-3331.1000000000004</v>
      </c>
      <c r="H30" s="11">
        <f t="shared" si="3"/>
        <v>12513.8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2007-12-17T14:01:44Z</cp:lastPrinted>
  <dcterms:created xsi:type="dcterms:W3CDTF">2007-07-17T04:31:37Z</dcterms:created>
  <dcterms:modified xsi:type="dcterms:W3CDTF">2008-08-18T09:08:37Z</dcterms:modified>
  <cp:category/>
  <cp:version/>
  <cp:contentType/>
  <cp:contentStatus/>
</cp:coreProperties>
</file>