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<sst xmlns="http://schemas.openxmlformats.org/spreadsheetml/2006/main" count="286" uniqueCount="117">
  <si>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</si>
  <si>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</si>
  <si>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</si>
  <si>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</si>
  <si>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</si>
  <si>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</si>
  <si>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</si>
  <si>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</si>
  <si>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</si>
  <si>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</si>
  <si>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</si>
  <si>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</si>
  <si>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</si>
  <si>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</si>
  <si>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</si>
  <si>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Кредиторская задолженность на 01.01.2007</t>
  </si>
  <si>
    <t>по данным отчета о состоянии кредиторской задолженности бюджетной сферы</t>
  </si>
  <si>
    <t>Кредиторская задолженность на 01.07.2007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</si>
  <si>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</si>
  <si>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</si>
  <si>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</si>
  <si>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</si>
  <si>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</si>
  <si>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</si>
  <si>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</si>
  <si>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</si>
  <si>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</si>
  <si>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</si>
  <si>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</si>
  <si>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</si>
  <si>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</si>
  <si>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</si>
  <si>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</si>
  <si>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>Плановые показатели объема расходов бюджета поселений на 2007 год</t>
  </si>
  <si>
    <t>Прогноз поступления доходов в бюджет поселений  на 2007 год</t>
  </si>
  <si>
    <t>Прогноз поступления налоговых и неналоговых доходов в бюджеты поселений  на 2007 год</t>
  </si>
  <si>
    <t xml:space="preserve">Плановые показатели объема капитальных расходов бюджета поселений  на 2007 год (ЭК 310) </t>
  </si>
  <si>
    <t>Плановые показатели объема расходов бюджета поселений  за счет субвенций и субсидий
из бюджета муниципального района на 2007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</si>
  <si>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</si>
  <si>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Плановые показатели объема капитальных расходов бюджета поселений  на 2007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</si>
  <si>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2007 год (ЭК 310) без учета капитальных расходов за счет и субсидий из бюджета муниципального района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</si>
  <si>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</si>
  <si>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</si>
  <si>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Прогноз поступления субвенций из  бюджета муниципального района в бюджет поселений  на 2007 год</t>
  </si>
  <si>
    <t>Прогноз поступления субсидий из бюджета муниципального района  в бюджет поселений на 2007 год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</si>
  <si>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</si>
  <si>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</si>
  <si>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</si>
  <si>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</si>
  <si>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</si>
  <si>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</si>
  <si>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</si>
  <si>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</si>
  <si>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</si>
  <si>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</si>
  <si>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</si>
  <si>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</si>
  <si>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</si>
  <si>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</si>
  <si>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</si>
  <si>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</si>
  <si>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</si>
  <si>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</si>
  <si>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</si>
  <si>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</si>
  <si>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</si>
  <si>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</si>
  <si>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</si>
  <si>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</si>
  <si>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</si>
  <si>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</si>
  <si>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</si>
  <si>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</si>
  <si>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</si>
  <si>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</si>
  <si>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</si>
  <si>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</si>
  <si>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</si>
  <si>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</si>
  <si>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</si>
  <si>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</si>
  <si>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t>Плановые показатели объема расходов бюджета поселений за счет субвенций и субсидий из бюджета муниципального района  на 2007 год</t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</si>
  <si>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</si>
  <si>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</si>
  <si>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</si>
  <si>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</si>
  <si>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t>Прогноз поступления доходов в бюджет поселений на 2007 год</t>
  </si>
  <si>
    <t>Прогноз поступления субвенций из бюджета муниципального района в бюджет поселений  на 2007 год</t>
  </si>
  <si>
    <t>Прогноз поступления субсидий из  бюджета муниципального района в бюджет поселений на 2007 год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</si>
  <si>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</si>
  <si>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за счет субвенций  и субсидий из бюджета муниципального района на 2007 год</t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</si>
  <si>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</si>
  <si>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</si>
  <si>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</si>
  <si>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</si>
  <si>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</si>
  <si>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</si>
  <si>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</si>
  <si>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</si>
  <si>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</si>
  <si>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</si>
  <si>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</si>
  <si>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</si>
  <si>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</si>
  <si>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t>Прогноз поступления налоговых и неналоговых доходов в бюджеты поселений на 2007 год</t>
  </si>
  <si>
    <t>Прогноз поступления доходов от предпринимательской и иной приносящей доход деятельности в бюджеты поселений на 2007 год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</si>
  <si>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</si>
  <si>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</si>
  <si>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</si>
  <si>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</si>
  <si>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</si>
  <si>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</si>
  <si>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</si>
  <si>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</si>
  <si>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Недоимка по местным налогам на 01.09.2007</t>
  </si>
  <si>
    <t>Кредиторская задолженность на 01.09.2007</t>
  </si>
  <si>
    <t>Недоимка по местным налогам на 01.07.2007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</si>
</sst>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68" fontId="4" fillId="0" borderId="1" xfId="0" applyNumberFormat="1" applyFont="1" applyBorder="1" applyAlignment="1">
      <alignment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R26" sqref="R2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2" t="s">
        <v>42</v>
      </c>
      <c r="D2" s="82"/>
      <c r="E2" s="82"/>
      <c r="F2" s="82"/>
      <c r="G2" s="82"/>
      <c r="H2" s="82"/>
      <c r="I2" s="82"/>
      <c r="J2" s="82"/>
      <c r="K2" s="82"/>
      <c r="L2" s="4"/>
      <c r="M2" s="4"/>
      <c r="N2" s="4"/>
      <c r="O2" s="4"/>
      <c r="P2" s="4"/>
      <c r="Q2" s="4"/>
    </row>
    <row r="3" spans="1:17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  <c r="O3" s="4"/>
      <c r="P3" s="4"/>
      <c r="Q3" s="4"/>
    </row>
    <row r="4" spans="1:20" ht="195.75" customHeight="1">
      <c r="A4" s="79" t="s">
        <v>6</v>
      </c>
      <c r="B4" s="80" t="s">
        <v>32</v>
      </c>
      <c r="C4" s="5" t="s">
        <v>15</v>
      </c>
      <c r="D4" s="5" t="s">
        <v>17</v>
      </c>
      <c r="E4" s="25" t="s">
        <v>18</v>
      </c>
      <c r="F4" s="25" t="s">
        <v>33</v>
      </c>
      <c r="G4" s="25" t="s">
        <v>37</v>
      </c>
      <c r="H4" s="35" t="s">
        <v>38</v>
      </c>
      <c r="I4" s="25" t="s">
        <v>36</v>
      </c>
      <c r="J4" s="25" t="s">
        <v>39</v>
      </c>
      <c r="K4" s="5" t="s">
        <v>40</v>
      </c>
      <c r="L4" s="6" t="s">
        <v>41</v>
      </c>
      <c r="M4" s="25" t="s">
        <v>34</v>
      </c>
      <c r="N4" s="25" t="s">
        <v>43</v>
      </c>
      <c r="O4" s="25" t="s">
        <v>44</v>
      </c>
      <c r="P4" s="21" t="s">
        <v>45</v>
      </c>
      <c r="Q4" s="5" t="s">
        <v>30</v>
      </c>
      <c r="R4" s="76" t="s">
        <v>1</v>
      </c>
      <c r="S4" s="76" t="s">
        <v>7</v>
      </c>
      <c r="T4" s="6" t="s">
        <v>3</v>
      </c>
    </row>
    <row r="5" spans="1:20" s="10" customFormat="1" ht="45.75" customHeight="1">
      <c r="A5" s="79"/>
      <c r="B5" s="80"/>
      <c r="C5" s="5" t="s">
        <v>16</v>
      </c>
      <c r="D5" s="5" t="s">
        <v>16</v>
      </c>
      <c r="E5" s="8" t="s">
        <v>19</v>
      </c>
      <c r="F5" s="8" t="s">
        <v>12</v>
      </c>
      <c r="G5" s="8" t="s">
        <v>47</v>
      </c>
      <c r="H5" s="36" t="s">
        <v>25</v>
      </c>
      <c r="I5" s="8" t="s">
        <v>12</v>
      </c>
      <c r="J5" s="8" t="s">
        <v>46</v>
      </c>
      <c r="K5" s="8" t="s">
        <v>27</v>
      </c>
      <c r="L5" s="8" t="s">
        <v>28</v>
      </c>
      <c r="M5" s="8" t="s">
        <v>12</v>
      </c>
      <c r="N5" s="8" t="s">
        <v>12</v>
      </c>
      <c r="O5" s="8" t="s">
        <v>12</v>
      </c>
      <c r="P5" s="8" t="s">
        <v>29</v>
      </c>
      <c r="Q5" s="8" t="s">
        <v>31</v>
      </c>
      <c r="R5" s="77"/>
      <c r="S5" s="77"/>
      <c r="T5" s="9" t="s">
        <v>20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26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2">
        <v>1</v>
      </c>
      <c r="B7" s="40" t="s">
        <v>48</v>
      </c>
      <c r="C7" s="22">
        <v>0</v>
      </c>
      <c r="D7" s="22">
        <v>0</v>
      </c>
      <c r="E7" s="43">
        <f>D7-C7</f>
        <v>0</v>
      </c>
      <c r="F7" s="43">
        <v>2353.4</v>
      </c>
      <c r="G7" s="43">
        <v>197.8</v>
      </c>
      <c r="H7" s="47">
        <f>F7-G7</f>
        <v>2155.6</v>
      </c>
      <c r="I7" s="22">
        <v>172.3</v>
      </c>
      <c r="J7" s="22">
        <v>0</v>
      </c>
      <c r="K7" s="43">
        <f>I7-J7</f>
        <v>172.3</v>
      </c>
      <c r="L7" s="49">
        <f>H7-K7</f>
        <v>1983.3</v>
      </c>
      <c r="M7" s="43">
        <v>2333.3</v>
      </c>
      <c r="N7" s="43">
        <v>197.8</v>
      </c>
      <c r="O7" s="43">
        <v>0</v>
      </c>
      <c r="P7" s="43">
        <f>M7-N7-O7</f>
        <v>2135.5</v>
      </c>
      <c r="Q7" s="44">
        <f>L7/P7*100</f>
        <v>92.87286349800982</v>
      </c>
      <c r="R7" s="45">
        <v>1</v>
      </c>
      <c r="S7" s="12">
        <v>0.75</v>
      </c>
      <c r="T7" s="12">
        <f aca="true" t="shared" si="0" ref="T7:T30">R7*S7</f>
        <v>0.75</v>
      </c>
    </row>
    <row r="8" spans="1:20" ht="12.75">
      <c r="A8" s="42">
        <v>2</v>
      </c>
      <c r="B8" s="41" t="s">
        <v>49</v>
      </c>
      <c r="C8" s="22">
        <v>0</v>
      </c>
      <c r="D8" s="22">
        <v>0</v>
      </c>
      <c r="E8" s="43">
        <f aca="true" t="shared" si="1" ref="E8:E30">D8-C8</f>
        <v>0</v>
      </c>
      <c r="F8" s="43">
        <v>1905.5</v>
      </c>
      <c r="G8" s="43">
        <v>100</v>
      </c>
      <c r="H8" s="47">
        <f aca="true" t="shared" si="2" ref="H8:H30">F8-G8</f>
        <v>1805.5</v>
      </c>
      <c r="I8" s="22">
        <v>65</v>
      </c>
      <c r="J8" s="22">
        <v>0</v>
      </c>
      <c r="K8" s="43">
        <f aca="true" t="shared" si="3" ref="K8:K30">I8-J8</f>
        <v>65</v>
      </c>
      <c r="L8" s="49">
        <f aca="true" t="shared" si="4" ref="L8:L25">H8-K8</f>
        <v>1740.5</v>
      </c>
      <c r="M8" s="43">
        <v>1891.6</v>
      </c>
      <c r="N8" s="43">
        <v>100</v>
      </c>
      <c r="O8" s="43">
        <v>0</v>
      </c>
      <c r="P8" s="43">
        <f aca="true" t="shared" si="5" ref="P8:P30">M8-N8-O8</f>
        <v>1791.6</v>
      </c>
      <c r="Q8" s="44">
        <f aca="true" t="shared" si="6" ref="Q8:Q30">L8/P8*100</f>
        <v>97.14780084840366</v>
      </c>
      <c r="R8" s="45">
        <v>1</v>
      </c>
      <c r="S8" s="12">
        <v>0.75</v>
      </c>
      <c r="T8" s="12">
        <f t="shared" si="0"/>
        <v>0.75</v>
      </c>
    </row>
    <row r="9" spans="1:20" ht="12.75">
      <c r="A9" s="42">
        <v>3</v>
      </c>
      <c r="B9" s="41" t="s">
        <v>50</v>
      </c>
      <c r="C9" s="22">
        <v>0</v>
      </c>
      <c r="D9" s="22">
        <v>0</v>
      </c>
      <c r="E9" s="43">
        <f t="shared" si="1"/>
        <v>0</v>
      </c>
      <c r="F9" s="43">
        <v>2234.1</v>
      </c>
      <c r="G9" s="43">
        <v>115.5</v>
      </c>
      <c r="H9" s="47">
        <f t="shared" si="2"/>
        <v>2118.6</v>
      </c>
      <c r="I9" s="22">
        <v>152.5</v>
      </c>
      <c r="J9" s="22">
        <v>0</v>
      </c>
      <c r="K9" s="43">
        <f t="shared" si="3"/>
        <v>152.5</v>
      </c>
      <c r="L9" s="49">
        <f t="shared" si="4"/>
        <v>1966.1</v>
      </c>
      <c r="M9" s="43">
        <v>2222.5</v>
      </c>
      <c r="N9" s="43">
        <v>115.5</v>
      </c>
      <c r="O9" s="43">
        <v>0</v>
      </c>
      <c r="P9" s="43">
        <f t="shared" si="5"/>
        <v>2107</v>
      </c>
      <c r="Q9" s="44">
        <f t="shared" si="6"/>
        <v>93.31276696725202</v>
      </c>
      <c r="R9" s="45">
        <v>1</v>
      </c>
      <c r="S9" s="12">
        <v>0.75</v>
      </c>
      <c r="T9" s="12">
        <f t="shared" si="0"/>
        <v>0.75</v>
      </c>
    </row>
    <row r="10" spans="1:20" ht="12.75">
      <c r="A10" s="42">
        <v>4</v>
      </c>
      <c r="B10" s="41" t="s">
        <v>51</v>
      </c>
      <c r="C10" s="22">
        <v>0</v>
      </c>
      <c r="D10" s="22">
        <v>0</v>
      </c>
      <c r="E10" s="43">
        <f t="shared" si="1"/>
        <v>0</v>
      </c>
      <c r="F10" s="43">
        <v>1616</v>
      </c>
      <c r="G10" s="43">
        <v>94</v>
      </c>
      <c r="H10" s="47">
        <f t="shared" si="2"/>
        <v>1522</v>
      </c>
      <c r="I10" s="22">
        <v>98.9</v>
      </c>
      <c r="J10" s="22">
        <v>0</v>
      </c>
      <c r="K10" s="43">
        <f t="shared" si="3"/>
        <v>98.9</v>
      </c>
      <c r="L10" s="49">
        <f t="shared" si="4"/>
        <v>1423.1</v>
      </c>
      <c r="M10" s="43">
        <v>1596.3</v>
      </c>
      <c r="N10" s="43">
        <v>94</v>
      </c>
      <c r="O10" s="43">
        <v>0</v>
      </c>
      <c r="P10" s="43">
        <f t="shared" si="5"/>
        <v>1502.3</v>
      </c>
      <c r="Q10" s="44">
        <f t="shared" si="6"/>
        <v>94.72808360513878</v>
      </c>
      <c r="R10" s="45">
        <v>1</v>
      </c>
      <c r="S10" s="12">
        <v>0.75</v>
      </c>
      <c r="T10" s="12">
        <f t="shared" si="0"/>
        <v>0.75</v>
      </c>
    </row>
    <row r="11" spans="1:20" ht="12.75">
      <c r="A11" s="42">
        <v>5</v>
      </c>
      <c r="B11" s="41" t="s">
        <v>52</v>
      </c>
      <c r="C11" s="22">
        <v>0</v>
      </c>
      <c r="D11" s="22">
        <v>0</v>
      </c>
      <c r="E11" s="43">
        <f t="shared" si="1"/>
        <v>0</v>
      </c>
      <c r="F11" s="43">
        <v>1570.4</v>
      </c>
      <c r="G11" s="43">
        <v>170</v>
      </c>
      <c r="H11" s="47">
        <f t="shared" si="2"/>
        <v>1400.4</v>
      </c>
      <c r="I11" s="22">
        <v>55.1</v>
      </c>
      <c r="J11" s="22">
        <v>0</v>
      </c>
      <c r="K11" s="43">
        <f t="shared" si="3"/>
        <v>55.1</v>
      </c>
      <c r="L11" s="49">
        <f t="shared" si="4"/>
        <v>1345.3000000000002</v>
      </c>
      <c r="M11" s="43">
        <v>1555.4</v>
      </c>
      <c r="N11" s="43">
        <v>170</v>
      </c>
      <c r="O11" s="43">
        <v>0</v>
      </c>
      <c r="P11" s="43">
        <f t="shared" si="5"/>
        <v>1385.4</v>
      </c>
      <c r="Q11" s="44">
        <f t="shared" si="6"/>
        <v>97.10552908907175</v>
      </c>
      <c r="R11" s="45">
        <v>1</v>
      </c>
      <c r="S11" s="12">
        <v>0.75</v>
      </c>
      <c r="T11" s="12">
        <f t="shared" si="0"/>
        <v>0.75</v>
      </c>
    </row>
    <row r="12" spans="1:20" ht="12.75">
      <c r="A12" s="42">
        <v>6</v>
      </c>
      <c r="B12" s="41" t="s">
        <v>53</v>
      </c>
      <c r="C12" s="22">
        <v>0</v>
      </c>
      <c r="D12" s="22">
        <v>0</v>
      </c>
      <c r="E12" s="43">
        <f t="shared" si="1"/>
        <v>0</v>
      </c>
      <c r="F12" s="43">
        <v>1870.4</v>
      </c>
      <c r="G12" s="43">
        <v>76</v>
      </c>
      <c r="H12" s="47">
        <f t="shared" si="2"/>
        <v>1794.4</v>
      </c>
      <c r="I12" s="22">
        <v>52.8</v>
      </c>
      <c r="J12" s="22">
        <v>0</v>
      </c>
      <c r="K12" s="43">
        <f t="shared" si="3"/>
        <v>52.8</v>
      </c>
      <c r="L12" s="49">
        <f t="shared" si="4"/>
        <v>1741.6000000000001</v>
      </c>
      <c r="M12" s="43">
        <v>1861</v>
      </c>
      <c r="N12" s="43">
        <v>76</v>
      </c>
      <c r="O12" s="43">
        <v>0</v>
      </c>
      <c r="P12" s="43">
        <f t="shared" si="5"/>
        <v>1785</v>
      </c>
      <c r="Q12" s="44">
        <f t="shared" si="6"/>
        <v>97.5686274509804</v>
      </c>
      <c r="R12" s="45">
        <v>1</v>
      </c>
      <c r="S12" s="12">
        <v>0.75</v>
      </c>
      <c r="T12" s="12">
        <f t="shared" si="0"/>
        <v>0.75</v>
      </c>
    </row>
    <row r="13" spans="1:20" ht="12.75">
      <c r="A13" s="42">
        <v>7</v>
      </c>
      <c r="B13" s="41" t="s">
        <v>54</v>
      </c>
      <c r="C13" s="22">
        <v>0</v>
      </c>
      <c r="D13" s="22">
        <v>0</v>
      </c>
      <c r="E13" s="43">
        <f t="shared" si="1"/>
        <v>0</v>
      </c>
      <c r="F13" s="43">
        <v>1667.9</v>
      </c>
      <c r="G13" s="43">
        <v>104</v>
      </c>
      <c r="H13" s="47">
        <f t="shared" si="2"/>
        <v>1563.9</v>
      </c>
      <c r="I13" s="22">
        <v>46.7</v>
      </c>
      <c r="J13" s="22">
        <v>0</v>
      </c>
      <c r="K13" s="43">
        <f t="shared" si="3"/>
        <v>46.7</v>
      </c>
      <c r="L13" s="49">
        <f t="shared" si="4"/>
        <v>1517.2</v>
      </c>
      <c r="M13" s="43">
        <v>1658.6</v>
      </c>
      <c r="N13" s="43">
        <v>104</v>
      </c>
      <c r="O13" s="43">
        <v>0</v>
      </c>
      <c r="P13" s="43">
        <f t="shared" si="5"/>
        <v>1554.6</v>
      </c>
      <c r="Q13" s="44">
        <f t="shared" si="6"/>
        <v>97.59423645953945</v>
      </c>
      <c r="R13" s="45">
        <v>1</v>
      </c>
      <c r="S13" s="12">
        <v>0.75</v>
      </c>
      <c r="T13" s="12">
        <f t="shared" si="0"/>
        <v>0.75</v>
      </c>
    </row>
    <row r="14" spans="1:20" ht="12.75">
      <c r="A14" s="42">
        <v>8</v>
      </c>
      <c r="B14" s="41" t="s">
        <v>55</v>
      </c>
      <c r="C14" s="22">
        <v>0</v>
      </c>
      <c r="D14" s="22">
        <v>0</v>
      </c>
      <c r="E14" s="43">
        <f t="shared" si="1"/>
        <v>0</v>
      </c>
      <c r="F14" s="43">
        <v>32340.4</v>
      </c>
      <c r="G14" s="43">
        <v>15510.4</v>
      </c>
      <c r="H14" s="47">
        <f t="shared" si="2"/>
        <v>16830</v>
      </c>
      <c r="I14" s="22">
        <v>14973.6</v>
      </c>
      <c r="J14" s="22">
        <v>10914</v>
      </c>
      <c r="K14" s="43">
        <f t="shared" si="3"/>
        <v>4059.6000000000004</v>
      </c>
      <c r="L14" s="49">
        <f t="shared" si="4"/>
        <v>12770.4</v>
      </c>
      <c r="M14" s="43">
        <v>31406.7</v>
      </c>
      <c r="N14" s="43">
        <v>4850.4</v>
      </c>
      <c r="O14" s="43">
        <v>10660</v>
      </c>
      <c r="P14" s="43">
        <f t="shared" si="5"/>
        <v>15896.300000000003</v>
      </c>
      <c r="Q14" s="44">
        <f t="shared" si="6"/>
        <v>80.33567559746606</v>
      </c>
      <c r="R14" s="45">
        <v>1</v>
      </c>
      <c r="S14" s="12">
        <v>0.75</v>
      </c>
      <c r="T14" s="12">
        <f t="shared" si="0"/>
        <v>0.75</v>
      </c>
    </row>
    <row r="15" spans="1:20" ht="12.75">
      <c r="A15" s="42">
        <v>9</v>
      </c>
      <c r="B15" s="41" t="s">
        <v>56</v>
      </c>
      <c r="C15" s="22">
        <v>0</v>
      </c>
      <c r="D15" s="22">
        <v>0</v>
      </c>
      <c r="E15" s="43">
        <f t="shared" si="1"/>
        <v>0</v>
      </c>
      <c r="F15" s="43">
        <v>2244.9</v>
      </c>
      <c r="G15" s="43">
        <v>214.8</v>
      </c>
      <c r="H15" s="47">
        <f t="shared" si="2"/>
        <v>2030.1000000000001</v>
      </c>
      <c r="I15" s="22">
        <v>5.6</v>
      </c>
      <c r="J15" s="22">
        <v>0</v>
      </c>
      <c r="K15" s="43">
        <f t="shared" si="3"/>
        <v>5.6</v>
      </c>
      <c r="L15" s="49">
        <f t="shared" si="4"/>
        <v>2024.5000000000002</v>
      </c>
      <c r="M15" s="43">
        <v>2217.3</v>
      </c>
      <c r="N15" s="43">
        <v>214.8</v>
      </c>
      <c r="O15" s="43">
        <v>0</v>
      </c>
      <c r="P15" s="43">
        <f t="shared" si="5"/>
        <v>2002.5000000000002</v>
      </c>
      <c r="Q15" s="44">
        <f t="shared" si="6"/>
        <v>101.09862671660423</v>
      </c>
      <c r="R15" s="45">
        <v>0</v>
      </c>
      <c r="S15" s="12">
        <v>0.75</v>
      </c>
      <c r="T15" s="12">
        <f t="shared" si="0"/>
        <v>0</v>
      </c>
    </row>
    <row r="16" spans="1:20" ht="12.75">
      <c r="A16" s="42">
        <v>10</v>
      </c>
      <c r="B16" s="41" t="s">
        <v>57</v>
      </c>
      <c r="C16" s="22">
        <v>0</v>
      </c>
      <c r="D16" s="22">
        <v>0</v>
      </c>
      <c r="E16" s="43">
        <f t="shared" si="1"/>
        <v>0</v>
      </c>
      <c r="F16" s="43">
        <v>2137.7</v>
      </c>
      <c r="G16" s="43">
        <v>125.8</v>
      </c>
      <c r="H16" s="47">
        <f t="shared" si="2"/>
        <v>2011.8999999999999</v>
      </c>
      <c r="I16" s="22">
        <v>848.6</v>
      </c>
      <c r="J16" s="22">
        <v>0</v>
      </c>
      <c r="K16" s="43">
        <f t="shared" si="3"/>
        <v>848.6</v>
      </c>
      <c r="L16" s="49">
        <f t="shared" si="4"/>
        <v>1163.2999999999997</v>
      </c>
      <c r="M16" s="43">
        <v>2125.8</v>
      </c>
      <c r="N16" s="43">
        <v>125.8</v>
      </c>
      <c r="O16" s="43">
        <v>0</v>
      </c>
      <c r="P16" s="43">
        <f t="shared" si="5"/>
        <v>2000.0000000000002</v>
      </c>
      <c r="Q16" s="44">
        <f t="shared" si="6"/>
        <v>58.16499999999998</v>
      </c>
      <c r="R16" s="45">
        <v>1</v>
      </c>
      <c r="S16" s="12">
        <v>0.75</v>
      </c>
      <c r="T16" s="12">
        <f t="shared" si="0"/>
        <v>0.75</v>
      </c>
    </row>
    <row r="17" spans="1:20" ht="12.75">
      <c r="A17" s="42">
        <v>11</v>
      </c>
      <c r="B17" s="41" t="s">
        <v>58</v>
      </c>
      <c r="C17" s="22">
        <v>0</v>
      </c>
      <c r="D17" s="22">
        <v>0</v>
      </c>
      <c r="E17" s="43">
        <f t="shared" si="1"/>
        <v>0</v>
      </c>
      <c r="F17" s="43">
        <v>4179.4</v>
      </c>
      <c r="G17" s="43">
        <v>369.7</v>
      </c>
      <c r="H17" s="47">
        <f t="shared" si="2"/>
        <v>3809.7</v>
      </c>
      <c r="I17" s="22">
        <v>956.3</v>
      </c>
      <c r="J17" s="22">
        <v>0</v>
      </c>
      <c r="K17" s="43">
        <f t="shared" si="3"/>
        <v>956.3</v>
      </c>
      <c r="L17" s="49">
        <f t="shared" si="4"/>
        <v>2853.3999999999996</v>
      </c>
      <c r="M17" s="43">
        <v>4115.8</v>
      </c>
      <c r="N17" s="43">
        <v>369.7</v>
      </c>
      <c r="O17" s="43">
        <v>0</v>
      </c>
      <c r="P17" s="43">
        <f t="shared" si="5"/>
        <v>3746.1000000000004</v>
      </c>
      <c r="Q17" s="44">
        <f t="shared" si="6"/>
        <v>76.16988334534581</v>
      </c>
      <c r="R17" s="45">
        <v>1</v>
      </c>
      <c r="S17" s="12">
        <v>0.75</v>
      </c>
      <c r="T17" s="12">
        <f t="shared" si="0"/>
        <v>0.75</v>
      </c>
    </row>
    <row r="18" spans="1:20" ht="12.75">
      <c r="A18" s="42">
        <v>12</v>
      </c>
      <c r="B18" s="41" t="s">
        <v>59</v>
      </c>
      <c r="C18" s="22">
        <v>0</v>
      </c>
      <c r="D18" s="22">
        <v>0</v>
      </c>
      <c r="E18" s="43">
        <f t="shared" si="1"/>
        <v>0</v>
      </c>
      <c r="F18" s="43">
        <v>1797</v>
      </c>
      <c r="G18" s="43">
        <v>162</v>
      </c>
      <c r="H18" s="47">
        <f t="shared" si="2"/>
        <v>1635</v>
      </c>
      <c r="I18" s="22">
        <v>7.9</v>
      </c>
      <c r="J18" s="22">
        <v>0</v>
      </c>
      <c r="K18" s="43">
        <f t="shared" si="3"/>
        <v>7.9</v>
      </c>
      <c r="L18" s="49">
        <f t="shared" si="4"/>
        <v>1627.1</v>
      </c>
      <c r="M18" s="43">
        <v>1783</v>
      </c>
      <c r="N18" s="43">
        <v>162</v>
      </c>
      <c r="O18" s="43">
        <v>0</v>
      </c>
      <c r="P18" s="43">
        <f t="shared" si="5"/>
        <v>1621</v>
      </c>
      <c r="Q18" s="44">
        <f t="shared" si="6"/>
        <v>100.37631091918568</v>
      </c>
      <c r="R18" s="45">
        <v>0</v>
      </c>
      <c r="S18" s="12">
        <v>0.75</v>
      </c>
      <c r="T18" s="12">
        <f t="shared" si="0"/>
        <v>0</v>
      </c>
    </row>
    <row r="19" spans="1:20" ht="12.75">
      <c r="A19" s="42">
        <v>13</v>
      </c>
      <c r="B19" s="41" t="s">
        <v>60</v>
      </c>
      <c r="C19" s="22">
        <v>0</v>
      </c>
      <c r="D19" s="22">
        <v>0</v>
      </c>
      <c r="E19" s="43">
        <f t="shared" si="1"/>
        <v>0</v>
      </c>
      <c r="F19" s="43">
        <v>2127.8</v>
      </c>
      <c r="G19" s="43">
        <v>215.8</v>
      </c>
      <c r="H19" s="47">
        <f t="shared" si="2"/>
        <v>1912.0000000000002</v>
      </c>
      <c r="I19" s="22">
        <v>96.3</v>
      </c>
      <c r="J19" s="22">
        <v>0</v>
      </c>
      <c r="K19" s="43">
        <f t="shared" si="3"/>
        <v>96.3</v>
      </c>
      <c r="L19" s="49">
        <f t="shared" si="4"/>
        <v>1815.7000000000003</v>
      </c>
      <c r="M19" s="43">
        <v>2115.6</v>
      </c>
      <c r="N19" s="43">
        <v>215.8</v>
      </c>
      <c r="O19" s="43">
        <v>0</v>
      </c>
      <c r="P19" s="43">
        <f t="shared" si="5"/>
        <v>1899.8</v>
      </c>
      <c r="Q19" s="44">
        <f t="shared" si="6"/>
        <v>95.57321823349828</v>
      </c>
      <c r="R19" s="45">
        <v>1</v>
      </c>
      <c r="S19" s="12">
        <v>0.75</v>
      </c>
      <c r="T19" s="12">
        <f t="shared" si="0"/>
        <v>0.75</v>
      </c>
    </row>
    <row r="20" spans="1:20" ht="12.75">
      <c r="A20" s="42">
        <v>14</v>
      </c>
      <c r="B20" s="41" t="s">
        <v>61</v>
      </c>
      <c r="C20" s="22">
        <v>0</v>
      </c>
      <c r="D20" s="22">
        <v>0</v>
      </c>
      <c r="E20" s="43">
        <f t="shared" si="1"/>
        <v>0</v>
      </c>
      <c r="F20" s="43">
        <v>1799.1</v>
      </c>
      <c r="G20" s="43">
        <v>151.8</v>
      </c>
      <c r="H20" s="47">
        <f t="shared" si="2"/>
        <v>1647.3</v>
      </c>
      <c r="I20" s="22">
        <v>34</v>
      </c>
      <c r="J20" s="22">
        <v>0</v>
      </c>
      <c r="K20" s="43">
        <f t="shared" si="3"/>
        <v>34</v>
      </c>
      <c r="L20" s="49">
        <f t="shared" si="4"/>
        <v>1613.3</v>
      </c>
      <c r="M20" s="43">
        <v>1790.1</v>
      </c>
      <c r="N20" s="43">
        <v>151.8</v>
      </c>
      <c r="O20" s="43">
        <v>0</v>
      </c>
      <c r="P20" s="43">
        <f t="shared" si="5"/>
        <v>1638.3</v>
      </c>
      <c r="Q20" s="44">
        <f t="shared" si="6"/>
        <v>98.47402795580786</v>
      </c>
      <c r="R20" s="45">
        <v>1</v>
      </c>
      <c r="S20" s="12">
        <v>0.75</v>
      </c>
      <c r="T20" s="12">
        <f t="shared" si="0"/>
        <v>0.75</v>
      </c>
    </row>
    <row r="21" spans="1:20" ht="12.75">
      <c r="A21" s="42">
        <v>15</v>
      </c>
      <c r="B21" s="41" t="s">
        <v>62</v>
      </c>
      <c r="C21" s="22">
        <v>0</v>
      </c>
      <c r="D21" s="22">
        <v>0</v>
      </c>
      <c r="E21" s="43">
        <f t="shared" si="1"/>
        <v>0</v>
      </c>
      <c r="F21" s="43">
        <v>1549.8</v>
      </c>
      <c r="G21" s="43">
        <v>188</v>
      </c>
      <c r="H21" s="47">
        <f t="shared" si="2"/>
        <v>1361.8</v>
      </c>
      <c r="I21" s="22">
        <v>0.8</v>
      </c>
      <c r="J21" s="22">
        <v>0</v>
      </c>
      <c r="K21" s="43">
        <f t="shared" si="3"/>
        <v>0.8</v>
      </c>
      <c r="L21" s="49">
        <f t="shared" si="4"/>
        <v>1361</v>
      </c>
      <c r="M21" s="43">
        <v>1535.6</v>
      </c>
      <c r="N21" s="43">
        <v>188</v>
      </c>
      <c r="O21" s="43">
        <v>0</v>
      </c>
      <c r="P21" s="43">
        <f t="shared" si="5"/>
        <v>1347.6</v>
      </c>
      <c r="Q21" s="44">
        <f t="shared" si="6"/>
        <v>100.99436034431584</v>
      </c>
      <c r="R21" s="45">
        <v>0</v>
      </c>
      <c r="S21" s="12">
        <v>0.75</v>
      </c>
      <c r="T21" s="12">
        <f t="shared" si="0"/>
        <v>0</v>
      </c>
    </row>
    <row r="22" spans="1:20" ht="12.75">
      <c r="A22" s="42">
        <v>16</v>
      </c>
      <c r="B22" s="41" t="s">
        <v>63</v>
      </c>
      <c r="C22" s="22">
        <v>0</v>
      </c>
      <c r="D22" s="22">
        <v>0</v>
      </c>
      <c r="E22" s="43">
        <f t="shared" si="1"/>
        <v>0</v>
      </c>
      <c r="F22" s="43">
        <v>1389.3</v>
      </c>
      <c r="G22" s="43">
        <v>146</v>
      </c>
      <c r="H22" s="47">
        <f t="shared" si="2"/>
        <v>1243.3</v>
      </c>
      <c r="I22" s="22">
        <v>54.1</v>
      </c>
      <c r="J22" s="22">
        <v>0</v>
      </c>
      <c r="K22" s="43">
        <f t="shared" si="3"/>
        <v>54.1</v>
      </c>
      <c r="L22" s="49">
        <f t="shared" si="4"/>
        <v>1189.2</v>
      </c>
      <c r="M22" s="43">
        <v>1373.3</v>
      </c>
      <c r="N22" s="43">
        <v>146</v>
      </c>
      <c r="O22" s="43">
        <v>0</v>
      </c>
      <c r="P22" s="43">
        <f t="shared" si="5"/>
        <v>1227.3</v>
      </c>
      <c r="Q22" s="44">
        <f t="shared" si="6"/>
        <v>96.89562454167687</v>
      </c>
      <c r="R22" s="45">
        <v>1</v>
      </c>
      <c r="S22" s="12">
        <v>0.75</v>
      </c>
      <c r="T22" s="12">
        <f t="shared" si="0"/>
        <v>0.75</v>
      </c>
    </row>
    <row r="23" spans="1:20" ht="12.75">
      <c r="A23" s="42">
        <v>17</v>
      </c>
      <c r="B23" s="41" t="s">
        <v>64</v>
      </c>
      <c r="C23" s="22">
        <v>0</v>
      </c>
      <c r="D23" s="22">
        <v>0</v>
      </c>
      <c r="E23" s="43">
        <f t="shared" si="1"/>
        <v>0</v>
      </c>
      <c r="F23" s="43">
        <v>1900.2</v>
      </c>
      <c r="G23" s="43">
        <v>137.8</v>
      </c>
      <c r="H23" s="47">
        <f t="shared" si="2"/>
        <v>1762.4</v>
      </c>
      <c r="I23" s="22">
        <v>157.4</v>
      </c>
      <c r="J23" s="22">
        <v>0</v>
      </c>
      <c r="K23" s="43">
        <f t="shared" si="3"/>
        <v>157.4</v>
      </c>
      <c r="L23" s="49">
        <v>1604.9</v>
      </c>
      <c r="M23" s="43">
        <v>1884</v>
      </c>
      <c r="N23" s="43">
        <v>137.8</v>
      </c>
      <c r="O23" s="43">
        <v>0</v>
      </c>
      <c r="P23" s="43">
        <f t="shared" si="5"/>
        <v>1746.2</v>
      </c>
      <c r="Q23" s="44">
        <f t="shared" si="6"/>
        <v>91.90814339709083</v>
      </c>
      <c r="R23" s="45">
        <v>1</v>
      </c>
      <c r="S23" s="12">
        <v>0.75</v>
      </c>
      <c r="T23" s="12">
        <f t="shared" si="0"/>
        <v>0.75</v>
      </c>
    </row>
    <row r="24" spans="1:20" ht="12.75">
      <c r="A24" s="42">
        <v>18</v>
      </c>
      <c r="B24" s="41" t="s">
        <v>65</v>
      </c>
      <c r="C24" s="22">
        <v>0</v>
      </c>
      <c r="D24" s="22">
        <v>0</v>
      </c>
      <c r="E24" s="43">
        <f t="shared" si="1"/>
        <v>0</v>
      </c>
      <c r="F24" s="43">
        <v>1410.7</v>
      </c>
      <c r="G24" s="43">
        <v>95</v>
      </c>
      <c r="H24" s="47">
        <f t="shared" si="2"/>
        <v>1315.7</v>
      </c>
      <c r="I24" s="22">
        <v>127.2</v>
      </c>
      <c r="J24" s="22">
        <v>0</v>
      </c>
      <c r="K24" s="43">
        <f t="shared" si="3"/>
        <v>127.2</v>
      </c>
      <c r="L24" s="49">
        <f t="shared" si="4"/>
        <v>1188.5</v>
      </c>
      <c r="M24" s="43">
        <v>1399.4</v>
      </c>
      <c r="N24" s="43">
        <v>95</v>
      </c>
      <c r="O24" s="43">
        <v>0</v>
      </c>
      <c r="P24" s="43">
        <f t="shared" si="5"/>
        <v>1304.4</v>
      </c>
      <c r="Q24" s="44">
        <f t="shared" si="6"/>
        <v>91.1146887457835</v>
      </c>
      <c r="R24" s="45">
        <v>1</v>
      </c>
      <c r="S24" s="12">
        <v>0.75</v>
      </c>
      <c r="T24" s="12">
        <f t="shared" si="0"/>
        <v>0.75</v>
      </c>
    </row>
    <row r="25" spans="1:20" ht="12.75">
      <c r="A25" s="42">
        <v>19</v>
      </c>
      <c r="B25" s="41" t="s">
        <v>66</v>
      </c>
      <c r="C25" s="22">
        <v>0</v>
      </c>
      <c r="D25" s="22">
        <v>0</v>
      </c>
      <c r="E25" s="43">
        <f t="shared" si="1"/>
        <v>0</v>
      </c>
      <c r="F25" s="43">
        <v>2402.4</v>
      </c>
      <c r="G25" s="43">
        <v>344.8</v>
      </c>
      <c r="H25" s="47">
        <f t="shared" si="2"/>
        <v>2057.6</v>
      </c>
      <c r="I25" s="22">
        <v>5.4</v>
      </c>
      <c r="J25" s="22">
        <v>0</v>
      </c>
      <c r="K25" s="43">
        <f t="shared" si="3"/>
        <v>5.4</v>
      </c>
      <c r="L25" s="49">
        <f t="shared" si="4"/>
        <v>2052.2</v>
      </c>
      <c r="M25" s="43">
        <v>2375</v>
      </c>
      <c r="N25" s="43">
        <v>344.8</v>
      </c>
      <c r="O25" s="43">
        <v>0</v>
      </c>
      <c r="P25" s="43">
        <f t="shared" si="5"/>
        <v>2030.2</v>
      </c>
      <c r="Q25" s="44">
        <f t="shared" si="6"/>
        <v>101.08363708009063</v>
      </c>
      <c r="R25" s="45">
        <v>0</v>
      </c>
      <c r="S25" s="12">
        <v>0.75</v>
      </c>
      <c r="T25" s="12">
        <f t="shared" si="0"/>
        <v>0</v>
      </c>
    </row>
    <row r="26" spans="1:20" ht="11.25">
      <c r="A26" s="42">
        <v>20</v>
      </c>
      <c r="B26" s="22"/>
      <c r="C26" s="22"/>
      <c r="D26" s="22"/>
      <c r="E26" s="43">
        <f t="shared" si="1"/>
        <v>0</v>
      </c>
      <c r="F26" s="43"/>
      <c r="G26" s="43"/>
      <c r="H26" s="47">
        <f t="shared" si="2"/>
        <v>0</v>
      </c>
      <c r="I26" s="43"/>
      <c r="J26" s="43"/>
      <c r="K26" s="43">
        <f t="shared" si="3"/>
        <v>0</v>
      </c>
      <c r="L26" s="49">
        <f>F26-G26-J26</f>
        <v>0</v>
      </c>
      <c r="M26" s="43"/>
      <c r="N26" s="43"/>
      <c r="O26" s="43"/>
      <c r="P26" s="43">
        <f t="shared" si="5"/>
        <v>0</v>
      </c>
      <c r="Q26" s="44" t="e">
        <f t="shared" si="6"/>
        <v>#DIV/0!</v>
      </c>
      <c r="R26" s="45"/>
      <c r="S26" s="12">
        <v>0.75</v>
      </c>
      <c r="T26" s="12">
        <f t="shared" si="0"/>
        <v>0</v>
      </c>
    </row>
    <row r="27" spans="1:20" ht="11.25">
      <c r="A27" s="42">
        <v>21</v>
      </c>
      <c r="B27" s="22"/>
      <c r="C27" s="22"/>
      <c r="D27" s="22"/>
      <c r="E27" s="43">
        <f t="shared" si="1"/>
        <v>0</v>
      </c>
      <c r="F27" s="43"/>
      <c r="G27" s="43"/>
      <c r="H27" s="47">
        <f t="shared" si="2"/>
        <v>0</v>
      </c>
      <c r="I27" s="43"/>
      <c r="J27" s="43"/>
      <c r="K27" s="43">
        <f t="shared" si="3"/>
        <v>0</v>
      </c>
      <c r="L27" s="49">
        <f>F27-G27-J27</f>
        <v>0</v>
      </c>
      <c r="M27" s="43"/>
      <c r="N27" s="43"/>
      <c r="O27" s="43"/>
      <c r="P27" s="43">
        <f t="shared" si="5"/>
        <v>0</v>
      </c>
      <c r="Q27" s="44" t="e">
        <f t="shared" si="6"/>
        <v>#DIV/0!</v>
      </c>
      <c r="R27" s="45"/>
      <c r="S27" s="12">
        <v>0.75</v>
      </c>
      <c r="T27" s="12">
        <f t="shared" si="0"/>
        <v>0</v>
      </c>
    </row>
    <row r="28" spans="1:20" ht="11.25">
      <c r="A28" s="42">
        <v>22</v>
      </c>
      <c r="B28" s="22"/>
      <c r="C28" s="22"/>
      <c r="D28" s="22"/>
      <c r="E28" s="43">
        <f t="shared" si="1"/>
        <v>0</v>
      </c>
      <c r="F28" s="43"/>
      <c r="G28" s="43"/>
      <c r="H28" s="47">
        <f t="shared" si="2"/>
        <v>0</v>
      </c>
      <c r="I28" s="43"/>
      <c r="J28" s="43"/>
      <c r="K28" s="43">
        <f t="shared" si="3"/>
        <v>0</v>
      </c>
      <c r="L28" s="49">
        <f>F28-G28-J28</f>
        <v>0</v>
      </c>
      <c r="M28" s="46"/>
      <c r="N28" s="46"/>
      <c r="O28" s="46"/>
      <c r="P28" s="43">
        <f t="shared" si="5"/>
        <v>0</v>
      </c>
      <c r="Q28" s="44" t="e">
        <f t="shared" si="6"/>
        <v>#DIV/0!</v>
      </c>
      <c r="R28" s="45"/>
      <c r="S28" s="12">
        <v>0.75</v>
      </c>
      <c r="T28" s="12">
        <f t="shared" si="0"/>
        <v>0</v>
      </c>
    </row>
    <row r="29" spans="1:20" ht="11.25">
      <c r="A29" s="42">
        <v>23</v>
      </c>
      <c r="B29" s="22"/>
      <c r="C29" s="22"/>
      <c r="D29" s="22"/>
      <c r="E29" s="43">
        <f t="shared" si="1"/>
        <v>0</v>
      </c>
      <c r="F29" s="43"/>
      <c r="G29" s="43"/>
      <c r="H29" s="47">
        <f t="shared" si="2"/>
        <v>0</v>
      </c>
      <c r="I29" s="43"/>
      <c r="J29" s="43"/>
      <c r="K29" s="43">
        <f t="shared" si="3"/>
        <v>0</v>
      </c>
      <c r="L29" s="49">
        <f>F29-G29-J29</f>
        <v>0</v>
      </c>
      <c r="M29" s="46"/>
      <c r="N29" s="46"/>
      <c r="O29" s="46"/>
      <c r="P29" s="43">
        <f t="shared" si="5"/>
        <v>0</v>
      </c>
      <c r="Q29" s="44" t="e">
        <f t="shared" si="6"/>
        <v>#DIV/0!</v>
      </c>
      <c r="R29" s="45"/>
      <c r="S29" s="12">
        <v>0.75</v>
      </c>
      <c r="T29" s="12">
        <f t="shared" si="0"/>
        <v>0</v>
      </c>
    </row>
    <row r="30" spans="1:20" ht="11.25">
      <c r="A30" s="42">
        <v>24</v>
      </c>
      <c r="B30" s="22"/>
      <c r="C30" s="22"/>
      <c r="D30" s="22"/>
      <c r="E30" s="43">
        <f t="shared" si="1"/>
        <v>0</v>
      </c>
      <c r="F30" s="43"/>
      <c r="G30" s="43"/>
      <c r="H30" s="47">
        <f t="shared" si="2"/>
        <v>0</v>
      </c>
      <c r="I30" s="43"/>
      <c r="J30" s="43"/>
      <c r="K30" s="43">
        <f t="shared" si="3"/>
        <v>0</v>
      </c>
      <c r="L30" s="49">
        <f>F30-G30-J30</f>
        <v>0</v>
      </c>
      <c r="M30" s="46"/>
      <c r="N30" s="46"/>
      <c r="O30" s="46"/>
      <c r="P30" s="43">
        <f t="shared" si="5"/>
        <v>0</v>
      </c>
      <c r="Q30" s="44" t="e">
        <f t="shared" si="6"/>
        <v>#DIV/0!</v>
      </c>
      <c r="R30" s="45"/>
      <c r="S30" s="12">
        <v>0.75</v>
      </c>
      <c r="T30" s="12">
        <f t="shared" si="0"/>
        <v>0</v>
      </c>
    </row>
    <row r="31" spans="1:20" ht="11.25">
      <c r="A31" s="78" t="s">
        <v>22</v>
      </c>
      <c r="B31" s="78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68496.4</v>
      </c>
      <c r="G31" s="22">
        <f t="shared" si="7"/>
        <v>18519.199999999997</v>
      </c>
      <c r="H31" s="37">
        <f t="shared" si="7"/>
        <v>49977.200000000004</v>
      </c>
      <c r="I31" s="22">
        <f t="shared" si="7"/>
        <v>17910.5</v>
      </c>
      <c r="J31" s="22">
        <f t="shared" si="7"/>
        <v>10914</v>
      </c>
      <c r="K31" s="22">
        <f t="shared" si="7"/>
        <v>6996.500000000001</v>
      </c>
      <c r="L31" s="11">
        <f t="shared" si="7"/>
        <v>42980.59999999999</v>
      </c>
      <c r="M31" s="11">
        <f t="shared" si="7"/>
        <v>67240.30000000002</v>
      </c>
      <c r="N31" s="11">
        <f t="shared" si="7"/>
        <v>7859.200000000001</v>
      </c>
      <c r="O31" s="11">
        <f t="shared" si="7"/>
        <v>10660</v>
      </c>
      <c r="P31" s="11">
        <f t="shared" si="7"/>
        <v>48721.100000000006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79" t="s">
        <v>102</v>
      </c>
      <c r="B3" s="80" t="s">
        <v>32</v>
      </c>
      <c r="C3" s="20" t="s">
        <v>103</v>
      </c>
      <c r="D3" s="19"/>
      <c r="E3" s="19"/>
      <c r="F3" s="25" t="s">
        <v>104</v>
      </c>
      <c r="G3" s="25" t="s">
        <v>105</v>
      </c>
      <c r="H3" s="21" t="s">
        <v>106</v>
      </c>
      <c r="I3" s="5" t="s">
        <v>11</v>
      </c>
      <c r="J3" s="76" t="s">
        <v>107</v>
      </c>
      <c r="K3" s="76" t="s">
        <v>108</v>
      </c>
      <c r="L3" s="6" t="s">
        <v>3</v>
      </c>
    </row>
    <row r="4" spans="1:12" s="10" customFormat="1" ht="42.75" customHeight="1">
      <c r="A4" s="79"/>
      <c r="B4" s="80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109</v>
      </c>
      <c r="J4" s="77"/>
      <c r="K4" s="77"/>
      <c r="L4" s="9" t="s">
        <v>14</v>
      </c>
    </row>
    <row r="5" spans="1:12" s="10" customFormat="1" ht="12" customHeight="1">
      <c r="A5" s="50">
        <v>1</v>
      </c>
      <c r="B5" s="50">
        <v>2</v>
      </c>
      <c r="C5" s="39">
        <v>3</v>
      </c>
      <c r="D5" s="60"/>
      <c r="E5" s="60"/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</row>
    <row r="6" spans="1:12" ht="12.75">
      <c r="A6" s="42">
        <v>1</v>
      </c>
      <c r="B6" s="40" t="s">
        <v>48</v>
      </c>
      <c r="C6" s="49">
        <v>-20.1</v>
      </c>
      <c r="D6" s="43"/>
      <c r="E6" s="43"/>
      <c r="F6" s="22">
        <v>208.1</v>
      </c>
      <c r="G6" s="43">
        <v>4.3</v>
      </c>
      <c r="H6" s="43">
        <f>F6+G6</f>
        <v>212.4</v>
      </c>
      <c r="I6" s="44">
        <f>C6/H6*100</f>
        <v>-9.463276836158192</v>
      </c>
      <c r="J6" s="45">
        <v>1</v>
      </c>
      <c r="K6" s="12">
        <v>0.75</v>
      </c>
      <c r="L6" s="12">
        <f aca="true" t="shared" si="0" ref="L6:L29">J6*K6</f>
        <v>0.75</v>
      </c>
    </row>
    <row r="7" spans="1:12" ht="12.75">
      <c r="A7" s="42">
        <v>2</v>
      </c>
      <c r="B7" s="41" t="s">
        <v>49</v>
      </c>
      <c r="C7" s="49">
        <v>-13.9</v>
      </c>
      <c r="D7" s="43"/>
      <c r="E7" s="43"/>
      <c r="F7" s="22">
        <v>135.6</v>
      </c>
      <c r="G7" s="43">
        <v>3.9</v>
      </c>
      <c r="H7" s="43">
        <f aca="true" t="shared" si="1" ref="H7:H29">F7+G7</f>
        <v>139.5</v>
      </c>
      <c r="I7" s="44">
        <f aca="true" t="shared" si="2" ref="I7:I29">C7/H7*100</f>
        <v>-9.964157706093191</v>
      </c>
      <c r="J7" s="45">
        <v>1</v>
      </c>
      <c r="K7" s="12">
        <v>0.75</v>
      </c>
      <c r="L7" s="12">
        <f t="shared" si="0"/>
        <v>0.75</v>
      </c>
    </row>
    <row r="8" spans="1:12" ht="12.75">
      <c r="A8" s="42">
        <v>3</v>
      </c>
      <c r="B8" s="41" t="s">
        <v>50</v>
      </c>
      <c r="C8" s="49">
        <v>-11.6</v>
      </c>
      <c r="D8" s="43"/>
      <c r="E8" s="43"/>
      <c r="F8" s="22">
        <v>112</v>
      </c>
      <c r="G8" s="43">
        <v>3.8</v>
      </c>
      <c r="H8" s="43">
        <f t="shared" si="1"/>
        <v>115.8</v>
      </c>
      <c r="I8" s="44">
        <f t="shared" si="2"/>
        <v>-10.01727115716753</v>
      </c>
      <c r="J8" s="45">
        <v>1</v>
      </c>
      <c r="K8" s="12">
        <v>0.75</v>
      </c>
      <c r="L8" s="12">
        <f t="shared" si="0"/>
        <v>0.75</v>
      </c>
    </row>
    <row r="9" spans="1:12" ht="12.75">
      <c r="A9" s="42">
        <v>4</v>
      </c>
      <c r="B9" s="41" t="s">
        <v>51</v>
      </c>
      <c r="C9" s="49">
        <v>-19.7</v>
      </c>
      <c r="D9" s="43"/>
      <c r="E9" s="43"/>
      <c r="F9" s="22">
        <v>193.2</v>
      </c>
      <c r="G9" s="43">
        <v>4.3</v>
      </c>
      <c r="H9" s="43">
        <f t="shared" si="1"/>
        <v>197.5</v>
      </c>
      <c r="I9" s="44">
        <f t="shared" si="2"/>
        <v>-9.974683544303797</v>
      </c>
      <c r="J9" s="45">
        <v>1</v>
      </c>
      <c r="K9" s="12">
        <v>0.75</v>
      </c>
      <c r="L9" s="12">
        <f t="shared" si="0"/>
        <v>0.75</v>
      </c>
    </row>
    <row r="10" spans="1:12" ht="12.75">
      <c r="A10" s="42">
        <v>5</v>
      </c>
      <c r="B10" s="41" t="s">
        <v>52</v>
      </c>
      <c r="C10" s="49">
        <v>-15</v>
      </c>
      <c r="D10" s="43"/>
      <c r="E10" s="43"/>
      <c r="F10" s="22">
        <v>159.9</v>
      </c>
      <c r="G10" s="43">
        <v>3.6</v>
      </c>
      <c r="H10" s="43">
        <f t="shared" si="1"/>
        <v>163.5</v>
      </c>
      <c r="I10" s="44">
        <f t="shared" si="2"/>
        <v>-9.174311926605505</v>
      </c>
      <c r="J10" s="45">
        <v>1</v>
      </c>
      <c r="K10" s="12">
        <v>0.75</v>
      </c>
      <c r="L10" s="12">
        <f t="shared" si="0"/>
        <v>0.75</v>
      </c>
    </row>
    <row r="11" spans="1:12" ht="12.75">
      <c r="A11" s="42">
        <v>6</v>
      </c>
      <c r="B11" s="41" t="s">
        <v>53</v>
      </c>
      <c r="C11" s="49">
        <v>-9.4</v>
      </c>
      <c r="D11" s="43"/>
      <c r="E11" s="43"/>
      <c r="F11" s="22">
        <v>84.6</v>
      </c>
      <c r="G11" s="43">
        <v>9</v>
      </c>
      <c r="H11" s="43">
        <f t="shared" si="1"/>
        <v>93.6</v>
      </c>
      <c r="I11" s="44">
        <f t="shared" si="2"/>
        <v>-10.042735042735043</v>
      </c>
      <c r="J11" s="45">
        <v>1</v>
      </c>
      <c r="K11" s="12">
        <v>0.75</v>
      </c>
      <c r="L11" s="12">
        <f t="shared" si="0"/>
        <v>0.75</v>
      </c>
    </row>
    <row r="12" spans="1:12" ht="12.75">
      <c r="A12" s="42">
        <v>7</v>
      </c>
      <c r="B12" s="41" t="s">
        <v>54</v>
      </c>
      <c r="C12" s="49">
        <v>-9.3</v>
      </c>
      <c r="D12" s="43"/>
      <c r="E12" s="43"/>
      <c r="F12" s="22">
        <v>88.8</v>
      </c>
      <c r="G12" s="43">
        <v>4.5</v>
      </c>
      <c r="H12" s="43">
        <f t="shared" si="1"/>
        <v>93.3</v>
      </c>
      <c r="I12" s="44">
        <f t="shared" si="2"/>
        <v>-9.96784565916399</v>
      </c>
      <c r="J12" s="45">
        <v>1</v>
      </c>
      <c r="K12" s="12">
        <v>0.75</v>
      </c>
      <c r="L12" s="12">
        <f t="shared" si="0"/>
        <v>0.75</v>
      </c>
    </row>
    <row r="13" spans="1:12" ht="12.75">
      <c r="A13" s="42">
        <v>8</v>
      </c>
      <c r="B13" s="41" t="s">
        <v>55</v>
      </c>
      <c r="C13" s="49">
        <v>-933.7</v>
      </c>
      <c r="D13" s="43"/>
      <c r="E13" s="43"/>
      <c r="F13" s="22">
        <v>9208.2</v>
      </c>
      <c r="G13" s="43">
        <v>218.5</v>
      </c>
      <c r="H13" s="43">
        <f t="shared" si="1"/>
        <v>9426.7</v>
      </c>
      <c r="I13" s="44">
        <f t="shared" si="2"/>
        <v>-9.904844749488156</v>
      </c>
      <c r="J13" s="45">
        <v>1</v>
      </c>
      <c r="K13" s="12">
        <v>0.75</v>
      </c>
      <c r="L13" s="12">
        <f t="shared" si="0"/>
        <v>0.75</v>
      </c>
    </row>
    <row r="14" spans="1:12" ht="12.75">
      <c r="A14" s="42">
        <v>9</v>
      </c>
      <c r="B14" s="41" t="s">
        <v>56</v>
      </c>
      <c r="C14" s="49">
        <v>-27.6</v>
      </c>
      <c r="D14" s="43"/>
      <c r="E14" s="43"/>
      <c r="F14" s="22">
        <v>285.9</v>
      </c>
      <c r="G14" s="43">
        <v>4.5</v>
      </c>
      <c r="H14" s="43">
        <f t="shared" si="1"/>
        <v>290.4</v>
      </c>
      <c r="I14" s="44">
        <f t="shared" si="2"/>
        <v>-9.50413223140496</v>
      </c>
      <c r="J14" s="45">
        <v>1</v>
      </c>
      <c r="K14" s="12">
        <v>0.75</v>
      </c>
      <c r="L14" s="12">
        <f t="shared" si="0"/>
        <v>0.75</v>
      </c>
    </row>
    <row r="15" spans="1:12" ht="12.75">
      <c r="A15" s="42">
        <v>10</v>
      </c>
      <c r="B15" s="41" t="s">
        <v>57</v>
      </c>
      <c r="C15" s="49">
        <v>-11.9</v>
      </c>
      <c r="D15" s="43"/>
      <c r="E15" s="43"/>
      <c r="F15" s="22">
        <v>114.7</v>
      </c>
      <c r="G15" s="43">
        <v>3.9</v>
      </c>
      <c r="H15" s="43">
        <f t="shared" si="1"/>
        <v>118.60000000000001</v>
      </c>
      <c r="I15" s="44">
        <f t="shared" si="2"/>
        <v>-10.03372681281619</v>
      </c>
      <c r="J15" s="45">
        <v>1</v>
      </c>
      <c r="K15" s="12">
        <v>0.75</v>
      </c>
      <c r="L15" s="12">
        <f t="shared" si="0"/>
        <v>0.75</v>
      </c>
    </row>
    <row r="16" spans="1:12" ht="12.75">
      <c r="A16" s="42">
        <v>11</v>
      </c>
      <c r="B16" s="41" t="s">
        <v>58</v>
      </c>
      <c r="C16" s="49">
        <v>-63.6</v>
      </c>
      <c r="D16" s="43"/>
      <c r="E16" s="43"/>
      <c r="F16" s="22">
        <v>588.2</v>
      </c>
      <c r="G16" s="43">
        <v>65.8</v>
      </c>
      <c r="H16" s="43">
        <f t="shared" si="1"/>
        <v>654</v>
      </c>
      <c r="I16" s="44">
        <f t="shared" si="2"/>
        <v>-9.724770642201836</v>
      </c>
      <c r="J16" s="45">
        <v>1</v>
      </c>
      <c r="K16" s="12">
        <v>0.75</v>
      </c>
      <c r="L16" s="12">
        <f t="shared" si="0"/>
        <v>0.75</v>
      </c>
    </row>
    <row r="17" spans="1:12" ht="12.75">
      <c r="A17" s="42">
        <v>12</v>
      </c>
      <c r="B17" s="41" t="s">
        <v>59</v>
      </c>
      <c r="C17" s="49">
        <v>-14</v>
      </c>
      <c r="D17" s="43"/>
      <c r="E17" s="43"/>
      <c r="F17" s="22">
        <v>150</v>
      </c>
      <c r="G17" s="43">
        <v>4.5</v>
      </c>
      <c r="H17" s="43">
        <f t="shared" si="1"/>
        <v>154.5</v>
      </c>
      <c r="I17" s="44">
        <f t="shared" si="2"/>
        <v>-9.06148867313916</v>
      </c>
      <c r="J17" s="45">
        <v>1</v>
      </c>
      <c r="K17" s="12">
        <v>0.75</v>
      </c>
      <c r="L17" s="12">
        <f t="shared" si="0"/>
        <v>0.75</v>
      </c>
    </row>
    <row r="18" spans="1:12" ht="12.75">
      <c r="A18" s="42">
        <v>13</v>
      </c>
      <c r="B18" s="41" t="s">
        <v>60</v>
      </c>
      <c r="C18" s="49">
        <v>-12.1</v>
      </c>
      <c r="D18" s="43"/>
      <c r="E18" s="43"/>
      <c r="F18" s="22">
        <v>119.3</v>
      </c>
      <c r="G18" s="43">
        <v>1.9</v>
      </c>
      <c r="H18" s="43">
        <f t="shared" si="1"/>
        <v>121.2</v>
      </c>
      <c r="I18" s="44">
        <f t="shared" si="2"/>
        <v>-9.983498349834983</v>
      </c>
      <c r="J18" s="45">
        <v>1</v>
      </c>
      <c r="K18" s="12">
        <v>0.75</v>
      </c>
      <c r="L18" s="12">
        <f t="shared" si="0"/>
        <v>0.75</v>
      </c>
    </row>
    <row r="19" spans="1:12" ht="12.75">
      <c r="A19" s="42">
        <v>14</v>
      </c>
      <c r="B19" s="41" t="s">
        <v>61</v>
      </c>
      <c r="C19" s="49">
        <v>-9</v>
      </c>
      <c r="D19" s="43"/>
      <c r="E19" s="43"/>
      <c r="F19" s="22">
        <v>91.1</v>
      </c>
      <c r="G19" s="43">
        <v>4.2</v>
      </c>
      <c r="H19" s="43">
        <f t="shared" si="1"/>
        <v>95.3</v>
      </c>
      <c r="I19" s="44">
        <f t="shared" si="2"/>
        <v>-9.44386149003148</v>
      </c>
      <c r="J19" s="45">
        <v>1</v>
      </c>
      <c r="K19" s="12">
        <v>0.75</v>
      </c>
      <c r="L19" s="12">
        <f t="shared" si="0"/>
        <v>0.75</v>
      </c>
    </row>
    <row r="20" spans="1:12" ht="12.75">
      <c r="A20" s="42">
        <v>15</v>
      </c>
      <c r="B20" s="41" t="s">
        <v>62</v>
      </c>
      <c r="C20" s="49">
        <v>-14.2</v>
      </c>
      <c r="D20" s="43"/>
      <c r="E20" s="43"/>
      <c r="F20" s="22">
        <v>157</v>
      </c>
      <c r="G20" s="43">
        <v>6.5</v>
      </c>
      <c r="H20" s="43">
        <f t="shared" si="1"/>
        <v>163.5</v>
      </c>
      <c r="I20" s="44">
        <f t="shared" si="2"/>
        <v>-8.685015290519878</v>
      </c>
      <c r="J20" s="45">
        <v>1</v>
      </c>
      <c r="K20" s="12">
        <v>0.75</v>
      </c>
      <c r="L20" s="12">
        <f t="shared" si="0"/>
        <v>0.75</v>
      </c>
    </row>
    <row r="21" spans="1:12" ht="12.75">
      <c r="A21" s="42">
        <v>16</v>
      </c>
      <c r="B21" s="41" t="s">
        <v>63</v>
      </c>
      <c r="C21" s="49">
        <v>-16</v>
      </c>
      <c r="D21" s="43"/>
      <c r="E21" s="43"/>
      <c r="F21" s="22">
        <v>174.4</v>
      </c>
      <c r="G21" s="43">
        <v>2.5</v>
      </c>
      <c r="H21" s="43">
        <f t="shared" si="1"/>
        <v>176.9</v>
      </c>
      <c r="I21" s="44">
        <f t="shared" si="2"/>
        <v>-9.044657998869418</v>
      </c>
      <c r="J21" s="45">
        <v>1</v>
      </c>
      <c r="K21" s="12">
        <v>0.75</v>
      </c>
      <c r="L21" s="12">
        <f t="shared" si="0"/>
        <v>0.75</v>
      </c>
    </row>
    <row r="22" spans="1:12" ht="12.75">
      <c r="A22" s="42">
        <v>17</v>
      </c>
      <c r="B22" s="41" t="s">
        <v>64</v>
      </c>
      <c r="C22" s="49">
        <v>-16.2</v>
      </c>
      <c r="D22" s="43"/>
      <c r="E22" s="43"/>
      <c r="F22" s="22">
        <v>158.3</v>
      </c>
      <c r="G22" s="43">
        <v>6.5</v>
      </c>
      <c r="H22" s="43">
        <f t="shared" si="1"/>
        <v>164.8</v>
      </c>
      <c r="I22" s="44">
        <f t="shared" si="2"/>
        <v>-9.83009708737864</v>
      </c>
      <c r="J22" s="45">
        <v>1</v>
      </c>
      <c r="K22" s="12">
        <v>0.75</v>
      </c>
      <c r="L22" s="12">
        <f t="shared" si="0"/>
        <v>0.75</v>
      </c>
    </row>
    <row r="23" spans="1:12" ht="12.75">
      <c r="A23" s="42">
        <v>18</v>
      </c>
      <c r="B23" s="41" t="s">
        <v>65</v>
      </c>
      <c r="C23" s="49">
        <v>-11.3</v>
      </c>
      <c r="D23" s="43"/>
      <c r="E23" s="43"/>
      <c r="F23" s="22">
        <v>108.9</v>
      </c>
      <c r="G23" s="43">
        <v>4.2</v>
      </c>
      <c r="H23" s="43">
        <f t="shared" si="1"/>
        <v>113.10000000000001</v>
      </c>
      <c r="I23" s="44">
        <f t="shared" si="2"/>
        <v>-9.991158267020337</v>
      </c>
      <c r="J23" s="45">
        <v>1</v>
      </c>
      <c r="K23" s="12">
        <v>0.75</v>
      </c>
      <c r="L23" s="12">
        <f t="shared" si="0"/>
        <v>0.75</v>
      </c>
    </row>
    <row r="24" spans="1:12" ht="12.75">
      <c r="A24" s="42">
        <v>19</v>
      </c>
      <c r="B24" s="41" t="s">
        <v>66</v>
      </c>
      <c r="C24" s="49">
        <v>-27.4</v>
      </c>
      <c r="D24" s="43"/>
      <c r="E24" s="43"/>
      <c r="F24" s="22">
        <v>264.8</v>
      </c>
      <c r="G24" s="43">
        <v>10</v>
      </c>
      <c r="H24" s="43">
        <f t="shared" si="1"/>
        <v>274.8</v>
      </c>
      <c r="I24" s="44">
        <f t="shared" si="2"/>
        <v>-9.97088791848617</v>
      </c>
      <c r="J24" s="45">
        <v>1</v>
      </c>
      <c r="K24" s="12">
        <v>0.75</v>
      </c>
      <c r="L24" s="12">
        <f t="shared" si="0"/>
        <v>0.75</v>
      </c>
    </row>
    <row r="25" spans="1:12" ht="11.25">
      <c r="A25" s="42">
        <v>20</v>
      </c>
      <c r="B25" s="22"/>
      <c r="C25" s="49"/>
      <c r="D25" s="43"/>
      <c r="E25" s="43"/>
      <c r="F25" s="43"/>
      <c r="G25" s="43"/>
      <c r="H25" s="43">
        <f t="shared" si="1"/>
        <v>0</v>
      </c>
      <c r="I25" s="44" t="e">
        <f t="shared" si="2"/>
        <v>#DIV/0!</v>
      </c>
      <c r="J25" s="45"/>
      <c r="K25" s="12">
        <v>0.75</v>
      </c>
      <c r="L25" s="12">
        <f t="shared" si="0"/>
        <v>0</v>
      </c>
    </row>
    <row r="26" spans="1:12" ht="11.25">
      <c r="A26" s="42">
        <v>21</v>
      </c>
      <c r="B26" s="22"/>
      <c r="C26" s="49"/>
      <c r="D26" s="43"/>
      <c r="E26" s="43"/>
      <c r="F26" s="43"/>
      <c r="G26" s="43"/>
      <c r="H26" s="43">
        <f t="shared" si="1"/>
        <v>0</v>
      </c>
      <c r="I26" s="44" t="e">
        <f t="shared" si="2"/>
        <v>#DIV/0!</v>
      </c>
      <c r="J26" s="45"/>
      <c r="K26" s="12">
        <v>0.75</v>
      </c>
      <c r="L26" s="12">
        <f t="shared" si="0"/>
        <v>0</v>
      </c>
    </row>
    <row r="27" spans="1:12" ht="11.25">
      <c r="A27" s="42">
        <v>22</v>
      </c>
      <c r="B27" s="22"/>
      <c r="C27" s="49"/>
      <c r="D27" s="46"/>
      <c r="E27" s="46"/>
      <c r="F27" s="48"/>
      <c r="G27" s="48"/>
      <c r="H27" s="43">
        <f t="shared" si="1"/>
        <v>0</v>
      </c>
      <c r="I27" s="44" t="e">
        <f t="shared" si="2"/>
        <v>#DIV/0!</v>
      </c>
      <c r="J27" s="45"/>
      <c r="K27" s="12">
        <v>0.75</v>
      </c>
      <c r="L27" s="12">
        <f t="shared" si="0"/>
        <v>0</v>
      </c>
    </row>
    <row r="28" spans="1:12" ht="11.25">
      <c r="A28" s="42">
        <v>23</v>
      </c>
      <c r="B28" s="22"/>
      <c r="C28" s="49"/>
      <c r="D28" s="46"/>
      <c r="E28" s="46"/>
      <c r="F28" s="46"/>
      <c r="G28" s="46"/>
      <c r="H28" s="43">
        <f t="shared" si="1"/>
        <v>0</v>
      </c>
      <c r="I28" s="44" t="e">
        <f t="shared" si="2"/>
        <v>#DIV/0!</v>
      </c>
      <c r="J28" s="45"/>
      <c r="K28" s="12">
        <v>0.75</v>
      </c>
      <c r="L28" s="12">
        <f t="shared" si="0"/>
        <v>0</v>
      </c>
    </row>
    <row r="29" spans="1:12" ht="11.25">
      <c r="A29" s="42">
        <v>24</v>
      </c>
      <c r="B29" s="22"/>
      <c r="C29" s="49"/>
      <c r="D29" s="46"/>
      <c r="E29" s="46"/>
      <c r="F29" s="46"/>
      <c r="G29" s="46"/>
      <c r="H29" s="43">
        <f t="shared" si="1"/>
        <v>0</v>
      </c>
      <c r="I29" s="44" t="e">
        <f t="shared" si="2"/>
        <v>#DIV/0!</v>
      </c>
      <c r="J29" s="45"/>
      <c r="K29" s="12">
        <v>0.75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-1256</v>
      </c>
      <c r="D30" s="11">
        <f t="shared" si="3"/>
        <v>0</v>
      </c>
      <c r="E30" s="11">
        <f t="shared" si="3"/>
        <v>0</v>
      </c>
      <c r="F30" s="11">
        <f t="shared" si="3"/>
        <v>12403</v>
      </c>
      <c r="G30" s="11">
        <f t="shared" si="3"/>
        <v>366.3999999999999</v>
      </c>
      <c r="H30" s="11">
        <f t="shared" si="3"/>
        <v>12769.4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" sqref="J3:J4"/>
    </sheetView>
  </sheetViews>
  <sheetFormatPr defaultColWidth="9.00390625" defaultRowHeight="12.75"/>
  <cols>
    <col min="1" max="1" width="5.375" style="61" customWidth="1"/>
    <col min="2" max="2" width="24.625" style="61" customWidth="1"/>
    <col min="3" max="3" width="20.75390625" style="61" customWidth="1"/>
    <col min="4" max="5" width="9.25390625" style="61" hidden="1" customWidth="1"/>
    <col min="6" max="6" width="17.375" style="61" customWidth="1"/>
    <col min="7" max="7" width="18.125" style="61" customWidth="1"/>
    <col min="8" max="8" width="22.125" style="61" customWidth="1"/>
    <col min="9" max="9" width="14.25390625" style="61" customWidth="1"/>
    <col min="10" max="10" width="13.75390625" style="61" customWidth="1"/>
    <col min="11" max="11" width="12.25390625" style="61" customWidth="1"/>
    <col min="12" max="12" width="12.875" style="61" customWidth="1"/>
    <col min="13" max="16384" width="9.125" style="61" customWidth="1"/>
  </cols>
  <sheetData>
    <row r="1" spans="1:12" ht="54.75" customHeight="1">
      <c r="A1" s="85" t="s">
        <v>110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9" ht="11.25">
      <c r="A2" s="62"/>
      <c r="B2" s="62"/>
      <c r="C2" s="62"/>
      <c r="D2" s="62"/>
      <c r="E2" s="62"/>
      <c r="F2" s="62"/>
      <c r="G2" s="62"/>
      <c r="H2" s="62"/>
      <c r="I2" s="62"/>
    </row>
    <row r="3" spans="1:12" ht="111.75" customHeight="1">
      <c r="A3" s="86" t="s">
        <v>79</v>
      </c>
      <c r="B3" s="80" t="s">
        <v>32</v>
      </c>
      <c r="C3" s="33" t="s">
        <v>111</v>
      </c>
      <c r="D3" s="63"/>
      <c r="E3" s="63"/>
      <c r="F3" s="29" t="s">
        <v>35</v>
      </c>
      <c r="G3" s="29" t="s">
        <v>105</v>
      </c>
      <c r="H3" s="64" t="s">
        <v>112</v>
      </c>
      <c r="I3" s="29" t="s">
        <v>11</v>
      </c>
      <c r="J3" s="83" t="s">
        <v>107</v>
      </c>
      <c r="K3" s="83" t="s">
        <v>2</v>
      </c>
      <c r="L3" s="65" t="s">
        <v>3</v>
      </c>
    </row>
    <row r="4" spans="1:12" ht="42.75" customHeight="1">
      <c r="A4" s="86"/>
      <c r="B4" s="80"/>
      <c r="C4" s="29" t="s">
        <v>10</v>
      </c>
      <c r="D4" s="66" t="s">
        <v>4</v>
      </c>
      <c r="E4" s="66" t="s">
        <v>4</v>
      </c>
      <c r="F4" s="29" t="s">
        <v>12</v>
      </c>
      <c r="G4" s="29" t="s">
        <v>4</v>
      </c>
      <c r="H4" s="29" t="s">
        <v>13</v>
      </c>
      <c r="I4" s="29" t="s">
        <v>21</v>
      </c>
      <c r="J4" s="84"/>
      <c r="K4" s="84"/>
      <c r="L4" s="65" t="s">
        <v>14</v>
      </c>
    </row>
    <row r="5" spans="1:12" s="10" customFormat="1" ht="11.25" customHeight="1">
      <c r="A5" s="39">
        <v>1</v>
      </c>
      <c r="B5" s="39">
        <v>2</v>
      </c>
      <c r="C5" s="39">
        <v>3</v>
      </c>
      <c r="D5" s="67"/>
      <c r="E5" s="67"/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</row>
    <row r="6" spans="1:12" ht="12.75">
      <c r="A6" s="68">
        <v>1</v>
      </c>
      <c r="B6" s="40" t="s">
        <v>48</v>
      </c>
      <c r="C6" s="49">
        <v>0</v>
      </c>
      <c r="D6" s="43"/>
      <c r="E6" s="43"/>
      <c r="F6" s="22">
        <v>208.1</v>
      </c>
      <c r="G6" s="43">
        <v>4.3</v>
      </c>
      <c r="H6" s="43">
        <f>F6+G6</f>
        <v>212.4</v>
      </c>
      <c r="I6" s="51">
        <f>C6/H6*100</f>
        <v>0</v>
      </c>
      <c r="J6" s="52">
        <v>1</v>
      </c>
      <c r="K6" s="53">
        <v>0.75</v>
      </c>
      <c r="L6" s="53">
        <f aca="true" t="shared" si="0" ref="L6:L29">J6*K6</f>
        <v>0.75</v>
      </c>
    </row>
    <row r="7" spans="1:12" ht="12.75">
      <c r="A7" s="68">
        <v>2</v>
      </c>
      <c r="B7" s="41" t="s">
        <v>49</v>
      </c>
      <c r="C7" s="49">
        <v>0</v>
      </c>
      <c r="D7" s="43"/>
      <c r="E7" s="43"/>
      <c r="F7" s="22">
        <v>135.6</v>
      </c>
      <c r="G7" s="43">
        <v>3.9</v>
      </c>
      <c r="H7" s="43">
        <f aca="true" t="shared" si="1" ref="H7:H29">F7+G7</f>
        <v>139.5</v>
      </c>
      <c r="I7" s="51">
        <f aca="true" t="shared" si="2" ref="I7:I29">C7/H7*100</f>
        <v>0</v>
      </c>
      <c r="J7" s="52">
        <v>1</v>
      </c>
      <c r="K7" s="53">
        <v>0.75</v>
      </c>
      <c r="L7" s="53">
        <f t="shared" si="0"/>
        <v>0.75</v>
      </c>
    </row>
    <row r="8" spans="1:12" ht="12.75">
      <c r="A8" s="68">
        <v>3</v>
      </c>
      <c r="B8" s="41" t="s">
        <v>50</v>
      </c>
      <c r="C8" s="49">
        <v>0</v>
      </c>
      <c r="D8" s="43"/>
      <c r="E8" s="43"/>
      <c r="F8" s="22">
        <v>112</v>
      </c>
      <c r="G8" s="43">
        <v>3.8</v>
      </c>
      <c r="H8" s="43">
        <f t="shared" si="1"/>
        <v>115.8</v>
      </c>
      <c r="I8" s="51">
        <f t="shared" si="2"/>
        <v>0</v>
      </c>
      <c r="J8" s="52">
        <v>1</v>
      </c>
      <c r="K8" s="53">
        <v>0.75</v>
      </c>
      <c r="L8" s="53">
        <f t="shared" si="0"/>
        <v>0.75</v>
      </c>
    </row>
    <row r="9" spans="1:12" ht="12.75">
      <c r="A9" s="68">
        <v>4</v>
      </c>
      <c r="B9" s="41" t="s">
        <v>51</v>
      </c>
      <c r="C9" s="49">
        <v>0</v>
      </c>
      <c r="D9" s="43"/>
      <c r="E9" s="43"/>
      <c r="F9" s="22">
        <v>193.2</v>
      </c>
      <c r="G9" s="43">
        <v>4.3</v>
      </c>
      <c r="H9" s="43">
        <f t="shared" si="1"/>
        <v>197.5</v>
      </c>
      <c r="I9" s="51">
        <f t="shared" si="2"/>
        <v>0</v>
      </c>
      <c r="J9" s="52">
        <v>1</v>
      </c>
      <c r="K9" s="53">
        <v>0.75</v>
      </c>
      <c r="L9" s="53">
        <f t="shared" si="0"/>
        <v>0.75</v>
      </c>
    </row>
    <row r="10" spans="1:12" ht="12.75">
      <c r="A10" s="68">
        <v>5</v>
      </c>
      <c r="B10" s="41" t="s">
        <v>52</v>
      </c>
      <c r="C10" s="49">
        <v>0</v>
      </c>
      <c r="D10" s="43"/>
      <c r="E10" s="43"/>
      <c r="F10" s="22">
        <v>159.9</v>
      </c>
      <c r="G10" s="43">
        <v>3.6</v>
      </c>
      <c r="H10" s="43">
        <f t="shared" si="1"/>
        <v>163.5</v>
      </c>
      <c r="I10" s="51">
        <f t="shared" si="2"/>
        <v>0</v>
      </c>
      <c r="J10" s="52">
        <v>1</v>
      </c>
      <c r="K10" s="53">
        <v>0.75</v>
      </c>
      <c r="L10" s="53">
        <f t="shared" si="0"/>
        <v>0.75</v>
      </c>
    </row>
    <row r="11" spans="1:12" ht="12.75">
      <c r="A11" s="68">
        <v>6</v>
      </c>
      <c r="B11" s="41" t="s">
        <v>53</v>
      </c>
      <c r="C11" s="49">
        <v>0</v>
      </c>
      <c r="D11" s="43"/>
      <c r="E11" s="43"/>
      <c r="F11" s="22">
        <v>84.6</v>
      </c>
      <c r="G11" s="43">
        <v>9</v>
      </c>
      <c r="H11" s="43">
        <f t="shared" si="1"/>
        <v>93.6</v>
      </c>
      <c r="I11" s="51">
        <f t="shared" si="2"/>
        <v>0</v>
      </c>
      <c r="J11" s="52">
        <v>1</v>
      </c>
      <c r="K11" s="53">
        <v>0.75</v>
      </c>
      <c r="L11" s="53">
        <f t="shared" si="0"/>
        <v>0.75</v>
      </c>
    </row>
    <row r="12" spans="1:12" ht="12.75">
      <c r="A12" s="68">
        <v>7</v>
      </c>
      <c r="B12" s="41" t="s">
        <v>54</v>
      </c>
      <c r="C12" s="49">
        <v>0</v>
      </c>
      <c r="D12" s="43"/>
      <c r="E12" s="43"/>
      <c r="F12" s="22">
        <v>88.8</v>
      </c>
      <c r="G12" s="43">
        <v>4.5</v>
      </c>
      <c r="H12" s="43">
        <f t="shared" si="1"/>
        <v>93.3</v>
      </c>
      <c r="I12" s="51">
        <f t="shared" si="2"/>
        <v>0</v>
      </c>
      <c r="J12" s="52">
        <v>1</v>
      </c>
      <c r="K12" s="53">
        <v>0.75</v>
      </c>
      <c r="L12" s="53">
        <f t="shared" si="0"/>
        <v>0.75</v>
      </c>
    </row>
    <row r="13" spans="1:12" ht="12.75">
      <c r="A13" s="68">
        <v>8</v>
      </c>
      <c r="B13" s="41" t="s">
        <v>55</v>
      </c>
      <c r="C13" s="49">
        <v>0</v>
      </c>
      <c r="D13" s="43"/>
      <c r="E13" s="43"/>
      <c r="F13" s="22">
        <v>9208.2</v>
      </c>
      <c r="G13" s="43">
        <v>218.5</v>
      </c>
      <c r="H13" s="43">
        <f t="shared" si="1"/>
        <v>9426.7</v>
      </c>
      <c r="I13" s="51">
        <f t="shared" si="2"/>
        <v>0</v>
      </c>
      <c r="J13" s="52">
        <v>1</v>
      </c>
      <c r="K13" s="53">
        <v>0.75</v>
      </c>
      <c r="L13" s="53">
        <f t="shared" si="0"/>
        <v>0.75</v>
      </c>
    </row>
    <row r="14" spans="1:12" ht="12.75">
      <c r="A14" s="68">
        <v>9</v>
      </c>
      <c r="B14" s="41" t="s">
        <v>56</v>
      </c>
      <c r="C14" s="49">
        <v>0</v>
      </c>
      <c r="D14" s="43"/>
      <c r="E14" s="43"/>
      <c r="F14" s="22">
        <v>285.9</v>
      </c>
      <c r="G14" s="43">
        <v>4.5</v>
      </c>
      <c r="H14" s="43">
        <f t="shared" si="1"/>
        <v>290.4</v>
      </c>
      <c r="I14" s="51">
        <f t="shared" si="2"/>
        <v>0</v>
      </c>
      <c r="J14" s="52">
        <v>1</v>
      </c>
      <c r="K14" s="53">
        <v>0.75</v>
      </c>
      <c r="L14" s="53">
        <f t="shared" si="0"/>
        <v>0.75</v>
      </c>
    </row>
    <row r="15" spans="1:12" ht="12.75">
      <c r="A15" s="68">
        <v>10</v>
      </c>
      <c r="B15" s="41" t="s">
        <v>57</v>
      </c>
      <c r="C15" s="49">
        <v>0</v>
      </c>
      <c r="D15" s="43"/>
      <c r="E15" s="43"/>
      <c r="F15" s="22">
        <v>114.7</v>
      </c>
      <c r="G15" s="43">
        <v>3.9</v>
      </c>
      <c r="H15" s="43">
        <f t="shared" si="1"/>
        <v>118.60000000000001</v>
      </c>
      <c r="I15" s="51">
        <f t="shared" si="2"/>
        <v>0</v>
      </c>
      <c r="J15" s="52">
        <v>1</v>
      </c>
      <c r="K15" s="53">
        <v>0.75</v>
      </c>
      <c r="L15" s="53">
        <f t="shared" si="0"/>
        <v>0.75</v>
      </c>
    </row>
    <row r="16" spans="1:12" ht="12.75">
      <c r="A16" s="68">
        <v>11</v>
      </c>
      <c r="B16" s="41" t="s">
        <v>58</v>
      </c>
      <c r="C16" s="49">
        <v>0</v>
      </c>
      <c r="D16" s="43"/>
      <c r="E16" s="43"/>
      <c r="F16" s="22">
        <v>588.2</v>
      </c>
      <c r="G16" s="43">
        <v>65.8</v>
      </c>
      <c r="H16" s="43">
        <f t="shared" si="1"/>
        <v>654</v>
      </c>
      <c r="I16" s="51">
        <f t="shared" si="2"/>
        <v>0</v>
      </c>
      <c r="J16" s="52">
        <v>1</v>
      </c>
      <c r="K16" s="53">
        <v>0.75</v>
      </c>
      <c r="L16" s="53">
        <f t="shared" si="0"/>
        <v>0.75</v>
      </c>
    </row>
    <row r="17" spans="1:12" ht="12.75">
      <c r="A17" s="68">
        <v>12</v>
      </c>
      <c r="B17" s="41" t="s">
        <v>59</v>
      </c>
      <c r="C17" s="49">
        <v>0</v>
      </c>
      <c r="D17" s="43"/>
      <c r="E17" s="43"/>
      <c r="F17" s="22">
        <v>150</v>
      </c>
      <c r="G17" s="43">
        <v>4.5</v>
      </c>
      <c r="H17" s="43">
        <f t="shared" si="1"/>
        <v>154.5</v>
      </c>
      <c r="I17" s="51">
        <f t="shared" si="2"/>
        <v>0</v>
      </c>
      <c r="J17" s="52">
        <v>1</v>
      </c>
      <c r="K17" s="53">
        <v>0.75</v>
      </c>
      <c r="L17" s="53">
        <f t="shared" si="0"/>
        <v>0.75</v>
      </c>
    </row>
    <row r="18" spans="1:12" ht="12.75">
      <c r="A18" s="68">
        <v>13</v>
      </c>
      <c r="B18" s="41" t="s">
        <v>60</v>
      </c>
      <c r="C18" s="49">
        <v>0</v>
      </c>
      <c r="D18" s="43"/>
      <c r="E18" s="43"/>
      <c r="F18" s="22">
        <v>119.3</v>
      </c>
      <c r="G18" s="43">
        <v>1.9</v>
      </c>
      <c r="H18" s="43">
        <f t="shared" si="1"/>
        <v>121.2</v>
      </c>
      <c r="I18" s="51">
        <f t="shared" si="2"/>
        <v>0</v>
      </c>
      <c r="J18" s="52">
        <v>1</v>
      </c>
      <c r="K18" s="53">
        <v>0.75</v>
      </c>
      <c r="L18" s="53">
        <f t="shared" si="0"/>
        <v>0.75</v>
      </c>
    </row>
    <row r="19" spans="1:12" ht="12.75">
      <c r="A19" s="68">
        <v>14</v>
      </c>
      <c r="B19" s="41" t="s">
        <v>61</v>
      </c>
      <c r="C19" s="49">
        <v>0</v>
      </c>
      <c r="D19" s="43"/>
      <c r="E19" s="43"/>
      <c r="F19" s="22">
        <v>91.1</v>
      </c>
      <c r="G19" s="43">
        <v>4.2</v>
      </c>
      <c r="H19" s="43">
        <f t="shared" si="1"/>
        <v>95.3</v>
      </c>
      <c r="I19" s="51">
        <f t="shared" si="2"/>
        <v>0</v>
      </c>
      <c r="J19" s="52">
        <v>1</v>
      </c>
      <c r="K19" s="53">
        <v>0.75</v>
      </c>
      <c r="L19" s="53">
        <f t="shared" si="0"/>
        <v>0.75</v>
      </c>
    </row>
    <row r="20" spans="1:12" ht="12.75">
      <c r="A20" s="68">
        <v>15</v>
      </c>
      <c r="B20" s="41" t="s">
        <v>62</v>
      </c>
      <c r="C20" s="49">
        <v>0</v>
      </c>
      <c r="D20" s="43"/>
      <c r="E20" s="43"/>
      <c r="F20" s="22">
        <v>157</v>
      </c>
      <c r="G20" s="43">
        <v>6.5</v>
      </c>
      <c r="H20" s="43">
        <f t="shared" si="1"/>
        <v>163.5</v>
      </c>
      <c r="I20" s="51">
        <f t="shared" si="2"/>
        <v>0</v>
      </c>
      <c r="J20" s="52">
        <v>1</v>
      </c>
      <c r="K20" s="53">
        <v>0.75</v>
      </c>
      <c r="L20" s="53">
        <f t="shared" si="0"/>
        <v>0.75</v>
      </c>
    </row>
    <row r="21" spans="1:12" ht="12.75">
      <c r="A21" s="68">
        <v>16</v>
      </c>
      <c r="B21" s="41" t="s">
        <v>63</v>
      </c>
      <c r="C21" s="49">
        <v>0</v>
      </c>
      <c r="D21" s="43"/>
      <c r="E21" s="43"/>
      <c r="F21" s="22">
        <v>174.4</v>
      </c>
      <c r="G21" s="43">
        <v>2.5</v>
      </c>
      <c r="H21" s="43">
        <f t="shared" si="1"/>
        <v>176.9</v>
      </c>
      <c r="I21" s="51">
        <f t="shared" si="2"/>
        <v>0</v>
      </c>
      <c r="J21" s="52">
        <v>1</v>
      </c>
      <c r="K21" s="53">
        <v>0.75</v>
      </c>
      <c r="L21" s="53">
        <f t="shared" si="0"/>
        <v>0.75</v>
      </c>
    </row>
    <row r="22" spans="1:12" ht="12.75">
      <c r="A22" s="68">
        <v>17</v>
      </c>
      <c r="B22" s="41" t="s">
        <v>64</v>
      </c>
      <c r="C22" s="49">
        <v>0</v>
      </c>
      <c r="D22" s="43"/>
      <c r="E22" s="43"/>
      <c r="F22" s="22">
        <v>158.3</v>
      </c>
      <c r="G22" s="43">
        <v>6.5</v>
      </c>
      <c r="H22" s="43">
        <f t="shared" si="1"/>
        <v>164.8</v>
      </c>
      <c r="I22" s="51">
        <f t="shared" si="2"/>
        <v>0</v>
      </c>
      <c r="J22" s="52">
        <v>1</v>
      </c>
      <c r="K22" s="53">
        <v>0.75</v>
      </c>
      <c r="L22" s="53">
        <f t="shared" si="0"/>
        <v>0.75</v>
      </c>
    </row>
    <row r="23" spans="1:12" ht="12.75">
      <c r="A23" s="68">
        <v>18</v>
      </c>
      <c r="B23" s="41" t="s">
        <v>65</v>
      </c>
      <c r="C23" s="49">
        <v>0</v>
      </c>
      <c r="D23" s="43"/>
      <c r="E23" s="43"/>
      <c r="F23" s="22">
        <v>108.9</v>
      </c>
      <c r="G23" s="43">
        <v>4.2</v>
      </c>
      <c r="H23" s="43">
        <f t="shared" si="1"/>
        <v>113.10000000000001</v>
      </c>
      <c r="I23" s="51">
        <f t="shared" si="2"/>
        <v>0</v>
      </c>
      <c r="J23" s="52">
        <v>1</v>
      </c>
      <c r="K23" s="53">
        <v>0.75</v>
      </c>
      <c r="L23" s="53">
        <f t="shared" si="0"/>
        <v>0.75</v>
      </c>
    </row>
    <row r="24" spans="1:12" ht="12.75">
      <c r="A24" s="68">
        <v>19</v>
      </c>
      <c r="B24" s="41" t="s">
        <v>66</v>
      </c>
      <c r="C24" s="49">
        <v>0</v>
      </c>
      <c r="D24" s="43"/>
      <c r="E24" s="43"/>
      <c r="F24" s="22">
        <v>264.8</v>
      </c>
      <c r="G24" s="43">
        <v>10</v>
      </c>
      <c r="H24" s="43">
        <f t="shared" si="1"/>
        <v>274.8</v>
      </c>
      <c r="I24" s="51">
        <f t="shared" si="2"/>
        <v>0</v>
      </c>
      <c r="J24" s="52">
        <v>1</v>
      </c>
      <c r="K24" s="53">
        <v>0.75</v>
      </c>
      <c r="L24" s="53">
        <f t="shared" si="0"/>
        <v>0.75</v>
      </c>
    </row>
    <row r="25" spans="1:12" ht="11.25">
      <c r="A25" s="68">
        <v>20</v>
      </c>
      <c r="B25" s="54"/>
      <c r="C25" s="49"/>
      <c r="D25" s="43"/>
      <c r="E25" s="43"/>
      <c r="F25" s="43"/>
      <c r="G25" s="43"/>
      <c r="H25" s="43">
        <f t="shared" si="1"/>
        <v>0</v>
      </c>
      <c r="I25" s="51" t="e">
        <f t="shared" si="2"/>
        <v>#DIV/0!</v>
      </c>
      <c r="J25" s="52"/>
      <c r="K25" s="53">
        <v>0.75</v>
      </c>
      <c r="L25" s="53">
        <f t="shared" si="0"/>
        <v>0</v>
      </c>
    </row>
    <row r="26" spans="1:12" ht="11.25">
      <c r="A26" s="68">
        <v>21</v>
      </c>
      <c r="B26" s="54"/>
      <c r="C26" s="49"/>
      <c r="D26" s="43"/>
      <c r="E26" s="43"/>
      <c r="F26" s="43"/>
      <c r="G26" s="43"/>
      <c r="H26" s="43">
        <f t="shared" si="1"/>
        <v>0</v>
      </c>
      <c r="I26" s="51" t="e">
        <f t="shared" si="2"/>
        <v>#DIV/0!</v>
      </c>
      <c r="J26" s="52"/>
      <c r="K26" s="53">
        <v>0.75</v>
      </c>
      <c r="L26" s="53">
        <f t="shared" si="0"/>
        <v>0</v>
      </c>
    </row>
    <row r="27" spans="1:12" ht="11.25">
      <c r="A27" s="68">
        <v>22</v>
      </c>
      <c r="B27" s="54"/>
      <c r="C27" s="49"/>
      <c r="D27" s="46"/>
      <c r="E27" s="46"/>
      <c r="F27" s="48"/>
      <c r="G27" s="48"/>
      <c r="H27" s="43">
        <f t="shared" si="1"/>
        <v>0</v>
      </c>
      <c r="I27" s="51" t="e">
        <f t="shared" si="2"/>
        <v>#DIV/0!</v>
      </c>
      <c r="J27" s="52"/>
      <c r="K27" s="53">
        <v>0.75</v>
      </c>
      <c r="L27" s="53">
        <f t="shared" si="0"/>
        <v>0</v>
      </c>
    </row>
    <row r="28" spans="1:12" ht="11.25">
      <c r="A28" s="68">
        <v>23</v>
      </c>
      <c r="B28" s="54"/>
      <c r="C28" s="49"/>
      <c r="D28" s="46"/>
      <c r="E28" s="46"/>
      <c r="F28" s="46"/>
      <c r="G28" s="46"/>
      <c r="H28" s="43">
        <f t="shared" si="1"/>
        <v>0</v>
      </c>
      <c r="I28" s="51" t="e">
        <f t="shared" si="2"/>
        <v>#DIV/0!</v>
      </c>
      <c r="J28" s="52"/>
      <c r="K28" s="53">
        <v>0.75</v>
      </c>
      <c r="L28" s="53">
        <f t="shared" si="0"/>
        <v>0</v>
      </c>
    </row>
    <row r="29" spans="1:12" ht="11.25">
      <c r="A29" s="68">
        <v>24</v>
      </c>
      <c r="B29" s="54"/>
      <c r="C29" s="49"/>
      <c r="D29" s="46"/>
      <c r="E29" s="46"/>
      <c r="F29" s="46"/>
      <c r="G29" s="46"/>
      <c r="H29" s="43">
        <f t="shared" si="1"/>
        <v>0</v>
      </c>
      <c r="I29" s="51" t="e">
        <f t="shared" si="2"/>
        <v>#DIV/0!</v>
      </c>
      <c r="J29" s="52"/>
      <c r="K29" s="53">
        <v>0.75</v>
      </c>
      <c r="L29" s="53">
        <f t="shared" si="0"/>
        <v>0</v>
      </c>
    </row>
    <row r="30" spans="1:12" ht="11.25">
      <c r="A30" s="86" t="s">
        <v>22</v>
      </c>
      <c r="B30" s="86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12403</v>
      </c>
      <c r="G30" s="11">
        <f t="shared" si="3"/>
        <v>366.3999999999999</v>
      </c>
      <c r="H30" s="11">
        <f t="shared" si="3"/>
        <v>12769.4</v>
      </c>
      <c r="I30" s="69" t="s">
        <v>5</v>
      </c>
      <c r="J30" s="70" t="s">
        <v>5</v>
      </c>
      <c r="K30" s="53">
        <v>0.75</v>
      </c>
      <c r="L30" s="71" t="s">
        <v>5</v>
      </c>
    </row>
    <row r="31" spans="1:9" s="74" customFormat="1" ht="11.25">
      <c r="A31" s="72"/>
      <c r="B31" s="72"/>
      <c r="C31" s="72"/>
      <c r="D31" s="73"/>
      <c r="E31" s="73"/>
      <c r="F31" s="73"/>
      <c r="G31" s="73"/>
      <c r="H31" s="73"/>
      <c r="I31" s="72"/>
    </row>
    <row r="32" spans="1:9" s="74" customFormat="1" ht="11.25">
      <c r="A32" s="72"/>
      <c r="B32" s="72"/>
      <c r="C32" s="72"/>
      <c r="D32" s="73"/>
      <c r="E32" s="73"/>
      <c r="F32" s="73"/>
      <c r="G32" s="73"/>
      <c r="H32" s="73"/>
      <c r="I32" s="72"/>
    </row>
    <row r="33" spans="1:9" s="74" customFormat="1" ht="11.25">
      <c r="A33" s="72"/>
      <c r="B33" s="72"/>
      <c r="C33" s="72"/>
      <c r="D33" s="73"/>
      <c r="E33" s="73"/>
      <c r="F33" s="73"/>
      <c r="G33" s="73"/>
      <c r="H33" s="73"/>
      <c r="I33" s="72"/>
    </row>
    <row r="34" spans="1:9" s="74" customFormat="1" ht="11.25">
      <c r="A34" s="72"/>
      <c r="B34" s="72"/>
      <c r="C34" s="72"/>
      <c r="D34" s="73"/>
      <c r="E34" s="73"/>
      <c r="F34" s="73"/>
      <c r="G34" s="73"/>
      <c r="H34" s="73"/>
      <c r="I34" s="75"/>
    </row>
    <row r="35" spans="1:9" s="74" customFormat="1" ht="11.25">
      <c r="A35" s="72"/>
      <c r="B35" s="72"/>
      <c r="C35" s="72"/>
      <c r="D35" s="73"/>
      <c r="E35" s="73"/>
      <c r="F35" s="73"/>
      <c r="G35" s="73"/>
      <c r="H35" s="73"/>
      <c r="I35" s="72"/>
    </row>
    <row r="36" spans="1:9" s="74" customFormat="1" ht="11.25">
      <c r="A36" s="72"/>
      <c r="B36" s="72"/>
      <c r="C36" s="72"/>
      <c r="D36" s="73"/>
      <c r="E36" s="73"/>
      <c r="F36" s="73"/>
      <c r="G36" s="73"/>
      <c r="H36" s="73"/>
      <c r="I36" s="72"/>
    </row>
    <row r="37" spans="1:9" s="74" customFormat="1" ht="11.25">
      <c r="A37" s="72"/>
      <c r="B37" s="72"/>
      <c r="C37" s="72"/>
      <c r="D37" s="73"/>
      <c r="E37" s="73"/>
      <c r="F37" s="73"/>
      <c r="G37" s="73"/>
      <c r="H37" s="73"/>
      <c r="I37" s="72"/>
    </row>
    <row r="38" spans="4:8" s="74" customFormat="1" ht="11.25">
      <c r="D38" s="73"/>
      <c r="E38" s="73"/>
      <c r="F38" s="73"/>
      <c r="G38" s="73"/>
      <c r="H38" s="73"/>
    </row>
    <row r="39" spans="4:8" s="74" customFormat="1" ht="11.25">
      <c r="D39" s="73"/>
      <c r="E39" s="73"/>
      <c r="F39" s="73"/>
      <c r="G39" s="73"/>
      <c r="H39" s="73"/>
    </row>
    <row r="40" spans="4:8" s="74" customFormat="1" ht="11.25">
      <c r="D40" s="73"/>
      <c r="E40" s="73"/>
      <c r="F40" s="73"/>
      <c r="G40" s="73"/>
      <c r="H40" s="73"/>
    </row>
    <row r="41" s="74" customFormat="1" ht="11.25"/>
    <row r="42" s="7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3" sqref="J3:J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79" t="s">
        <v>79</v>
      </c>
      <c r="B3" s="80" t="s">
        <v>32</v>
      </c>
      <c r="C3" s="6" t="s">
        <v>80</v>
      </c>
      <c r="D3" s="19"/>
      <c r="E3" s="19"/>
      <c r="F3" s="25" t="s">
        <v>33</v>
      </c>
      <c r="G3" s="25" t="s">
        <v>81</v>
      </c>
      <c r="H3" s="21" t="s">
        <v>82</v>
      </c>
      <c r="I3" s="5" t="s">
        <v>83</v>
      </c>
      <c r="J3" s="76" t="s">
        <v>8</v>
      </c>
      <c r="K3" s="76" t="s">
        <v>84</v>
      </c>
      <c r="L3" s="6" t="s">
        <v>3</v>
      </c>
    </row>
    <row r="4" spans="1:12" s="10" customFormat="1" ht="42.75" customHeight="1">
      <c r="A4" s="79"/>
      <c r="B4" s="80"/>
      <c r="C4" s="8" t="s">
        <v>12</v>
      </c>
      <c r="D4" s="7" t="s">
        <v>4</v>
      </c>
      <c r="E4" s="7" t="s">
        <v>4</v>
      </c>
      <c r="F4" s="8" t="s">
        <v>12</v>
      </c>
      <c r="G4" s="8" t="s">
        <v>46</v>
      </c>
      <c r="H4" s="8" t="s">
        <v>23</v>
      </c>
      <c r="I4" s="8" t="s">
        <v>21</v>
      </c>
      <c r="J4" s="77"/>
      <c r="K4" s="77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2">
        <v>1</v>
      </c>
      <c r="B6" s="40" t="s">
        <v>48</v>
      </c>
      <c r="C6" s="49">
        <v>0</v>
      </c>
      <c r="D6" s="43"/>
      <c r="E6" s="43"/>
      <c r="F6" s="43">
        <v>2353.4</v>
      </c>
      <c r="G6" s="43">
        <v>197.8</v>
      </c>
      <c r="H6" s="43">
        <f>F6-G6</f>
        <v>2155.6</v>
      </c>
      <c r="I6" s="57">
        <f>C6/H6*100</f>
        <v>0</v>
      </c>
      <c r="J6" s="45">
        <v>1</v>
      </c>
      <c r="K6" s="12">
        <v>0.75</v>
      </c>
      <c r="L6" s="12">
        <f aca="true" t="shared" si="0" ref="L6:L29">J6*K6</f>
        <v>0.75</v>
      </c>
    </row>
    <row r="7" spans="1:12" ht="12.75">
      <c r="A7" s="42">
        <v>2</v>
      </c>
      <c r="B7" s="41" t="s">
        <v>49</v>
      </c>
      <c r="C7" s="49">
        <v>0</v>
      </c>
      <c r="D7" s="43"/>
      <c r="E7" s="43"/>
      <c r="F7" s="43">
        <v>1905.5</v>
      </c>
      <c r="G7" s="43">
        <v>100</v>
      </c>
      <c r="H7" s="43">
        <f aca="true" t="shared" si="1" ref="H7:H29">F7-G7</f>
        <v>1805.5</v>
      </c>
      <c r="I7" s="57">
        <f>C7/H7*100</f>
        <v>0</v>
      </c>
      <c r="J7" s="45">
        <v>1</v>
      </c>
      <c r="K7" s="12">
        <v>0.75</v>
      </c>
      <c r="L7" s="12">
        <f t="shared" si="0"/>
        <v>0.75</v>
      </c>
    </row>
    <row r="8" spans="1:12" ht="12.75">
      <c r="A8" s="42">
        <v>3</v>
      </c>
      <c r="B8" s="41" t="s">
        <v>50</v>
      </c>
      <c r="C8" s="49">
        <v>0</v>
      </c>
      <c r="D8" s="43"/>
      <c r="E8" s="43"/>
      <c r="F8" s="43">
        <v>2234.1</v>
      </c>
      <c r="G8" s="43">
        <v>115.5</v>
      </c>
      <c r="H8" s="43">
        <f t="shared" si="1"/>
        <v>2118.6</v>
      </c>
      <c r="I8" s="57">
        <f aca="true" t="shared" si="2" ref="I8:I29">C8/H8*100</f>
        <v>0</v>
      </c>
      <c r="J8" s="45">
        <v>1</v>
      </c>
      <c r="K8" s="12">
        <v>0.75</v>
      </c>
      <c r="L8" s="12">
        <f t="shared" si="0"/>
        <v>0.75</v>
      </c>
    </row>
    <row r="9" spans="1:12" ht="12.75">
      <c r="A9" s="42">
        <v>4</v>
      </c>
      <c r="B9" s="41" t="s">
        <v>51</v>
      </c>
      <c r="C9" s="49">
        <v>0</v>
      </c>
      <c r="D9" s="43"/>
      <c r="E9" s="43"/>
      <c r="F9" s="43">
        <v>1616</v>
      </c>
      <c r="G9" s="43">
        <v>94</v>
      </c>
      <c r="H9" s="43">
        <f t="shared" si="1"/>
        <v>1522</v>
      </c>
      <c r="I9" s="58">
        <f t="shared" si="2"/>
        <v>0</v>
      </c>
      <c r="J9" s="45">
        <v>1</v>
      </c>
      <c r="K9" s="12">
        <v>0.75</v>
      </c>
      <c r="L9" s="12">
        <f t="shared" si="0"/>
        <v>0.75</v>
      </c>
    </row>
    <row r="10" spans="1:12" ht="12.75">
      <c r="A10" s="42">
        <v>5</v>
      </c>
      <c r="B10" s="41" t="s">
        <v>52</v>
      </c>
      <c r="C10" s="49">
        <v>0</v>
      </c>
      <c r="D10" s="43"/>
      <c r="E10" s="43"/>
      <c r="F10" s="43">
        <v>1570.4</v>
      </c>
      <c r="G10" s="43">
        <v>170</v>
      </c>
      <c r="H10" s="43">
        <f t="shared" si="1"/>
        <v>1400.4</v>
      </c>
      <c r="I10" s="57">
        <f t="shared" si="2"/>
        <v>0</v>
      </c>
      <c r="J10" s="45">
        <v>1</v>
      </c>
      <c r="K10" s="12">
        <v>0.75</v>
      </c>
      <c r="L10" s="12">
        <f t="shared" si="0"/>
        <v>0.75</v>
      </c>
    </row>
    <row r="11" spans="1:12" ht="12.75">
      <c r="A11" s="42">
        <v>6</v>
      </c>
      <c r="B11" s="41" t="s">
        <v>53</v>
      </c>
      <c r="C11" s="49">
        <v>0</v>
      </c>
      <c r="D11" s="43"/>
      <c r="E11" s="43"/>
      <c r="F11" s="43">
        <v>1870.4</v>
      </c>
      <c r="G11" s="43">
        <v>76</v>
      </c>
      <c r="H11" s="43">
        <f t="shared" si="1"/>
        <v>1794.4</v>
      </c>
      <c r="I11" s="57">
        <f t="shared" si="2"/>
        <v>0</v>
      </c>
      <c r="J11" s="45">
        <v>1</v>
      </c>
      <c r="K11" s="12">
        <v>0.75</v>
      </c>
      <c r="L11" s="12">
        <f t="shared" si="0"/>
        <v>0.75</v>
      </c>
    </row>
    <row r="12" spans="1:12" ht="12.75">
      <c r="A12" s="42">
        <v>7</v>
      </c>
      <c r="B12" s="41" t="s">
        <v>54</v>
      </c>
      <c r="C12" s="49">
        <v>0</v>
      </c>
      <c r="D12" s="43"/>
      <c r="E12" s="43"/>
      <c r="F12" s="43">
        <v>1667.9</v>
      </c>
      <c r="G12" s="43">
        <v>104</v>
      </c>
      <c r="H12" s="43">
        <f t="shared" si="1"/>
        <v>1563.9</v>
      </c>
      <c r="I12" s="57">
        <f t="shared" si="2"/>
        <v>0</v>
      </c>
      <c r="J12" s="45">
        <v>1</v>
      </c>
      <c r="K12" s="12">
        <v>0.75</v>
      </c>
      <c r="L12" s="12">
        <f t="shared" si="0"/>
        <v>0.75</v>
      </c>
    </row>
    <row r="13" spans="1:12" ht="12.75">
      <c r="A13" s="42">
        <v>8</v>
      </c>
      <c r="B13" s="41" t="s">
        <v>55</v>
      </c>
      <c r="C13" s="49">
        <v>0</v>
      </c>
      <c r="D13" s="43"/>
      <c r="E13" s="43"/>
      <c r="F13" s="43">
        <v>32340.4</v>
      </c>
      <c r="G13" s="43">
        <v>15510.4</v>
      </c>
      <c r="H13" s="43">
        <f t="shared" si="1"/>
        <v>16830</v>
      </c>
      <c r="I13" s="57">
        <f t="shared" si="2"/>
        <v>0</v>
      </c>
      <c r="J13" s="45">
        <v>1</v>
      </c>
      <c r="K13" s="12">
        <v>0.75</v>
      </c>
      <c r="L13" s="12">
        <f t="shared" si="0"/>
        <v>0.75</v>
      </c>
    </row>
    <row r="14" spans="1:12" ht="12.75">
      <c r="A14" s="42">
        <v>9</v>
      </c>
      <c r="B14" s="41" t="s">
        <v>56</v>
      </c>
      <c r="C14" s="49">
        <v>0</v>
      </c>
      <c r="D14" s="43"/>
      <c r="E14" s="43"/>
      <c r="F14" s="43">
        <v>2244.9</v>
      </c>
      <c r="G14" s="43">
        <v>214.8</v>
      </c>
      <c r="H14" s="43">
        <f t="shared" si="1"/>
        <v>2030.1000000000001</v>
      </c>
      <c r="I14" s="57">
        <f t="shared" si="2"/>
        <v>0</v>
      </c>
      <c r="J14" s="45">
        <v>1</v>
      </c>
      <c r="K14" s="12">
        <v>0.75</v>
      </c>
      <c r="L14" s="12">
        <f t="shared" si="0"/>
        <v>0.75</v>
      </c>
    </row>
    <row r="15" spans="1:12" ht="12.75">
      <c r="A15" s="42">
        <v>10</v>
      </c>
      <c r="B15" s="41" t="s">
        <v>57</v>
      </c>
      <c r="C15" s="49">
        <v>0</v>
      </c>
      <c r="D15" s="43"/>
      <c r="E15" s="43"/>
      <c r="F15" s="43">
        <v>2137.7</v>
      </c>
      <c r="G15" s="43">
        <v>125.8</v>
      </c>
      <c r="H15" s="43">
        <f t="shared" si="1"/>
        <v>2011.8999999999999</v>
      </c>
      <c r="I15" s="58">
        <f t="shared" si="2"/>
        <v>0</v>
      </c>
      <c r="J15" s="45">
        <v>1</v>
      </c>
      <c r="K15" s="12">
        <v>0.75</v>
      </c>
      <c r="L15" s="12">
        <f t="shared" si="0"/>
        <v>0.75</v>
      </c>
    </row>
    <row r="16" spans="1:12" ht="12.75">
      <c r="A16" s="42">
        <v>11</v>
      </c>
      <c r="B16" s="41" t="s">
        <v>58</v>
      </c>
      <c r="C16" s="49">
        <v>0</v>
      </c>
      <c r="D16" s="43"/>
      <c r="E16" s="43"/>
      <c r="F16" s="43">
        <v>4179.4</v>
      </c>
      <c r="G16" s="43">
        <v>369.7</v>
      </c>
      <c r="H16" s="43">
        <f t="shared" si="1"/>
        <v>3809.7</v>
      </c>
      <c r="I16" s="58">
        <f t="shared" si="2"/>
        <v>0</v>
      </c>
      <c r="J16" s="45">
        <v>1</v>
      </c>
      <c r="K16" s="12">
        <v>0.75</v>
      </c>
      <c r="L16" s="12">
        <f t="shared" si="0"/>
        <v>0.75</v>
      </c>
    </row>
    <row r="17" spans="1:12" ht="12.75">
      <c r="A17" s="42">
        <v>12</v>
      </c>
      <c r="B17" s="41" t="s">
        <v>59</v>
      </c>
      <c r="C17" s="49">
        <v>0</v>
      </c>
      <c r="D17" s="43"/>
      <c r="E17" s="43"/>
      <c r="F17" s="43">
        <v>1797</v>
      </c>
      <c r="G17" s="43">
        <v>162</v>
      </c>
      <c r="H17" s="43">
        <f t="shared" si="1"/>
        <v>1635</v>
      </c>
      <c r="I17" s="57">
        <f t="shared" si="2"/>
        <v>0</v>
      </c>
      <c r="J17" s="45">
        <v>1</v>
      </c>
      <c r="K17" s="12">
        <v>0.75</v>
      </c>
      <c r="L17" s="12">
        <f t="shared" si="0"/>
        <v>0.75</v>
      </c>
    </row>
    <row r="18" spans="1:12" ht="12.75">
      <c r="A18" s="42">
        <v>13</v>
      </c>
      <c r="B18" s="41" t="s">
        <v>60</v>
      </c>
      <c r="C18" s="49">
        <v>0</v>
      </c>
      <c r="D18" s="43"/>
      <c r="E18" s="43"/>
      <c r="F18" s="43">
        <v>2127.8</v>
      </c>
      <c r="G18" s="43">
        <v>215.8</v>
      </c>
      <c r="H18" s="43">
        <f t="shared" si="1"/>
        <v>1912.0000000000002</v>
      </c>
      <c r="I18" s="57">
        <f t="shared" si="2"/>
        <v>0</v>
      </c>
      <c r="J18" s="45">
        <v>1</v>
      </c>
      <c r="K18" s="12">
        <v>0.75</v>
      </c>
      <c r="L18" s="12">
        <f t="shared" si="0"/>
        <v>0.75</v>
      </c>
    </row>
    <row r="19" spans="1:12" ht="12.75">
      <c r="A19" s="42">
        <v>14</v>
      </c>
      <c r="B19" s="41" t="s">
        <v>61</v>
      </c>
      <c r="C19" s="49">
        <v>0</v>
      </c>
      <c r="D19" s="43"/>
      <c r="E19" s="43"/>
      <c r="F19" s="43">
        <v>1799.1</v>
      </c>
      <c r="G19" s="43">
        <v>151.8</v>
      </c>
      <c r="H19" s="43">
        <f t="shared" si="1"/>
        <v>1647.3</v>
      </c>
      <c r="I19" s="58">
        <f t="shared" si="2"/>
        <v>0</v>
      </c>
      <c r="J19" s="45">
        <v>1</v>
      </c>
      <c r="K19" s="12">
        <v>0.75</v>
      </c>
      <c r="L19" s="12">
        <f t="shared" si="0"/>
        <v>0.75</v>
      </c>
    </row>
    <row r="20" spans="1:12" ht="12.75">
      <c r="A20" s="42">
        <v>15</v>
      </c>
      <c r="B20" s="41" t="s">
        <v>62</v>
      </c>
      <c r="C20" s="49">
        <v>0</v>
      </c>
      <c r="D20" s="43"/>
      <c r="E20" s="43"/>
      <c r="F20" s="43">
        <v>1549.8</v>
      </c>
      <c r="G20" s="43">
        <v>188</v>
      </c>
      <c r="H20" s="43">
        <f t="shared" si="1"/>
        <v>1361.8</v>
      </c>
      <c r="I20" s="58">
        <f t="shared" si="2"/>
        <v>0</v>
      </c>
      <c r="J20" s="45">
        <v>1</v>
      </c>
      <c r="K20" s="12">
        <v>0.75</v>
      </c>
      <c r="L20" s="12">
        <f t="shared" si="0"/>
        <v>0.75</v>
      </c>
    </row>
    <row r="21" spans="1:12" ht="12.75">
      <c r="A21" s="42">
        <v>16</v>
      </c>
      <c r="B21" s="41" t="s">
        <v>63</v>
      </c>
      <c r="C21" s="49">
        <v>0</v>
      </c>
      <c r="D21" s="43"/>
      <c r="E21" s="43"/>
      <c r="F21" s="43">
        <v>1389.3</v>
      </c>
      <c r="G21" s="43">
        <v>146</v>
      </c>
      <c r="H21" s="43">
        <f t="shared" si="1"/>
        <v>1243.3</v>
      </c>
      <c r="I21" s="58">
        <f t="shared" si="2"/>
        <v>0</v>
      </c>
      <c r="J21" s="45">
        <v>1</v>
      </c>
      <c r="K21" s="12">
        <v>0.75</v>
      </c>
      <c r="L21" s="12">
        <f t="shared" si="0"/>
        <v>0.75</v>
      </c>
    </row>
    <row r="22" spans="1:12" ht="12.75">
      <c r="A22" s="42">
        <v>17</v>
      </c>
      <c r="B22" s="41" t="s">
        <v>64</v>
      </c>
      <c r="C22" s="49">
        <v>0</v>
      </c>
      <c r="D22" s="43"/>
      <c r="E22" s="43"/>
      <c r="F22" s="43">
        <v>1900.2</v>
      </c>
      <c r="G22" s="43">
        <v>137.8</v>
      </c>
      <c r="H22" s="43">
        <f t="shared" si="1"/>
        <v>1762.4</v>
      </c>
      <c r="I22" s="58">
        <f t="shared" si="2"/>
        <v>0</v>
      </c>
      <c r="J22" s="45">
        <v>1</v>
      </c>
      <c r="K22" s="12">
        <v>0.75</v>
      </c>
      <c r="L22" s="12">
        <f t="shared" si="0"/>
        <v>0.75</v>
      </c>
    </row>
    <row r="23" spans="1:12" ht="12.75">
      <c r="A23" s="42">
        <v>18</v>
      </c>
      <c r="B23" s="41" t="s">
        <v>65</v>
      </c>
      <c r="C23" s="49">
        <v>0</v>
      </c>
      <c r="D23" s="43"/>
      <c r="E23" s="43"/>
      <c r="F23" s="43">
        <v>1410.7</v>
      </c>
      <c r="G23" s="43">
        <v>95</v>
      </c>
      <c r="H23" s="43">
        <f t="shared" si="1"/>
        <v>1315.7</v>
      </c>
      <c r="I23" s="57">
        <f t="shared" si="2"/>
        <v>0</v>
      </c>
      <c r="J23" s="45">
        <v>1</v>
      </c>
      <c r="K23" s="12">
        <v>0.75</v>
      </c>
      <c r="L23" s="12">
        <f t="shared" si="0"/>
        <v>0.75</v>
      </c>
    </row>
    <row r="24" spans="1:12" ht="12.75">
      <c r="A24" s="42">
        <v>19</v>
      </c>
      <c r="B24" s="41" t="s">
        <v>66</v>
      </c>
      <c r="C24" s="49">
        <v>0</v>
      </c>
      <c r="D24" s="43"/>
      <c r="E24" s="43"/>
      <c r="F24" s="43">
        <v>2402.4</v>
      </c>
      <c r="G24" s="43">
        <v>344.8</v>
      </c>
      <c r="H24" s="43">
        <f t="shared" si="1"/>
        <v>2057.6</v>
      </c>
      <c r="I24" s="58">
        <f t="shared" si="2"/>
        <v>0</v>
      </c>
      <c r="J24" s="45">
        <v>1</v>
      </c>
      <c r="K24" s="12">
        <v>0.75</v>
      </c>
      <c r="L24" s="12">
        <f t="shared" si="0"/>
        <v>0.75</v>
      </c>
    </row>
    <row r="25" spans="1:12" ht="11.25">
      <c r="A25" s="42">
        <v>20</v>
      </c>
      <c r="B25" s="22"/>
      <c r="C25" s="49"/>
      <c r="D25" s="43"/>
      <c r="E25" s="43"/>
      <c r="F25" s="43"/>
      <c r="G25" s="43"/>
      <c r="H25" s="43">
        <f t="shared" si="1"/>
        <v>0</v>
      </c>
      <c r="I25" s="58" t="e">
        <f t="shared" si="2"/>
        <v>#DIV/0!</v>
      </c>
      <c r="J25" s="45"/>
      <c r="K25" s="12">
        <v>0.75</v>
      </c>
      <c r="L25" s="12">
        <f t="shared" si="0"/>
        <v>0</v>
      </c>
    </row>
    <row r="26" spans="1:12" ht="11.25">
      <c r="A26" s="42">
        <v>21</v>
      </c>
      <c r="B26" s="22"/>
      <c r="C26" s="49"/>
      <c r="D26" s="43"/>
      <c r="E26" s="43"/>
      <c r="F26" s="43"/>
      <c r="G26" s="43"/>
      <c r="H26" s="43">
        <f t="shared" si="1"/>
        <v>0</v>
      </c>
      <c r="I26" s="58" t="e">
        <f t="shared" si="2"/>
        <v>#DIV/0!</v>
      </c>
      <c r="J26" s="45"/>
      <c r="K26" s="12">
        <v>0.75</v>
      </c>
      <c r="L26" s="12">
        <f t="shared" si="0"/>
        <v>0</v>
      </c>
    </row>
    <row r="27" spans="1:12" ht="11.25">
      <c r="A27" s="42">
        <v>22</v>
      </c>
      <c r="B27" s="22"/>
      <c r="C27" s="49"/>
      <c r="D27" s="46"/>
      <c r="E27" s="46"/>
      <c r="F27" s="43"/>
      <c r="G27" s="43"/>
      <c r="H27" s="43">
        <f t="shared" si="1"/>
        <v>0</v>
      </c>
      <c r="I27" s="57" t="e">
        <f t="shared" si="2"/>
        <v>#DIV/0!</v>
      </c>
      <c r="J27" s="45"/>
      <c r="K27" s="12">
        <v>0.75</v>
      </c>
      <c r="L27" s="12">
        <f t="shared" si="0"/>
        <v>0</v>
      </c>
    </row>
    <row r="28" spans="1:12" ht="11.25">
      <c r="A28" s="42">
        <v>23</v>
      </c>
      <c r="B28" s="22"/>
      <c r="C28" s="49"/>
      <c r="D28" s="46"/>
      <c r="E28" s="46"/>
      <c r="F28" s="43"/>
      <c r="G28" s="43"/>
      <c r="H28" s="43">
        <f t="shared" si="1"/>
        <v>0</v>
      </c>
      <c r="I28" s="57" t="e">
        <f t="shared" si="2"/>
        <v>#DIV/0!</v>
      </c>
      <c r="J28" s="45"/>
      <c r="K28" s="12">
        <v>0.75</v>
      </c>
      <c r="L28" s="12">
        <f t="shared" si="0"/>
        <v>0</v>
      </c>
    </row>
    <row r="29" spans="1:12" ht="11.25">
      <c r="A29" s="42">
        <v>24</v>
      </c>
      <c r="B29" s="22"/>
      <c r="C29" s="49"/>
      <c r="D29" s="46"/>
      <c r="E29" s="46"/>
      <c r="F29" s="43"/>
      <c r="G29" s="43"/>
      <c r="H29" s="43">
        <f t="shared" si="1"/>
        <v>0</v>
      </c>
      <c r="I29" s="57" t="e">
        <f t="shared" si="2"/>
        <v>#DIV/0!</v>
      </c>
      <c r="J29" s="45"/>
      <c r="K29" s="12">
        <v>0.75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68496.4</v>
      </c>
      <c r="G30" s="22">
        <f t="shared" si="3"/>
        <v>18519.199999999997</v>
      </c>
      <c r="H30" s="11">
        <f t="shared" si="3"/>
        <v>49977.200000000004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J4" sqref="J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79" t="s">
        <v>0</v>
      </c>
      <c r="B3" s="80" t="s">
        <v>32</v>
      </c>
      <c r="C3" s="25" t="s">
        <v>86</v>
      </c>
      <c r="D3" s="25" t="s">
        <v>87</v>
      </c>
      <c r="E3" s="25" t="s">
        <v>88</v>
      </c>
      <c r="F3" s="21" t="s">
        <v>89</v>
      </c>
      <c r="G3" s="19"/>
      <c r="H3" s="19"/>
      <c r="I3" s="5" t="s">
        <v>15</v>
      </c>
      <c r="J3" s="5" t="s">
        <v>115</v>
      </c>
      <c r="K3" s="25" t="s">
        <v>18</v>
      </c>
      <c r="L3" s="25" t="s">
        <v>33</v>
      </c>
      <c r="M3" s="25" t="s">
        <v>90</v>
      </c>
      <c r="N3" s="21" t="s">
        <v>91</v>
      </c>
      <c r="O3" s="5" t="s">
        <v>92</v>
      </c>
      <c r="P3" s="76" t="s">
        <v>93</v>
      </c>
      <c r="Q3" s="76" t="s">
        <v>94</v>
      </c>
      <c r="R3" s="6" t="s">
        <v>3</v>
      </c>
    </row>
    <row r="4" spans="1:18" s="10" customFormat="1" ht="69.75" customHeight="1">
      <c r="A4" s="79"/>
      <c r="B4" s="80"/>
      <c r="C4" s="8" t="s">
        <v>12</v>
      </c>
      <c r="D4" s="8" t="s">
        <v>12</v>
      </c>
      <c r="E4" s="8" t="s">
        <v>12</v>
      </c>
      <c r="F4" s="8" t="s">
        <v>95</v>
      </c>
      <c r="G4" s="7" t="s">
        <v>4</v>
      </c>
      <c r="H4" s="7" t="s">
        <v>4</v>
      </c>
      <c r="I4" s="5" t="s">
        <v>16</v>
      </c>
      <c r="J4" s="5" t="s">
        <v>16</v>
      </c>
      <c r="K4" s="8" t="s">
        <v>96</v>
      </c>
      <c r="L4" s="8" t="s">
        <v>12</v>
      </c>
      <c r="M4" s="8" t="s">
        <v>97</v>
      </c>
      <c r="N4" s="8" t="s">
        <v>98</v>
      </c>
      <c r="O4" s="8" t="s">
        <v>99</v>
      </c>
      <c r="P4" s="77"/>
      <c r="Q4" s="77"/>
      <c r="R4" s="9" t="s">
        <v>100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7"/>
      <c r="H5" s="7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2">
        <v>1</v>
      </c>
      <c r="B6" s="40" t="s">
        <v>48</v>
      </c>
      <c r="C6" s="43">
        <v>2333.3</v>
      </c>
      <c r="D6" s="43">
        <v>197.8</v>
      </c>
      <c r="E6" s="43">
        <v>0</v>
      </c>
      <c r="F6" s="43">
        <f>C6-D6-E6</f>
        <v>2135.5</v>
      </c>
      <c r="G6" s="43"/>
      <c r="H6" s="43"/>
      <c r="I6" s="22">
        <v>0</v>
      </c>
      <c r="J6" s="22">
        <v>0</v>
      </c>
      <c r="K6" s="43">
        <f>J6-I6</f>
        <v>0</v>
      </c>
      <c r="L6" s="43">
        <v>2353.4</v>
      </c>
      <c r="M6" s="43">
        <v>197.8</v>
      </c>
      <c r="N6" s="43">
        <f>L6-M6</f>
        <v>2155.6</v>
      </c>
      <c r="O6" s="44">
        <f>(F6-N6)/F6*100</f>
        <v>-0.9412315616951491</v>
      </c>
      <c r="P6" s="59">
        <v>0.82</v>
      </c>
      <c r="Q6" s="12">
        <v>1.2</v>
      </c>
      <c r="R6" s="12">
        <f aca="true" t="shared" si="0" ref="R6:R29">P6*Q6</f>
        <v>0.9839999999999999</v>
      </c>
    </row>
    <row r="7" spans="1:18" ht="12.75">
      <c r="A7" s="42">
        <v>2</v>
      </c>
      <c r="B7" s="41" t="s">
        <v>49</v>
      </c>
      <c r="C7" s="43">
        <v>1891.6</v>
      </c>
      <c r="D7" s="43">
        <v>100</v>
      </c>
      <c r="E7" s="43">
        <v>0</v>
      </c>
      <c r="F7" s="43">
        <f aca="true" t="shared" si="1" ref="F7:F29">C7-D7-E7</f>
        <v>1791.6</v>
      </c>
      <c r="G7" s="43"/>
      <c r="H7" s="43"/>
      <c r="I7" s="22">
        <v>0</v>
      </c>
      <c r="J7" s="22">
        <v>0</v>
      </c>
      <c r="K7" s="43">
        <f aca="true" t="shared" si="2" ref="K7:K29">J7-I7</f>
        <v>0</v>
      </c>
      <c r="L7" s="43">
        <v>1905.5</v>
      </c>
      <c r="M7" s="43">
        <v>100</v>
      </c>
      <c r="N7" s="43">
        <f aca="true" t="shared" si="3" ref="N7:N29">L7-M7</f>
        <v>1805.5</v>
      </c>
      <c r="O7" s="44">
        <f aca="true" t="shared" si="4" ref="O7:O29">(F7-N7)/F7*100</f>
        <v>-0.7758428220585003</v>
      </c>
      <c r="P7" s="59">
        <v>0.84</v>
      </c>
      <c r="Q7" s="12">
        <v>1.2</v>
      </c>
      <c r="R7" s="12">
        <f t="shared" si="0"/>
        <v>1.008</v>
      </c>
    </row>
    <row r="8" spans="1:18" ht="12.75">
      <c r="A8" s="42">
        <v>3</v>
      </c>
      <c r="B8" s="41" t="s">
        <v>50</v>
      </c>
      <c r="C8" s="43">
        <v>2222.5</v>
      </c>
      <c r="D8" s="43">
        <v>115.5</v>
      </c>
      <c r="E8" s="43">
        <v>0</v>
      </c>
      <c r="F8" s="43">
        <f t="shared" si="1"/>
        <v>2107</v>
      </c>
      <c r="G8" s="43"/>
      <c r="H8" s="43"/>
      <c r="I8" s="22">
        <v>0</v>
      </c>
      <c r="J8" s="22">
        <v>0</v>
      </c>
      <c r="K8" s="43">
        <f t="shared" si="2"/>
        <v>0</v>
      </c>
      <c r="L8" s="43">
        <v>2234.1</v>
      </c>
      <c r="M8" s="43">
        <v>115.5</v>
      </c>
      <c r="N8" s="43">
        <f t="shared" si="3"/>
        <v>2118.6</v>
      </c>
      <c r="O8" s="44">
        <f t="shared" si="4"/>
        <v>-0.5505457997152307</v>
      </c>
      <c r="P8" s="59">
        <v>0.88</v>
      </c>
      <c r="Q8" s="12">
        <v>1.2</v>
      </c>
      <c r="R8" s="12">
        <f t="shared" si="0"/>
        <v>1.056</v>
      </c>
    </row>
    <row r="9" spans="1:18" ht="12.75">
      <c r="A9" s="42">
        <v>4</v>
      </c>
      <c r="B9" s="41" t="s">
        <v>51</v>
      </c>
      <c r="C9" s="43">
        <v>1596.3</v>
      </c>
      <c r="D9" s="43">
        <v>94</v>
      </c>
      <c r="E9" s="43">
        <v>0</v>
      </c>
      <c r="F9" s="43">
        <f t="shared" si="1"/>
        <v>1502.3</v>
      </c>
      <c r="G9" s="43"/>
      <c r="H9" s="43"/>
      <c r="I9" s="22">
        <v>0</v>
      </c>
      <c r="J9" s="22">
        <v>0</v>
      </c>
      <c r="K9" s="43">
        <f t="shared" si="2"/>
        <v>0</v>
      </c>
      <c r="L9" s="43">
        <v>1616</v>
      </c>
      <c r="M9" s="43">
        <v>94</v>
      </c>
      <c r="N9" s="43">
        <f t="shared" si="3"/>
        <v>1522</v>
      </c>
      <c r="O9" s="44">
        <f t="shared" si="4"/>
        <v>-1.3113226386207846</v>
      </c>
      <c r="P9" s="59">
        <v>0.74</v>
      </c>
      <c r="Q9" s="12">
        <v>1.2</v>
      </c>
      <c r="R9" s="12">
        <f t="shared" si="0"/>
        <v>0.888</v>
      </c>
    </row>
    <row r="10" spans="1:18" ht="12.75">
      <c r="A10" s="42">
        <v>5</v>
      </c>
      <c r="B10" s="41" t="s">
        <v>52</v>
      </c>
      <c r="C10" s="43">
        <v>1555.4</v>
      </c>
      <c r="D10" s="43">
        <v>170</v>
      </c>
      <c r="E10" s="43">
        <v>0</v>
      </c>
      <c r="F10" s="43">
        <f t="shared" si="1"/>
        <v>1385.4</v>
      </c>
      <c r="G10" s="43"/>
      <c r="H10" s="43"/>
      <c r="I10" s="22">
        <v>0</v>
      </c>
      <c r="J10" s="22">
        <v>0</v>
      </c>
      <c r="K10" s="43">
        <f t="shared" si="2"/>
        <v>0</v>
      </c>
      <c r="L10" s="43">
        <v>1570.4</v>
      </c>
      <c r="M10" s="43">
        <v>170</v>
      </c>
      <c r="N10" s="43">
        <f t="shared" si="3"/>
        <v>1400.4</v>
      </c>
      <c r="O10" s="44">
        <f t="shared" si="4"/>
        <v>-1.0827197921177998</v>
      </c>
      <c r="P10" s="59">
        <v>0.78</v>
      </c>
      <c r="Q10" s="12">
        <v>1.2</v>
      </c>
      <c r="R10" s="12">
        <f t="shared" si="0"/>
        <v>0.9359999999999999</v>
      </c>
    </row>
    <row r="11" spans="1:18" ht="12.75">
      <c r="A11" s="42">
        <v>6</v>
      </c>
      <c r="B11" s="41" t="s">
        <v>53</v>
      </c>
      <c r="C11" s="43">
        <v>1861</v>
      </c>
      <c r="D11" s="43">
        <v>76</v>
      </c>
      <c r="E11" s="43">
        <v>0</v>
      </c>
      <c r="F11" s="43">
        <f t="shared" si="1"/>
        <v>1785</v>
      </c>
      <c r="G11" s="43"/>
      <c r="H11" s="43"/>
      <c r="I11" s="22">
        <v>0</v>
      </c>
      <c r="J11" s="22">
        <v>0</v>
      </c>
      <c r="K11" s="43">
        <f t="shared" si="2"/>
        <v>0</v>
      </c>
      <c r="L11" s="43">
        <v>1870.4</v>
      </c>
      <c r="M11" s="43">
        <v>76</v>
      </c>
      <c r="N11" s="43">
        <f t="shared" si="3"/>
        <v>1794.4</v>
      </c>
      <c r="O11" s="44">
        <f t="shared" si="4"/>
        <v>-0.5266106442577082</v>
      </c>
      <c r="P11" s="59">
        <v>0.9</v>
      </c>
      <c r="Q11" s="12">
        <v>1.2</v>
      </c>
      <c r="R11" s="12">
        <f t="shared" si="0"/>
        <v>1.08</v>
      </c>
    </row>
    <row r="12" spans="1:18" ht="12.75">
      <c r="A12" s="42">
        <v>7</v>
      </c>
      <c r="B12" s="41" t="s">
        <v>54</v>
      </c>
      <c r="C12" s="43">
        <v>1658.6</v>
      </c>
      <c r="D12" s="43">
        <v>104</v>
      </c>
      <c r="E12" s="43">
        <v>0</v>
      </c>
      <c r="F12" s="43">
        <f t="shared" si="1"/>
        <v>1554.6</v>
      </c>
      <c r="G12" s="43"/>
      <c r="H12" s="43"/>
      <c r="I12" s="22">
        <v>0</v>
      </c>
      <c r="J12" s="22">
        <v>0</v>
      </c>
      <c r="K12" s="43">
        <f t="shared" si="2"/>
        <v>0</v>
      </c>
      <c r="L12" s="43">
        <v>1667.9</v>
      </c>
      <c r="M12" s="43">
        <v>104</v>
      </c>
      <c r="N12" s="43">
        <f t="shared" si="3"/>
        <v>1563.9</v>
      </c>
      <c r="O12" s="44">
        <f t="shared" si="4"/>
        <v>-0.5982246236974259</v>
      </c>
      <c r="P12" s="59">
        <v>0.88</v>
      </c>
      <c r="Q12" s="12">
        <v>1.2</v>
      </c>
      <c r="R12" s="12">
        <f t="shared" si="0"/>
        <v>1.056</v>
      </c>
    </row>
    <row r="13" spans="1:18" ht="12.75">
      <c r="A13" s="42">
        <v>8</v>
      </c>
      <c r="B13" s="41" t="s">
        <v>55</v>
      </c>
      <c r="C13" s="43">
        <v>31406.7</v>
      </c>
      <c r="D13" s="43">
        <v>4850.4</v>
      </c>
      <c r="E13" s="43">
        <v>10660</v>
      </c>
      <c r="F13" s="43">
        <f t="shared" si="1"/>
        <v>15896.300000000003</v>
      </c>
      <c r="G13" s="43"/>
      <c r="H13" s="43"/>
      <c r="I13" s="22">
        <v>0</v>
      </c>
      <c r="J13" s="22">
        <v>0</v>
      </c>
      <c r="K13" s="43">
        <f t="shared" si="2"/>
        <v>0</v>
      </c>
      <c r="L13" s="43">
        <v>32340.4</v>
      </c>
      <c r="M13" s="43">
        <v>15510.4</v>
      </c>
      <c r="N13" s="43">
        <f t="shared" si="3"/>
        <v>16830</v>
      </c>
      <c r="O13" s="44">
        <f t="shared" si="4"/>
        <v>-5.873693878449682</v>
      </c>
      <c r="P13" s="59">
        <v>0</v>
      </c>
      <c r="Q13" s="12">
        <v>1.2</v>
      </c>
      <c r="R13" s="12">
        <f t="shared" si="0"/>
        <v>0</v>
      </c>
    </row>
    <row r="14" spans="1:18" ht="12.75">
      <c r="A14" s="42">
        <v>9</v>
      </c>
      <c r="B14" s="41" t="s">
        <v>56</v>
      </c>
      <c r="C14" s="43">
        <v>2217.3</v>
      </c>
      <c r="D14" s="43">
        <v>214.8</v>
      </c>
      <c r="E14" s="43">
        <v>0</v>
      </c>
      <c r="F14" s="43">
        <f t="shared" si="1"/>
        <v>2002.5000000000002</v>
      </c>
      <c r="G14" s="43"/>
      <c r="H14" s="43"/>
      <c r="I14" s="22">
        <v>0</v>
      </c>
      <c r="J14" s="22">
        <v>0</v>
      </c>
      <c r="K14" s="43">
        <f t="shared" si="2"/>
        <v>0</v>
      </c>
      <c r="L14" s="43">
        <v>2244.9</v>
      </c>
      <c r="M14" s="43">
        <v>214.8</v>
      </c>
      <c r="N14" s="43">
        <f t="shared" si="3"/>
        <v>2030.1000000000001</v>
      </c>
      <c r="O14" s="44">
        <f t="shared" si="4"/>
        <v>-1.3782771535580476</v>
      </c>
      <c r="P14" s="59">
        <v>0.72</v>
      </c>
      <c r="Q14" s="12">
        <v>1.2</v>
      </c>
      <c r="R14" s="12">
        <f t="shared" si="0"/>
        <v>0.864</v>
      </c>
    </row>
    <row r="15" spans="1:18" ht="12.75">
      <c r="A15" s="42">
        <v>10</v>
      </c>
      <c r="B15" s="41" t="s">
        <v>57</v>
      </c>
      <c r="C15" s="43">
        <v>2125.8</v>
      </c>
      <c r="D15" s="43">
        <v>125.8</v>
      </c>
      <c r="E15" s="43">
        <v>0</v>
      </c>
      <c r="F15" s="43">
        <f t="shared" si="1"/>
        <v>2000.0000000000002</v>
      </c>
      <c r="G15" s="43"/>
      <c r="H15" s="43"/>
      <c r="I15" s="22">
        <v>0</v>
      </c>
      <c r="J15" s="22">
        <v>0</v>
      </c>
      <c r="K15" s="43">
        <f t="shared" si="2"/>
        <v>0</v>
      </c>
      <c r="L15" s="43">
        <v>2137.7</v>
      </c>
      <c r="M15" s="43">
        <v>125.8</v>
      </c>
      <c r="N15" s="43">
        <f t="shared" si="3"/>
        <v>2011.8999999999999</v>
      </c>
      <c r="O15" s="44">
        <f t="shared" si="4"/>
        <v>-0.5949999999999818</v>
      </c>
      <c r="P15" s="59">
        <v>0.88</v>
      </c>
      <c r="Q15" s="12">
        <v>1.2</v>
      </c>
      <c r="R15" s="12">
        <f t="shared" si="0"/>
        <v>1.056</v>
      </c>
    </row>
    <row r="16" spans="1:18" ht="12.75">
      <c r="A16" s="42">
        <v>11</v>
      </c>
      <c r="B16" s="41" t="s">
        <v>58</v>
      </c>
      <c r="C16" s="43">
        <v>4115.8</v>
      </c>
      <c r="D16" s="43">
        <v>369.7</v>
      </c>
      <c r="E16" s="43">
        <v>0</v>
      </c>
      <c r="F16" s="43">
        <f t="shared" si="1"/>
        <v>3746.1000000000004</v>
      </c>
      <c r="G16" s="43"/>
      <c r="H16" s="43"/>
      <c r="I16" s="22">
        <v>0</v>
      </c>
      <c r="J16" s="22">
        <v>0</v>
      </c>
      <c r="K16" s="43">
        <f t="shared" si="2"/>
        <v>0</v>
      </c>
      <c r="L16" s="43">
        <v>4179.4</v>
      </c>
      <c r="M16" s="43">
        <v>369.7</v>
      </c>
      <c r="N16" s="43">
        <f t="shared" si="3"/>
        <v>3809.7</v>
      </c>
      <c r="O16" s="44">
        <f t="shared" si="4"/>
        <v>-1.6977656763033409</v>
      </c>
      <c r="P16" s="59">
        <v>0.66</v>
      </c>
      <c r="Q16" s="12">
        <v>1.2</v>
      </c>
      <c r="R16" s="12">
        <f t="shared" si="0"/>
        <v>0.792</v>
      </c>
    </row>
    <row r="17" spans="1:18" ht="12.75">
      <c r="A17" s="42">
        <v>12</v>
      </c>
      <c r="B17" s="41" t="s">
        <v>59</v>
      </c>
      <c r="C17" s="43">
        <v>1783</v>
      </c>
      <c r="D17" s="43">
        <v>162</v>
      </c>
      <c r="E17" s="43">
        <v>0</v>
      </c>
      <c r="F17" s="43">
        <f t="shared" si="1"/>
        <v>1621</v>
      </c>
      <c r="G17" s="43"/>
      <c r="H17" s="43"/>
      <c r="I17" s="22">
        <v>0</v>
      </c>
      <c r="J17" s="22">
        <v>0</v>
      </c>
      <c r="K17" s="43">
        <f t="shared" si="2"/>
        <v>0</v>
      </c>
      <c r="L17" s="43">
        <v>1797</v>
      </c>
      <c r="M17" s="43">
        <v>162</v>
      </c>
      <c r="N17" s="43">
        <f t="shared" si="3"/>
        <v>1635</v>
      </c>
      <c r="O17" s="44">
        <f t="shared" si="4"/>
        <v>-0.863664404688464</v>
      </c>
      <c r="P17" s="59">
        <v>0.82</v>
      </c>
      <c r="Q17" s="12">
        <v>1.2</v>
      </c>
      <c r="R17" s="12">
        <f t="shared" si="0"/>
        <v>0.9839999999999999</v>
      </c>
    </row>
    <row r="18" spans="1:18" ht="12.75">
      <c r="A18" s="42">
        <v>13</v>
      </c>
      <c r="B18" s="41" t="s">
        <v>60</v>
      </c>
      <c r="C18" s="43">
        <v>2115.6</v>
      </c>
      <c r="D18" s="43">
        <v>215.8</v>
      </c>
      <c r="E18" s="43">
        <v>0</v>
      </c>
      <c r="F18" s="43">
        <f t="shared" si="1"/>
        <v>1899.8</v>
      </c>
      <c r="G18" s="43"/>
      <c r="H18" s="43"/>
      <c r="I18" s="22">
        <v>0</v>
      </c>
      <c r="J18" s="22">
        <v>0</v>
      </c>
      <c r="K18" s="43">
        <f t="shared" si="2"/>
        <v>0</v>
      </c>
      <c r="L18" s="43">
        <v>2127.8</v>
      </c>
      <c r="M18" s="43">
        <v>215.8</v>
      </c>
      <c r="N18" s="43">
        <f t="shared" si="3"/>
        <v>1912.0000000000002</v>
      </c>
      <c r="O18" s="44">
        <f t="shared" si="4"/>
        <v>-0.6421728603010988</v>
      </c>
      <c r="P18" s="59">
        <v>0.88</v>
      </c>
      <c r="Q18" s="12">
        <v>1.2</v>
      </c>
      <c r="R18" s="12">
        <f t="shared" si="0"/>
        <v>1.056</v>
      </c>
    </row>
    <row r="19" spans="1:18" ht="12.75">
      <c r="A19" s="42">
        <v>14</v>
      </c>
      <c r="B19" s="41" t="s">
        <v>61</v>
      </c>
      <c r="C19" s="43">
        <v>1790.1</v>
      </c>
      <c r="D19" s="43">
        <v>151.8</v>
      </c>
      <c r="E19" s="43">
        <v>0</v>
      </c>
      <c r="F19" s="43">
        <f t="shared" si="1"/>
        <v>1638.3</v>
      </c>
      <c r="G19" s="43"/>
      <c r="H19" s="43"/>
      <c r="I19" s="22">
        <v>0</v>
      </c>
      <c r="J19" s="22">
        <v>0</v>
      </c>
      <c r="K19" s="43">
        <f t="shared" si="2"/>
        <v>0</v>
      </c>
      <c r="L19" s="43">
        <v>1799.1</v>
      </c>
      <c r="M19" s="43">
        <v>151.8</v>
      </c>
      <c r="N19" s="43">
        <f t="shared" si="3"/>
        <v>1647.3</v>
      </c>
      <c r="O19" s="44">
        <f t="shared" si="4"/>
        <v>-0.5493499359091741</v>
      </c>
      <c r="P19" s="59">
        <v>0.9</v>
      </c>
      <c r="Q19" s="12">
        <v>1.2</v>
      </c>
      <c r="R19" s="12">
        <f t="shared" si="0"/>
        <v>1.08</v>
      </c>
    </row>
    <row r="20" spans="1:18" ht="12.75">
      <c r="A20" s="42">
        <v>15</v>
      </c>
      <c r="B20" s="41" t="s">
        <v>62</v>
      </c>
      <c r="C20" s="43">
        <v>1535.6</v>
      </c>
      <c r="D20" s="43">
        <v>188</v>
      </c>
      <c r="E20" s="43">
        <v>0</v>
      </c>
      <c r="F20" s="43">
        <f t="shared" si="1"/>
        <v>1347.6</v>
      </c>
      <c r="G20" s="43"/>
      <c r="H20" s="43"/>
      <c r="I20" s="22">
        <v>0</v>
      </c>
      <c r="J20" s="22">
        <v>0</v>
      </c>
      <c r="K20" s="43">
        <f t="shared" si="2"/>
        <v>0</v>
      </c>
      <c r="L20" s="43">
        <v>1549.8</v>
      </c>
      <c r="M20" s="43">
        <v>188</v>
      </c>
      <c r="N20" s="43">
        <f t="shared" si="3"/>
        <v>1361.8</v>
      </c>
      <c r="O20" s="44">
        <f t="shared" si="4"/>
        <v>-1.0537251409913957</v>
      </c>
      <c r="P20" s="59">
        <v>0.78</v>
      </c>
      <c r="Q20" s="12">
        <v>1.2</v>
      </c>
      <c r="R20" s="12">
        <f t="shared" si="0"/>
        <v>0.9359999999999999</v>
      </c>
    </row>
    <row r="21" spans="1:18" ht="12.75">
      <c r="A21" s="42">
        <v>16</v>
      </c>
      <c r="B21" s="41" t="s">
        <v>63</v>
      </c>
      <c r="C21" s="43">
        <v>1373.3</v>
      </c>
      <c r="D21" s="43">
        <v>146</v>
      </c>
      <c r="E21" s="43">
        <v>0</v>
      </c>
      <c r="F21" s="43">
        <f t="shared" si="1"/>
        <v>1227.3</v>
      </c>
      <c r="G21" s="43"/>
      <c r="H21" s="43"/>
      <c r="I21" s="22">
        <v>0</v>
      </c>
      <c r="J21" s="22">
        <v>0</v>
      </c>
      <c r="K21" s="43">
        <f t="shared" si="2"/>
        <v>0</v>
      </c>
      <c r="L21" s="43">
        <v>1389.3</v>
      </c>
      <c r="M21" s="43">
        <v>146</v>
      </c>
      <c r="N21" s="43">
        <f t="shared" si="3"/>
        <v>1243.3</v>
      </c>
      <c r="O21" s="44">
        <f t="shared" si="4"/>
        <v>-1.3036747331540781</v>
      </c>
      <c r="P21" s="59">
        <v>0.74</v>
      </c>
      <c r="Q21" s="12">
        <v>1.2</v>
      </c>
      <c r="R21" s="12">
        <f t="shared" si="0"/>
        <v>0.888</v>
      </c>
    </row>
    <row r="22" spans="1:18" ht="12.75">
      <c r="A22" s="42">
        <v>17</v>
      </c>
      <c r="B22" s="41" t="s">
        <v>64</v>
      </c>
      <c r="C22" s="43">
        <v>1884</v>
      </c>
      <c r="D22" s="43">
        <v>137.8</v>
      </c>
      <c r="E22" s="43">
        <v>0</v>
      </c>
      <c r="F22" s="43">
        <f t="shared" si="1"/>
        <v>1746.2</v>
      </c>
      <c r="G22" s="43"/>
      <c r="H22" s="43"/>
      <c r="I22" s="22">
        <v>0</v>
      </c>
      <c r="J22" s="22">
        <v>0</v>
      </c>
      <c r="K22" s="43">
        <f t="shared" si="2"/>
        <v>0</v>
      </c>
      <c r="L22" s="43">
        <v>1900.2</v>
      </c>
      <c r="M22" s="43">
        <v>137.8</v>
      </c>
      <c r="N22" s="43">
        <f t="shared" si="3"/>
        <v>1762.4</v>
      </c>
      <c r="O22" s="44">
        <f t="shared" si="4"/>
        <v>-0.9277287824991435</v>
      </c>
      <c r="P22" s="59">
        <v>0.82</v>
      </c>
      <c r="Q22" s="12">
        <v>1.2</v>
      </c>
      <c r="R22" s="12">
        <f t="shared" si="0"/>
        <v>0.9839999999999999</v>
      </c>
    </row>
    <row r="23" spans="1:18" ht="12.75">
      <c r="A23" s="42">
        <v>18</v>
      </c>
      <c r="B23" s="41" t="s">
        <v>65</v>
      </c>
      <c r="C23" s="43">
        <v>1399.4</v>
      </c>
      <c r="D23" s="43">
        <v>95</v>
      </c>
      <c r="E23" s="43">
        <v>0</v>
      </c>
      <c r="F23" s="43">
        <f t="shared" si="1"/>
        <v>1304.4</v>
      </c>
      <c r="G23" s="43"/>
      <c r="H23" s="43"/>
      <c r="I23" s="22">
        <v>0</v>
      </c>
      <c r="J23" s="22">
        <v>0</v>
      </c>
      <c r="K23" s="43">
        <f t="shared" si="2"/>
        <v>0</v>
      </c>
      <c r="L23" s="43">
        <v>1410.7</v>
      </c>
      <c r="M23" s="43">
        <v>95</v>
      </c>
      <c r="N23" s="43">
        <f t="shared" si="3"/>
        <v>1315.7</v>
      </c>
      <c r="O23" s="44">
        <f t="shared" si="4"/>
        <v>-0.8662986813860744</v>
      </c>
      <c r="P23" s="59">
        <v>0.82</v>
      </c>
      <c r="Q23" s="12">
        <v>1.2</v>
      </c>
      <c r="R23" s="12">
        <f t="shared" si="0"/>
        <v>0.9839999999999999</v>
      </c>
    </row>
    <row r="24" spans="1:18" ht="12.75">
      <c r="A24" s="42">
        <v>19</v>
      </c>
      <c r="B24" s="41" t="s">
        <v>66</v>
      </c>
      <c r="C24" s="43">
        <v>2375</v>
      </c>
      <c r="D24" s="43">
        <v>344.8</v>
      </c>
      <c r="E24" s="43">
        <v>0</v>
      </c>
      <c r="F24" s="43">
        <f t="shared" si="1"/>
        <v>2030.2</v>
      </c>
      <c r="G24" s="43"/>
      <c r="H24" s="43"/>
      <c r="I24" s="22">
        <v>0</v>
      </c>
      <c r="J24" s="22">
        <v>0</v>
      </c>
      <c r="K24" s="43">
        <f t="shared" si="2"/>
        <v>0</v>
      </c>
      <c r="L24" s="43">
        <v>2402.4</v>
      </c>
      <c r="M24" s="43">
        <v>344.8</v>
      </c>
      <c r="N24" s="43">
        <f t="shared" si="3"/>
        <v>2057.6</v>
      </c>
      <c r="O24" s="44">
        <f t="shared" si="4"/>
        <v>-1.3496207270219616</v>
      </c>
      <c r="P24" s="59">
        <v>0.74</v>
      </c>
      <c r="Q24" s="12">
        <v>1.2</v>
      </c>
      <c r="R24" s="12">
        <f t="shared" si="0"/>
        <v>0.888</v>
      </c>
    </row>
    <row r="25" spans="1:18" ht="11.25">
      <c r="A25" s="42">
        <v>20</v>
      </c>
      <c r="B25" s="22"/>
      <c r="C25" s="43"/>
      <c r="D25" s="43"/>
      <c r="E25" s="43"/>
      <c r="F25" s="43">
        <f t="shared" si="1"/>
        <v>0</v>
      </c>
      <c r="G25" s="43"/>
      <c r="H25" s="43"/>
      <c r="I25" s="22"/>
      <c r="J25" s="22"/>
      <c r="K25" s="43">
        <f t="shared" si="2"/>
        <v>0</v>
      </c>
      <c r="L25" s="43"/>
      <c r="M25" s="43"/>
      <c r="N25" s="43">
        <f t="shared" si="3"/>
        <v>0</v>
      </c>
      <c r="O25" s="44" t="e">
        <f t="shared" si="4"/>
        <v>#DIV/0!</v>
      </c>
      <c r="P25" s="59"/>
      <c r="Q25" s="12">
        <v>1.2</v>
      </c>
      <c r="R25" s="12">
        <f t="shared" si="0"/>
        <v>0</v>
      </c>
    </row>
    <row r="26" spans="1:18" ht="11.25">
      <c r="A26" s="42">
        <v>21</v>
      </c>
      <c r="B26" s="22"/>
      <c r="C26" s="43"/>
      <c r="D26" s="43"/>
      <c r="E26" s="43"/>
      <c r="F26" s="43">
        <f t="shared" si="1"/>
        <v>0</v>
      </c>
      <c r="G26" s="43"/>
      <c r="H26" s="43"/>
      <c r="I26" s="22"/>
      <c r="J26" s="22"/>
      <c r="K26" s="43">
        <f t="shared" si="2"/>
        <v>0</v>
      </c>
      <c r="L26" s="43"/>
      <c r="M26" s="43"/>
      <c r="N26" s="43">
        <f t="shared" si="3"/>
        <v>0</v>
      </c>
      <c r="O26" s="44" t="e">
        <f t="shared" si="4"/>
        <v>#DIV/0!</v>
      </c>
      <c r="P26" s="59"/>
      <c r="Q26" s="12">
        <v>1.2</v>
      </c>
      <c r="R26" s="12">
        <f t="shared" si="0"/>
        <v>0</v>
      </c>
    </row>
    <row r="27" spans="1:18" ht="11.25">
      <c r="A27" s="42">
        <v>22</v>
      </c>
      <c r="B27" s="22"/>
      <c r="C27" s="46"/>
      <c r="D27" s="46"/>
      <c r="E27" s="46"/>
      <c r="F27" s="43">
        <f t="shared" si="1"/>
        <v>0</v>
      </c>
      <c r="G27" s="46"/>
      <c r="H27" s="46"/>
      <c r="I27" s="22"/>
      <c r="J27" s="22"/>
      <c r="K27" s="43">
        <f t="shared" si="2"/>
        <v>0</v>
      </c>
      <c r="L27" s="43"/>
      <c r="M27" s="43"/>
      <c r="N27" s="43">
        <f t="shared" si="3"/>
        <v>0</v>
      </c>
      <c r="O27" s="44" t="e">
        <f t="shared" si="4"/>
        <v>#DIV/0!</v>
      </c>
      <c r="P27" s="59"/>
      <c r="Q27" s="12">
        <v>1.2</v>
      </c>
      <c r="R27" s="12">
        <f t="shared" si="0"/>
        <v>0</v>
      </c>
    </row>
    <row r="28" spans="1:18" ht="11.25">
      <c r="A28" s="42">
        <v>23</v>
      </c>
      <c r="B28" s="22"/>
      <c r="C28" s="46"/>
      <c r="D28" s="46"/>
      <c r="E28" s="46"/>
      <c r="F28" s="43">
        <f t="shared" si="1"/>
        <v>0</v>
      </c>
      <c r="G28" s="46"/>
      <c r="H28" s="46"/>
      <c r="I28" s="22"/>
      <c r="J28" s="22"/>
      <c r="K28" s="43">
        <f t="shared" si="2"/>
        <v>0</v>
      </c>
      <c r="L28" s="43"/>
      <c r="M28" s="43"/>
      <c r="N28" s="43">
        <f t="shared" si="3"/>
        <v>0</v>
      </c>
      <c r="O28" s="44" t="e">
        <f t="shared" si="4"/>
        <v>#DIV/0!</v>
      </c>
      <c r="P28" s="59"/>
      <c r="Q28" s="12">
        <v>1.2</v>
      </c>
      <c r="R28" s="12">
        <f t="shared" si="0"/>
        <v>0</v>
      </c>
    </row>
    <row r="29" spans="1:18" ht="11.25">
      <c r="A29" s="42">
        <v>24</v>
      </c>
      <c r="B29" s="22"/>
      <c r="C29" s="46"/>
      <c r="D29" s="46"/>
      <c r="E29" s="46"/>
      <c r="F29" s="43">
        <f t="shared" si="1"/>
        <v>0</v>
      </c>
      <c r="G29" s="46"/>
      <c r="H29" s="46"/>
      <c r="I29" s="22"/>
      <c r="J29" s="22"/>
      <c r="K29" s="43">
        <f t="shared" si="2"/>
        <v>0</v>
      </c>
      <c r="L29" s="43"/>
      <c r="M29" s="43"/>
      <c r="N29" s="43">
        <f t="shared" si="3"/>
        <v>0</v>
      </c>
      <c r="O29" s="44" t="e">
        <f t="shared" si="4"/>
        <v>#DIV/0!</v>
      </c>
      <c r="P29" s="59"/>
      <c r="Q29" s="12">
        <v>1.2</v>
      </c>
      <c r="R29" s="12">
        <f t="shared" si="0"/>
        <v>0</v>
      </c>
    </row>
    <row r="30" spans="1:18" ht="11.25">
      <c r="A30" s="78" t="s">
        <v>22</v>
      </c>
      <c r="B30" s="78"/>
      <c r="C30" s="11">
        <f aca="true" t="shared" si="5" ref="C30:N30">SUM(C6:C29)</f>
        <v>67240.30000000002</v>
      </c>
      <c r="D30" s="11">
        <f t="shared" si="5"/>
        <v>7859.200000000001</v>
      </c>
      <c r="E30" s="11">
        <f t="shared" si="5"/>
        <v>10660</v>
      </c>
      <c r="F30" s="11">
        <f t="shared" si="5"/>
        <v>48721.100000000006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68496.4</v>
      </c>
      <c r="M30" s="22">
        <f t="shared" si="5"/>
        <v>18519.199999999997</v>
      </c>
      <c r="N30" s="11">
        <f t="shared" si="5"/>
        <v>49977.200000000004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79" t="s">
        <v>68</v>
      </c>
      <c r="B3" s="80" t="s">
        <v>32</v>
      </c>
      <c r="C3" s="24" t="s">
        <v>69</v>
      </c>
      <c r="D3" s="24" t="s">
        <v>116</v>
      </c>
      <c r="E3" s="24" t="s">
        <v>114</v>
      </c>
      <c r="F3" s="24" t="s">
        <v>70</v>
      </c>
      <c r="G3" s="24" t="s">
        <v>70</v>
      </c>
      <c r="H3" s="24" t="s">
        <v>71</v>
      </c>
      <c r="I3" s="5" t="s">
        <v>72</v>
      </c>
      <c r="J3" s="76" t="s">
        <v>73</v>
      </c>
      <c r="K3" s="76" t="s">
        <v>9</v>
      </c>
      <c r="L3" s="6" t="s">
        <v>3</v>
      </c>
    </row>
    <row r="4" spans="1:12" s="10" customFormat="1" ht="42.75" customHeight="1">
      <c r="A4" s="79"/>
      <c r="B4" s="80"/>
      <c r="C4" s="5" t="s">
        <v>74</v>
      </c>
      <c r="D4" s="5" t="s">
        <v>113</v>
      </c>
      <c r="E4" s="5" t="s">
        <v>113</v>
      </c>
      <c r="F4" s="5" t="s">
        <v>19</v>
      </c>
      <c r="G4" s="8" t="s">
        <v>75</v>
      </c>
      <c r="H4" s="8" t="s">
        <v>12</v>
      </c>
      <c r="I4" s="8" t="s">
        <v>76</v>
      </c>
      <c r="J4" s="77"/>
      <c r="K4" s="77"/>
      <c r="L4" s="9" t="s">
        <v>24</v>
      </c>
    </row>
    <row r="5" spans="1:12" s="10" customFormat="1" ht="11.25" customHeight="1">
      <c r="A5" s="28">
        <v>1</v>
      </c>
      <c r="B5" s="28">
        <v>2</v>
      </c>
      <c r="C5" s="28" t="s">
        <v>77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2">
        <v>1</v>
      </c>
      <c r="B6" s="40" t="s">
        <v>48</v>
      </c>
      <c r="C6" s="22">
        <v>130</v>
      </c>
      <c r="D6" s="55">
        <v>11.8</v>
      </c>
      <c r="E6" s="55">
        <v>12.9</v>
      </c>
      <c r="F6" s="22">
        <f>E6-D6</f>
        <v>1.0999999999999996</v>
      </c>
      <c r="G6" s="49">
        <v>0</v>
      </c>
      <c r="H6" s="22">
        <v>197.6</v>
      </c>
      <c r="I6" s="56">
        <f>F6/H6*100</f>
        <v>0.5566801619433197</v>
      </c>
      <c r="J6" s="12">
        <v>0.888</v>
      </c>
      <c r="K6" s="12">
        <v>1</v>
      </c>
      <c r="L6" s="12">
        <f aca="true" t="shared" si="0" ref="L6:L29">J6*K6</f>
        <v>0.888</v>
      </c>
    </row>
    <row r="7" spans="1:12" ht="12.75">
      <c r="A7" s="42">
        <v>2</v>
      </c>
      <c r="B7" s="41" t="s">
        <v>49</v>
      </c>
      <c r="C7" s="22">
        <v>468</v>
      </c>
      <c r="D7" s="55">
        <v>12.5</v>
      </c>
      <c r="E7" s="55">
        <v>12.1</v>
      </c>
      <c r="F7" s="22">
        <f aca="true" t="shared" si="1" ref="F7:F29">E7-D7</f>
        <v>-0.40000000000000036</v>
      </c>
      <c r="G7" s="49">
        <v>75</v>
      </c>
      <c r="H7" s="22">
        <v>132.1</v>
      </c>
      <c r="I7" s="56">
        <f aca="true" t="shared" si="2" ref="I7:I29">F7/H7*100</f>
        <v>-0.3028009084027255</v>
      </c>
      <c r="J7" s="12">
        <v>1</v>
      </c>
      <c r="K7" s="12">
        <v>1</v>
      </c>
      <c r="L7" s="12">
        <f t="shared" si="0"/>
        <v>1</v>
      </c>
    </row>
    <row r="8" spans="1:12" ht="12.75">
      <c r="A8" s="42">
        <v>3</v>
      </c>
      <c r="B8" s="41" t="s">
        <v>50</v>
      </c>
      <c r="C8" s="22">
        <v>340</v>
      </c>
      <c r="D8" s="55">
        <v>7.8</v>
      </c>
      <c r="E8" s="55">
        <v>7.5</v>
      </c>
      <c r="F8" s="22">
        <f t="shared" si="1"/>
        <v>-0.2999999999999998</v>
      </c>
      <c r="G8" s="49">
        <v>1.3</v>
      </c>
      <c r="H8" s="22">
        <v>104</v>
      </c>
      <c r="I8" s="56">
        <f t="shared" si="2"/>
        <v>-0.2884615384615383</v>
      </c>
      <c r="J8" s="12">
        <v>1</v>
      </c>
      <c r="K8" s="12">
        <v>1</v>
      </c>
      <c r="L8" s="12">
        <f t="shared" si="0"/>
        <v>1</v>
      </c>
    </row>
    <row r="9" spans="1:12" ht="12.75">
      <c r="A9" s="42">
        <v>4</v>
      </c>
      <c r="B9" s="41" t="s">
        <v>51</v>
      </c>
      <c r="C9" s="22">
        <v>809</v>
      </c>
      <c r="D9" s="55">
        <v>32.8</v>
      </c>
      <c r="E9" s="55">
        <v>9.2</v>
      </c>
      <c r="F9" s="22">
        <f t="shared" si="1"/>
        <v>-23.599999999999998</v>
      </c>
      <c r="G9" s="49">
        <v>-214</v>
      </c>
      <c r="H9" s="22">
        <v>182.2</v>
      </c>
      <c r="I9" s="56">
        <f t="shared" si="2"/>
        <v>-12.952799121844127</v>
      </c>
      <c r="J9" s="12">
        <v>1</v>
      </c>
      <c r="K9" s="12">
        <v>1</v>
      </c>
      <c r="L9" s="12">
        <f t="shared" si="0"/>
        <v>1</v>
      </c>
    </row>
    <row r="10" spans="1:12" ht="12.75">
      <c r="A10" s="42">
        <v>5</v>
      </c>
      <c r="B10" s="41" t="s">
        <v>52</v>
      </c>
      <c r="C10" s="22">
        <v>903</v>
      </c>
      <c r="D10" s="55">
        <v>47.9</v>
      </c>
      <c r="E10" s="55">
        <v>40.4</v>
      </c>
      <c r="F10" s="22">
        <f t="shared" si="1"/>
        <v>-7.5</v>
      </c>
      <c r="G10" s="49">
        <v>0</v>
      </c>
      <c r="H10" s="22">
        <v>154.6</v>
      </c>
      <c r="I10" s="56">
        <f t="shared" si="2"/>
        <v>-4.851228978007762</v>
      </c>
      <c r="J10" s="12">
        <v>1</v>
      </c>
      <c r="K10" s="12">
        <v>1</v>
      </c>
      <c r="L10" s="12">
        <f t="shared" si="0"/>
        <v>1</v>
      </c>
    </row>
    <row r="11" spans="1:12" ht="12.75">
      <c r="A11" s="42">
        <v>6</v>
      </c>
      <c r="B11" s="41" t="s">
        <v>53</v>
      </c>
      <c r="C11" s="22">
        <v>1688</v>
      </c>
      <c r="D11" s="55">
        <v>13.8</v>
      </c>
      <c r="E11" s="55">
        <v>13.8</v>
      </c>
      <c r="F11" s="22">
        <f t="shared" si="1"/>
        <v>0</v>
      </c>
      <c r="G11" s="49">
        <v>-101</v>
      </c>
      <c r="H11" s="22">
        <v>70.6</v>
      </c>
      <c r="I11" s="56">
        <f t="shared" si="2"/>
        <v>0</v>
      </c>
      <c r="J11" s="12">
        <v>1</v>
      </c>
      <c r="K11" s="12">
        <v>1</v>
      </c>
      <c r="L11" s="12">
        <f t="shared" si="0"/>
        <v>1</v>
      </c>
    </row>
    <row r="12" spans="1:12" ht="12.75">
      <c r="A12" s="42">
        <v>7</v>
      </c>
      <c r="B12" s="41" t="s">
        <v>54</v>
      </c>
      <c r="C12" s="22">
        <v>1230</v>
      </c>
      <c r="D12" s="55">
        <v>2.7</v>
      </c>
      <c r="E12" s="55">
        <v>2.7</v>
      </c>
      <c r="F12" s="22">
        <f t="shared" si="1"/>
        <v>0</v>
      </c>
      <c r="G12" s="49">
        <v>-85</v>
      </c>
      <c r="H12" s="22">
        <v>79.8</v>
      </c>
      <c r="I12" s="56">
        <f t="shared" si="2"/>
        <v>0</v>
      </c>
      <c r="J12" s="12">
        <v>1</v>
      </c>
      <c r="K12" s="12">
        <v>1</v>
      </c>
      <c r="L12" s="12">
        <f t="shared" si="0"/>
        <v>1</v>
      </c>
    </row>
    <row r="13" spans="1:12" ht="12.75">
      <c r="A13" s="42">
        <v>8</v>
      </c>
      <c r="B13" s="41" t="s">
        <v>55</v>
      </c>
      <c r="C13" s="22">
        <v>21</v>
      </c>
      <c r="D13" s="55">
        <v>303.5</v>
      </c>
      <c r="E13" s="55">
        <v>393.6</v>
      </c>
      <c r="F13" s="22">
        <f t="shared" si="1"/>
        <v>90.10000000000002</v>
      </c>
      <c r="G13" s="49">
        <v>0</v>
      </c>
      <c r="H13" s="22">
        <v>8973.2</v>
      </c>
      <c r="I13" s="56">
        <f t="shared" si="2"/>
        <v>1.0041011010564795</v>
      </c>
      <c r="J13" s="12">
        <v>0.8</v>
      </c>
      <c r="K13" s="12">
        <v>1</v>
      </c>
      <c r="L13" s="12">
        <f t="shared" si="0"/>
        <v>0.8</v>
      </c>
    </row>
    <row r="14" spans="1:12" ht="12.75">
      <c r="A14" s="42">
        <v>9</v>
      </c>
      <c r="B14" s="41" t="s">
        <v>56</v>
      </c>
      <c r="C14" s="22">
        <v>919</v>
      </c>
      <c r="D14" s="55">
        <v>12</v>
      </c>
      <c r="E14" s="55">
        <v>56.6</v>
      </c>
      <c r="F14" s="22">
        <f t="shared" si="1"/>
        <v>44.6</v>
      </c>
      <c r="G14" s="49">
        <v>-138</v>
      </c>
      <c r="H14" s="22">
        <v>278.1</v>
      </c>
      <c r="I14" s="56">
        <f t="shared" si="2"/>
        <v>16.03739661992089</v>
      </c>
      <c r="J14" s="12">
        <v>0</v>
      </c>
      <c r="K14" s="12">
        <v>1</v>
      </c>
      <c r="L14" s="12">
        <f t="shared" si="0"/>
        <v>0</v>
      </c>
    </row>
    <row r="15" spans="1:12" ht="12.75">
      <c r="A15" s="42">
        <v>10</v>
      </c>
      <c r="B15" s="41" t="s">
        <v>57</v>
      </c>
      <c r="C15" s="22">
        <v>319</v>
      </c>
      <c r="D15" s="55">
        <v>5.1</v>
      </c>
      <c r="E15" s="55">
        <v>5</v>
      </c>
      <c r="F15" s="22">
        <f t="shared" si="1"/>
        <v>-0.09999999999999964</v>
      </c>
      <c r="G15" s="49">
        <v>-62</v>
      </c>
      <c r="H15" s="22">
        <v>107.6</v>
      </c>
      <c r="I15" s="56">
        <f t="shared" si="2"/>
        <v>-0.09293680297397737</v>
      </c>
      <c r="J15" s="12">
        <v>1</v>
      </c>
      <c r="K15" s="12">
        <v>1</v>
      </c>
      <c r="L15" s="12">
        <f t="shared" si="0"/>
        <v>1</v>
      </c>
    </row>
    <row r="16" spans="1:12" ht="12.75">
      <c r="A16" s="42">
        <v>11</v>
      </c>
      <c r="B16" s="41" t="s">
        <v>58</v>
      </c>
      <c r="C16" s="22">
        <v>1324</v>
      </c>
      <c r="D16" s="55">
        <v>20</v>
      </c>
      <c r="E16" s="55">
        <v>37.7</v>
      </c>
      <c r="F16" s="22">
        <f t="shared" si="1"/>
        <v>17.700000000000003</v>
      </c>
      <c r="G16" s="49">
        <v>-423</v>
      </c>
      <c r="H16" s="22">
        <v>538.2</v>
      </c>
      <c r="I16" s="56">
        <f t="shared" si="2"/>
        <v>3.2887402452619847</v>
      </c>
      <c r="J16" s="12">
        <v>0.342</v>
      </c>
      <c r="K16" s="12">
        <v>1</v>
      </c>
      <c r="L16" s="12">
        <f t="shared" si="0"/>
        <v>0.342</v>
      </c>
    </row>
    <row r="17" spans="1:12" ht="12.75">
      <c r="A17" s="42">
        <v>12</v>
      </c>
      <c r="B17" s="41" t="s">
        <v>59</v>
      </c>
      <c r="C17" s="22">
        <v>365</v>
      </c>
      <c r="D17" s="55">
        <v>5.1</v>
      </c>
      <c r="E17" s="55">
        <v>5.2</v>
      </c>
      <c r="F17" s="22">
        <f t="shared" si="1"/>
        <v>0.10000000000000053</v>
      </c>
      <c r="G17" s="49">
        <v>-286</v>
      </c>
      <c r="H17" s="22">
        <v>137.4</v>
      </c>
      <c r="I17" s="56">
        <f t="shared" si="2"/>
        <v>0.07278020378457098</v>
      </c>
      <c r="J17" s="12">
        <v>0.986</v>
      </c>
      <c r="K17" s="12">
        <v>1</v>
      </c>
      <c r="L17" s="12">
        <f t="shared" si="0"/>
        <v>0.986</v>
      </c>
    </row>
    <row r="18" spans="1:12" ht="12.75">
      <c r="A18" s="42">
        <v>13</v>
      </c>
      <c r="B18" s="41" t="s">
        <v>60</v>
      </c>
      <c r="C18" s="22">
        <v>376</v>
      </c>
      <c r="D18" s="55">
        <v>10.4</v>
      </c>
      <c r="E18" s="55">
        <v>10.6</v>
      </c>
      <c r="F18" s="22">
        <f t="shared" si="1"/>
        <v>0.1999999999999993</v>
      </c>
      <c r="G18" s="49">
        <v>0</v>
      </c>
      <c r="H18" s="22">
        <v>113.1</v>
      </c>
      <c r="I18" s="56">
        <f t="shared" si="2"/>
        <v>0.17683465959327965</v>
      </c>
      <c r="J18" s="12">
        <v>0.964</v>
      </c>
      <c r="K18" s="12">
        <v>1</v>
      </c>
      <c r="L18" s="12">
        <f t="shared" si="0"/>
        <v>0.964</v>
      </c>
    </row>
    <row r="19" spans="1:12" ht="12.75">
      <c r="A19" s="42">
        <v>14</v>
      </c>
      <c r="B19" s="41" t="s">
        <v>61</v>
      </c>
      <c r="C19" s="22">
        <v>1279</v>
      </c>
      <c r="D19" s="55">
        <v>12.5</v>
      </c>
      <c r="E19" s="55">
        <v>12.3</v>
      </c>
      <c r="F19" s="22">
        <f t="shared" si="1"/>
        <v>-0.1999999999999993</v>
      </c>
      <c r="G19" s="49">
        <v>18.6</v>
      </c>
      <c r="H19" s="22">
        <v>86.3</v>
      </c>
      <c r="I19" s="56">
        <f t="shared" si="2"/>
        <v>-0.2317497103128613</v>
      </c>
      <c r="J19" s="12">
        <v>1</v>
      </c>
      <c r="K19" s="12">
        <v>1</v>
      </c>
      <c r="L19" s="12">
        <f t="shared" si="0"/>
        <v>1</v>
      </c>
    </row>
    <row r="20" spans="1:12" ht="12.75">
      <c r="A20" s="42">
        <v>15</v>
      </c>
      <c r="B20" s="41" t="s">
        <v>62</v>
      </c>
      <c r="C20" s="22">
        <v>1591</v>
      </c>
      <c r="D20" s="55">
        <v>10.3</v>
      </c>
      <c r="E20" s="55">
        <v>10.1</v>
      </c>
      <c r="F20" s="22">
        <f t="shared" si="1"/>
        <v>-0.20000000000000107</v>
      </c>
      <c r="G20" s="49">
        <v>0</v>
      </c>
      <c r="H20" s="22">
        <v>152</v>
      </c>
      <c r="I20" s="56">
        <f t="shared" si="2"/>
        <v>-0.13157894736842174</v>
      </c>
      <c r="J20" s="12">
        <v>1</v>
      </c>
      <c r="K20" s="12">
        <v>1</v>
      </c>
      <c r="L20" s="12">
        <f t="shared" si="0"/>
        <v>1</v>
      </c>
    </row>
    <row r="21" spans="1:12" ht="12.75">
      <c r="A21" s="42">
        <v>16</v>
      </c>
      <c r="B21" s="41" t="s">
        <v>63</v>
      </c>
      <c r="C21" s="22">
        <v>1431</v>
      </c>
      <c r="D21" s="55">
        <v>9.1</v>
      </c>
      <c r="E21" s="55">
        <v>9.4</v>
      </c>
      <c r="F21" s="22">
        <f t="shared" si="1"/>
        <v>0.3000000000000007</v>
      </c>
      <c r="G21" s="49">
        <v>0</v>
      </c>
      <c r="H21" s="22">
        <v>171.4</v>
      </c>
      <c r="I21" s="56">
        <f t="shared" si="2"/>
        <v>0.17502917152858852</v>
      </c>
      <c r="J21" s="12">
        <v>0.964</v>
      </c>
      <c r="K21" s="12">
        <v>1</v>
      </c>
      <c r="L21" s="12">
        <f t="shared" si="0"/>
        <v>0.964</v>
      </c>
    </row>
    <row r="22" spans="1:12" ht="12.75">
      <c r="A22" s="42">
        <v>17</v>
      </c>
      <c r="B22" s="41" t="s">
        <v>64</v>
      </c>
      <c r="C22" s="22">
        <v>19</v>
      </c>
      <c r="D22" s="55">
        <v>14.5</v>
      </c>
      <c r="E22" s="55">
        <v>14.4</v>
      </c>
      <c r="F22" s="22">
        <f t="shared" si="1"/>
        <v>-0.09999999999999964</v>
      </c>
      <c r="G22" s="49">
        <v>-104</v>
      </c>
      <c r="H22" s="22">
        <v>146.3</v>
      </c>
      <c r="I22" s="56">
        <f t="shared" si="2"/>
        <v>-0.06835269993164705</v>
      </c>
      <c r="J22" s="12">
        <v>1</v>
      </c>
      <c r="K22" s="12">
        <v>1</v>
      </c>
      <c r="L22" s="12">
        <f t="shared" si="0"/>
        <v>1</v>
      </c>
    </row>
    <row r="23" spans="1:12" ht="12.75">
      <c r="A23" s="42">
        <v>18</v>
      </c>
      <c r="B23" s="41" t="s">
        <v>65</v>
      </c>
      <c r="C23" s="22">
        <v>358</v>
      </c>
      <c r="D23" s="55">
        <v>23.4</v>
      </c>
      <c r="E23" s="55">
        <v>23.4</v>
      </c>
      <c r="F23" s="22">
        <f t="shared" si="1"/>
        <v>0</v>
      </c>
      <c r="G23" s="49">
        <v>-157</v>
      </c>
      <c r="H23" s="22">
        <v>106.9</v>
      </c>
      <c r="I23" s="56">
        <f t="shared" si="2"/>
        <v>0</v>
      </c>
      <c r="J23" s="12">
        <v>1</v>
      </c>
      <c r="K23" s="12">
        <v>1</v>
      </c>
      <c r="L23" s="12">
        <f t="shared" si="0"/>
        <v>1</v>
      </c>
    </row>
    <row r="24" spans="1:12" ht="12.75">
      <c r="A24" s="42">
        <v>19</v>
      </c>
      <c r="B24" s="41" t="s">
        <v>66</v>
      </c>
      <c r="C24" s="22">
        <v>1655</v>
      </c>
      <c r="D24" s="55">
        <v>5</v>
      </c>
      <c r="E24" s="55">
        <v>5</v>
      </c>
      <c r="F24" s="22">
        <f t="shared" si="1"/>
        <v>0</v>
      </c>
      <c r="G24" s="49">
        <v>-815</v>
      </c>
      <c r="H24" s="22">
        <v>245.8</v>
      </c>
      <c r="I24" s="56">
        <f t="shared" si="2"/>
        <v>0</v>
      </c>
      <c r="J24" s="12">
        <v>1</v>
      </c>
      <c r="K24" s="12">
        <v>1</v>
      </c>
      <c r="L24" s="12">
        <f t="shared" si="0"/>
        <v>1</v>
      </c>
    </row>
    <row r="25" spans="1:12" ht="11.25">
      <c r="A25" s="42">
        <v>20</v>
      </c>
      <c r="B25" s="22"/>
      <c r="C25" s="22">
        <v>77</v>
      </c>
      <c r="D25" s="22"/>
      <c r="E25" s="22"/>
      <c r="F25" s="22">
        <f t="shared" si="1"/>
        <v>0</v>
      </c>
      <c r="G25" s="49">
        <v>482</v>
      </c>
      <c r="H25" s="43"/>
      <c r="I25" s="56" t="e">
        <f t="shared" si="2"/>
        <v>#DIV/0!</v>
      </c>
      <c r="J25" s="45"/>
      <c r="K25" s="12">
        <v>1</v>
      </c>
      <c r="L25" s="12">
        <f t="shared" si="0"/>
        <v>0</v>
      </c>
    </row>
    <row r="26" spans="1:12" ht="11.25">
      <c r="A26" s="42">
        <v>21</v>
      </c>
      <c r="B26" s="22"/>
      <c r="C26" s="22">
        <v>332</v>
      </c>
      <c r="D26" s="22"/>
      <c r="E26" s="22"/>
      <c r="F26" s="22">
        <f t="shared" si="1"/>
        <v>0</v>
      </c>
      <c r="G26" s="49">
        <v>0</v>
      </c>
      <c r="H26" s="43"/>
      <c r="I26" s="56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2">
        <v>22</v>
      </c>
      <c r="B27" s="22"/>
      <c r="C27" s="22">
        <v>1053</v>
      </c>
      <c r="D27" s="22"/>
      <c r="E27" s="22"/>
      <c r="F27" s="22">
        <f t="shared" si="1"/>
        <v>0</v>
      </c>
      <c r="G27" s="49">
        <v>-680</v>
      </c>
      <c r="H27" s="46"/>
      <c r="I27" s="56" t="e">
        <f t="shared" si="2"/>
        <v>#DIV/0!</v>
      </c>
      <c r="J27" s="45"/>
      <c r="K27" s="12">
        <v>1</v>
      </c>
      <c r="L27" s="12">
        <f t="shared" si="0"/>
        <v>0</v>
      </c>
    </row>
    <row r="28" spans="1:12" ht="11.25">
      <c r="A28" s="42">
        <v>23</v>
      </c>
      <c r="B28" s="22"/>
      <c r="C28" s="22">
        <v>1300</v>
      </c>
      <c r="D28" s="22"/>
      <c r="E28" s="22"/>
      <c r="F28" s="22">
        <f t="shared" si="1"/>
        <v>0</v>
      </c>
      <c r="G28" s="49">
        <v>-843</v>
      </c>
      <c r="H28" s="46"/>
      <c r="I28" s="56" t="e">
        <f t="shared" si="2"/>
        <v>#DIV/0!</v>
      </c>
      <c r="J28" s="45"/>
      <c r="K28" s="12">
        <v>1</v>
      </c>
      <c r="L28" s="12">
        <f t="shared" si="0"/>
        <v>0</v>
      </c>
    </row>
    <row r="29" spans="1:12" ht="11.25">
      <c r="A29" s="42">
        <v>24</v>
      </c>
      <c r="B29" s="22"/>
      <c r="C29" s="22">
        <v>4659</v>
      </c>
      <c r="D29" s="22"/>
      <c r="E29" s="22"/>
      <c r="F29" s="22">
        <f t="shared" si="1"/>
        <v>0</v>
      </c>
      <c r="G29" s="49">
        <v>0</v>
      </c>
      <c r="H29" s="46"/>
      <c r="I29" s="56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22646</v>
      </c>
      <c r="D30" s="11">
        <f t="shared" si="3"/>
        <v>560.2</v>
      </c>
      <c r="E30" s="11">
        <f t="shared" si="3"/>
        <v>681.9000000000001</v>
      </c>
      <c r="F30" s="11">
        <f t="shared" si="3"/>
        <v>121.70000000000003</v>
      </c>
      <c r="G30" s="11">
        <f t="shared" si="3"/>
        <v>-3331.1000000000004</v>
      </c>
      <c r="H30" s="11">
        <f t="shared" si="3"/>
        <v>11977.199999999999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2007-10-05T12:40:25Z</cp:lastPrinted>
  <dcterms:created xsi:type="dcterms:W3CDTF">2007-07-17T04:31:37Z</dcterms:created>
  <dcterms:modified xsi:type="dcterms:W3CDTF">2008-08-18T07:46:29Z</dcterms:modified>
  <cp:category/>
  <cp:version/>
  <cp:contentType/>
  <cp:contentStatus/>
</cp:coreProperties>
</file>