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4680" activeTab="0"/>
  </bookViews>
  <sheets>
    <sheet name="О11" sheetId="1" r:id="rId1"/>
    <sheet name="О12" sheetId="2" r:id="rId2"/>
    <sheet name="О13" sheetId="3" r:id="rId3"/>
    <sheet name="О14" sheetId="4" r:id="rId4"/>
    <sheet name="О15" sheetId="5" r:id="rId5"/>
    <sheet name="О16" sheetId="6" r:id="rId6"/>
  </sheets>
  <definedNames>
    <definedName name="_xlnm.Print_Titles" localSheetId="0">'О11'!$A:$B</definedName>
    <definedName name="_xlnm.Print_Area" localSheetId="0">'О11'!$A$2:$T$31</definedName>
    <definedName name="_xlnm.Print_Area" localSheetId="1">'О12'!$A$1:$L$30</definedName>
    <definedName name="_xlnm.Print_Area" localSheetId="2">'О13'!$A$1:$L$30</definedName>
    <definedName name="_xlnm.Print_Area" localSheetId="3">'О14'!$A$1:$L$30</definedName>
    <definedName name="_xlnm.Print_Area" localSheetId="4">'О15'!$A$1:$R$30</definedName>
    <definedName name="_xlnm.Print_Area" localSheetId="5">'О16'!$A$1:$L$30</definedName>
  </definedNames>
  <calcPr fullCalcOnLoad="1"/>
</workbook>
</file>

<file path=xl/sharedStrings.xml><?xml version="1.0" encoding="utf-8"?>
<sst xmlns="http://schemas.openxmlformats.org/spreadsheetml/2006/main" count="286" uniqueCount="116">
  <si>
    <t>№ п/п</t>
  </si>
  <si>
    <t>Оценка по индикатору Мi</t>
  </si>
  <si>
    <t>Удельный вес индикатора (Wi)</t>
  </si>
  <si>
    <t>Pi</t>
  </si>
  <si>
    <t>Назначено на год по месячному отчету</t>
  </si>
  <si>
    <t>х</t>
  </si>
  <si>
    <t>№        п/п</t>
  </si>
  <si>
    <t>Удельный вес индикатора              (Wi)</t>
  </si>
  <si>
    <t>Оценка по индикатору             Мi</t>
  </si>
  <si>
    <t>Удельный вес индикатора          (Wi)</t>
  </si>
  <si>
    <t>по данным справочной таблицы к месячному отчету (графа "Исполнено")</t>
  </si>
  <si>
    <t>Vi (V=A/B)</t>
  </si>
  <si>
    <t>по данным месячного отчета (графа "Назначено")</t>
  </si>
  <si>
    <t>гр.4 + гр.5</t>
  </si>
  <si>
    <t>гр.8 х гр.9</t>
  </si>
  <si>
    <t>Кредиторская задолженность на 01.01.2007</t>
  </si>
  <si>
    <t>по данным отчета о состоянии кредиторской задолженности бюджетной сферы</t>
  </si>
  <si>
    <t>Кредиторская задолженность на 01.07.2007</t>
  </si>
  <si>
    <t xml:space="preserve">Прирост кредиторской задолжености </t>
  </si>
  <si>
    <t>гр.4 - гр.3</t>
  </si>
  <si>
    <t>гр.15 х гр.16</t>
  </si>
  <si>
    <t>гр.3 / гр.6</t>
  </si>
  <si>
    <t xml:space="preserve">Итого </t>
  </si>
  <si>
    <t>гр.4 - гр.5</t>
  </si>
  <si>
    <t>гр.6 х гр.7</t>
  </si>
  <si>
    <t>гр.6 -гр.7</t>
  </si>
  <si>
    <t>8</t>
  </si>
  <si>
    <t>гр.9 - гр.10</t>
  </si>
  <si>
    <t>гр.8 - гр.11</t>
  </si>
  <si>
    <t>гр.13 - гр.14 - гр.15</t>
  </si>
  <si>
    <t>Vi (V = A / B)</t>
  </si>
  <si>
    <t>гр.12 / гр.16</t>
  </si>
  <si>
    <t>Наименование сельских (городских) поселений</t>
  </si>
  <si>
    <t>Плановые показатели объема расходов бюджета поселений на 2007 год</t>
  </si>
  <si>
    <t>Прогноз поступления доходов в бюджет поселений  на 2007 год</t>
  </si>
  <si>
    <t>Прогноз поступления налоговых и неналоговых доходов в бюджеты поселений  на 2007 год</t>
  </si>
  <si>
    <t xml:space="preserve">Плановые показатели объема капитальных расходов бюджета поселений  на 2007 год (ЭК 310) </t>
  </si>
  <si>
    <t>Плановые показатели объема расходов бюджета поселений  за счет субвенций и субсидий
из бюджета муниципального района на 2007 год</t>
  </si>
  <si>
    <t xml:space="preserve">Плановые показатели расходов бюджета поселений  без учета расходов, осуществляемых за счет субвенций и субсидий
из бюджета муниципального района, на текущий финансовый год
</t>
  </si>
  <si>
    <t>Плановые показатели объема капитальных расходов бюджета поселений  на 2007 год (ЭК 310) за счет субвенций и субсидий из бюджета муниципального района</t>
  </si>
  <si>
    <t>Плановые показатели объема капитальных расходов бюджета поселений на 2007 год (ЭК 310) без учета капитальных расходов за счет и субсидий из бюджета муниципального района</t>
  </si>
  <si>
    <r>
      <t xml:space="preserve">Плановые показатели объема текущих расходов  бюджета поселений  с учетом прироста кредиторской задолженности, за исключением текущий расходов в общем объеме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 Cyr"/>
        <family val="2"/>
      </rPr>
      <t>(А)</t>
    </r>
  </si>
  <si>
    <t>Расчет индикатора О11 "Соблюдение ограничения текущих расходов бюджета поселений, установленного Бюджетным кодексом Российской Федерации"</t>
  </si>
  <si>
    <t>Прогноз поступления субвенций из  бюджета муниципального района в бюджет поселений  на 2007 год</t>
  </si>
  <si>
    <t>Прогноз поступления субсидий из бюджета муниципального района  в бюджет поселений на 2007 год</t>
  </si>
  <si>
    <r>
      <t xml:space="preserve">Плановые показатели объема доходов бюджета поселений ,  за исключением субвенций  и  субсидий из  бюджета муниципального района, на текущий финансовый год </t>
    </r>
    <r>
      <rPr>
        <b/>
        <sz val="8"/>
        <rFont val="Arial"/>
        <family val="2"/>
      </rPr>
      <t>(В)</t>
    </r>
  </si>
  <si>
    <t xml:space="preserve">по данным финансовых органов муниципальных районов </t>
  </si>
  <si>
    <t>по данным финансовых органов муниципальных районов</t>
  </si>
  <si>
    <t xml:space="preserve">Азимсирминское </t>
  </si>
  <si>
    <t>Алгазинское</t>
  </si>
  <si>
    <t>Апнерское</t>
  </si>
  <si>
    <t>Большеторханское</t>
  </si>
  <si>
    <t>Большеяушское</t>
  </si>
  <si>
    <t>Буртасинское</t>
  </si>
  <si>
    <t>Вурманкасинское</t>
  </si>
  <si>
    <t>Вурнарское</t>
  </si>
  <si>
    <t>Ермошкинское</t>
  </si>
  <si>
    <t>Ершипосинское</t>
  </si>
  <si>
    <t>Калининское</t>
  </si>
  <si>
    <t>Кольцовское</t>
  </si>
  <si>
    <t>Малояушское</t>
  </si>
  <si>
    <t>Ойкас-Кибекское</t>
  </si>
  <si>
    <t>Санарпосинское</t>
  </si>
  <si>
    <t>Сявалкасинское</t>
  </si>
  <si>
    <t>Хирпосинское</t>
  </si>
  <si>
    <t>Шинерское</t>
  </si>
  <si>
    <t>Янгорчинское</t>
  </si>
  <si>
    <t>Расчет индикатора О16 "Отношение прироста недоимки по налоговым платежам в бюджет поселений к налоговым доходам бюджета поселений"</t>
  </si>
  <si>
    <t>№           п/п</t>
  </si>
  <si>
    <t>Недоимка по местным налогам на 01.01.2007</t>
  </si>
  <si>
    <t>Недоимка по местным налогам на 01.07.2007</t>
  </si>
  <si>
    <r>
      <t xml:space="preserve">Присрост недоимки по местным налогам за отчетный квартал </t>
    </r>
    <r>
      <rPr>
        <b/>
        <sz val="8"/>
        <rFont val="Arial"/>
        <family val="2"/>
      </rPr>
      <t>(А)</t>
    </r>
  </si>
  <si>
    <r>
      <t xml:space="preserve">Плановые показатели объема налоговых доходов бюджета поселений на текущий финансовый год </t>
    </r>
    <r>
      <rPr>
        <b/>
        <sz val="8"/>
        <rFont val="Arial"/>
        <family val="2"/>
      </rPr>
      <t>(В)</t>
    </r>
  </si>
  <si>
    <t>Vi (V= А/В)</t>
  </si>
  <si>
    <t>Оценка по индикатору                     Мi</t>
  </si>
  <si>
    <t>по данным УФНС России по Чувашской Республике</t>
  </si>
  <si>
    <t>по данным финансовых органов муниципальных районов  (городских округов)</t>
  </si>
  <si>
    <t>гр.5 / гр.6</t>
  </si>
  <si>
    <t xml:space="preserve"> </t>
  </si>
  <si>
    <t xml:space="preserve">Расчет индикатора О14 "Соблюдение ограничений предельного объема расходов на обслуживание муниципального долга, установленного Бюджетным кодексом Российской Федерации" </t>
  </si>
  <si>
    <t>№    п/п</t>
  </si>
  <si>
    <r>
      <t>Плановые показатели объема расходов бюджета поселений  на обслуживание муниципального долга на текущий финансовый год</t>
    </r>
    <r>
      <rPr>
        <b/>
        <sz val="8"/>
        <rFont val="Arial Cyr"/>
        <family val="2"/>
      </rPr>
      <t xml:space="preserve"> (А) </t>
    </r>
  </si>
  <si>
    <t>Плановые показатели объема расходов бюджета поселений за счет субвенций и субсидий из бюджета муниципального района  на 2007 год</t>
  </si>
  <si>
    <r>
      <t xml:space="preserve">Плановые показатели объема расходов бюджета поселений без учета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</si>
  <si>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t>Vi (V=А/В)</t>
  </si>
  <si>
    <t>Удельный вес индикатора             (Wi)</t>
  </si>
  <si>
    <t>Расчет индикатора О15 "Отношение дефицита бюджета поселений к доходам бюджета поселений"</t>
  </si>
  <si>
    <t>Прогноз поступления доходов в бюджет поселений на 2007 год</t>
  </si>
  <si>
    <t>Прогноз поступления субвенций из бюджета муниципального района в бюджет поселений  на 2007 год</t>
  </si>
  <si>
    <t>Прогноз поступления субсидий из  бюджета муниципального района в бюджет поселений на 2007 год</t>
  </si>
  <si>
    <r>
      <t xml:space="preserve">Плановые показатели объема доходов бюджета поселений,  за исключением субвенций и субсидий из бюджета муниципального района, на текущий финансовый год </t>
    </r>
    <r>
      <rPr>
        <b/>
        <sz val="8"/>
        <rFont val="Arial"/>
        <family val="2"/>
      </rPr>
      <t>(А)</t>
    </r>
  </si>
  <si>
    <t>Плановые показатели объема расходов бюджета поселений за счет субвенций  и субсидий из бюджета муниципального района на 2007 год</t>
  </si>
  <si>
    <r>
      <t xml:space="preserve">Плановые показатели объема расходов бюджета поселений без учета расходов, осуществляемых за счет субвенций и 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</si>
  <si>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t>Vi  (V=(A-B)/A)</t>
  </si>
  <si>
    <t>Оценка по индикатору          Мi</t>
  </si>
  <si>
    <t>Удельный вес индикатора            (Wi)</t>
  </si>
  <si>
    <t>гр. 3 - гр.4 - гр.5</t>
  </si>
  <si>
    <t>гр.8 - гр.7</t>
  </si>
  <si>
    <t xml:space="preserve">по данным </t>
  </si>
  <si>
    <t>гр.10 - гр.11</t>
  </si>
  <si>
    <t>(гр.6 - гр.12) / гр.6</t>
  </si>
  <si>
    <t>гр.14 х гр.15</t>
  </si>
  <si>
    <t>Расчет индикатора О12 "Соблюдение ограничения дефицита бюджета поселений, установленного Бюджетным кодексом Российской Федерации</t>
  </si>
  <si>
    <t>№     п/п</t>
  </si>
  <si>
    <r>
      <t>Предельный размер дефицита бюджета  поселений на текущий финансовый год</t>
    </r>
    <r>
      <rPr>
        <b/>
        <sz val="8"/>
        <rFont val="Arial"/>
        <family val="2"/>
      </rPr>
      <t xml:space="preserve"> (А)</t>
    </r>
  </si>
  <si>
    <t>Прогноз поступления налоговых и неналоговых доходов в бюджеты поселений на 2007 год</t>
  </si>
  <si>
    <t>Прогноз поступления доходов от предпринимательской и иной приносящей доход деятельности в бюджеты поселений на 2007 год</t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</si>
  <si>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год"                                                   </t>
    </r>
    <r>
      <rPr>
        <b/>
        <sz val="8"/>
        <rFont val="Arial"/>
        <family val="2"/>
      </rPr>
      <t>(В)</t>
    </r>
  </si>
  <si>
    <t>Оценка по индикатору            Мi</t>
  </si>
  <si>
    <t>Удельный вес индикатора           (Wi)</t>
  </si>
  <si>
    <t xml:space="preserve">гр.3 / гр.6 </t>
  </si>
  <si>
    <t>Расчет индикатора О13 "Соблюдение ограничения предельного объема муниципального долга, установленного Бюджетным кодексом Российской Федерации"</t>
  </si>
  <si>
    <r>
      <t xml:space="preserve">Объем муниципального долга на конец отчетного квартала </t>
    </r>
    <r>
      <rPr>
        <b/>
        <sz val="8"/>
        <rFont val="Arial"/>
        <family val="2"/>
      </rPr>
      <t>(А)</t>
    </r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</si>
  <si>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</si>
  <si>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t>по данным Межрайонной ФНС России № 3</t>
  </si>
  <si>
    <t>Недоимка по местным налогам на 01.08.2007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</si>
</sst>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  <numFmt numFmtId="169" formatCode="#,##0.0"/>
    <numFmt numFmtId="170" formatCode="#,##0.000"/>
    <numFmt numFmtId="171" formatCode="#,##0.0000"/>
    <numFmt numFmtId="172" formatCode="#,##0.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"/>
    <numFmt numFmtId="177" formatCode="0.0000"/>
    <numFmt numFmtId="178" formatCode="#,##0.000000"/>
    <numFmt numFmtId="179" formatCode="#,##0.0000000"/>
    <numFmt numFmtId="180" formatCode="#,##0.00000000"/>
    <numFmt numFmtId="181" formatCode="#,##0.000000000"/>
  </numFmts>
  <fonts count="11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sz val="14"/>
      <name val="Times New Roman CYR"/>
      <family val="1"/>
    </font>
    <font>
      <b/>
      <sz val="8"/>
      <name val="Arial Cyr"/>
      <family val="2"/>
    </font>
    <font>
      <b/>
      <sz val="14"/>
      <name val="TimesET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3" fontId="4" fillId="0" borderId="0" xfId="0" applyNumberFormat="1" applyFont="1" applyFill="1" applyAlignment="1">
      <alignment vertical="center" wrapText="1"/>
    </xf>
    <xf numFmtId="169" fontId="4" fillId="0" borderId="0" xfId="0" applyNumberFormat="1" applyFont="1" applyFill="1" applyAlignment="1">
      <alignment vertical="center" wrapText="1"/>
    </xf>
    <xf numFmtId="3" fontId="5" fillId="0" borderId="0" xfId="18" applyNumberFormat="1" applyFont="1" applyFill="1" applyAlignment="1">
      <alignment vertical="center" wrapText="1"/>
      <protection/>
    </xf>
    <xf numFmtId="169" fontId="5" fillId="0" borderId="0" xfId="18" applyNumberFormat="1" applyFont="1" applyFill="1" applyAlignment="1">
      <alignment vertical="center" wrapText="1"/>
      <protection/>
    </xf>
    <xf numFmtId="169" fontId="6" fillId="0" borderId="1" xfId="18" applyNumberFormat="1" applyFont="1" applyFill="1" applyBorder="1" applyAlignment="1">
      <alignment horizontal="center" vertical="center" wrapText="1"/>
      <protection/>
    </xf>
    <xf numFmtId="169" fontId="4" fillId="0" borderId="1" xfId="0" applyNumberFormat="1" applyFont="1" applyFill="1" applyBorder="1" applyAlignment="1">
      <alignment horizontal="center" vertical="center" wrapText="1"/>
    </xf>
    <xf numFmtId="1" fontId="6" fillId="2" borderId="1" xfId="18" applyNumberFormat="1" applyFont="1" applyFill="1" applyBorder="1" applyAlignment="1">
      <alignment horizontal="center" vertical="center" wrapText="1"/>
      <protection/>
    </xf>
    <xf numFmtId="1" fontId="6" fillId="0" borderId="1" xfId="18" applyNumberFormat="1" applyFont="1" applyFill="1" applyBorder="1" applyAlignment="1">
      <alignment horizontal="center" vertical="center" wrapText="1"/>
      <protection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 vertical="center" wrapText="1"/>
    </xf>
    <xf numFmtId="169" fontId="6" fillId="0" borderId="1" xfId="18" applyNumberFormat="1" applyFont="1" applyFill="1" applyBorder="1" applyAlignment="1">
      <alignment horizontal="right" vertical="center" wrapText="1"/>
      <protection/>
    </xf>
    <xf numFmtId="170" fontId="4" fillId="0" borderId="1" xfId="0" applyNumberFormat="1" applyFont="1" applyFill="1" applyBorder="1" applyAlignment="1">
      <alignment vertical="center" wrapText="1"/>
    </xf>
    <xf numFmtId="3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3" fontId="4" fillId="0" borderId="0" xfId="0" applyNumberFormat="1" applyFont="1" applyFill="1" applyBorder="1" applyAlignment="1">
      <alignment vertical="center" wrapText="1"/>
    </xf>
    <xf numFmtId="169" fontId="4" fillId="0" borderId="0" xfId="0" applyNumberFormat="1" applyFont="1" applyFill="1" applyBorder="1" applyAlignment="1">
      <alignment vertical="center" wrapText="1"/>
    </xf>
    <xf numFmtId="169" fontId="6" fillId="0" borderId="0" xfId="18" applyNumberFormat="1" applyFont="1" applyFill="1" applyBorder="1" applyAlignment="1">
      <alignment horizontal="right" vertical="center" wrapText="1"/>
      <protection/>
    </xf>
    <xf numFmtId="49" fontId="6" fillId="2" borderId="1" xfId="18" applyNumberFormat="1" applyFont="1" applyFill="1" applyBorder="1" applyAlignment="1">
      <alignment horizontal="justify" vertical="center" wrapText="1"/>
      <protection/>
    </xf>
    <xf numFmtId="49" fontId="6" fillId="0" borderId="1" xfId="0" applyNumberFormat="1" applyFont="1" applyBorder="1" applyAlignment="1">
      <alignment horizontal="center" vertical="center" wrapText="1"/>
    </xf>
    <xf numFmtId="169" fontId="6" fillId="0" borderId="1" xfId="0" applyNumberFormat="1" applyFont="1" applyFill="1" applyBorder="1" applyAlignment="1">
      <alignment horizontal="center" vertical="center" wrapText="1"/>
    </xf>
    <xf numFmtId="169" fontId="6" fillId="0" borderId="1" xfId="18" applyNumberFormat="1" applyFont="1" applyFill="1" applyBorder="1" applyAlignment="1">
      <alignment vertical="center" wrapText="1"/>
      <protection/>
    </xf>
    <xf numFmtId="169" fontId="4" fillId="0" borderId="1" xfId="18" applyNumberFormat="1" applyFont="1" applyFill="1" applyBorder="1" applyAlignment="1">
      <alignment horizontal="center" vertical="center" wrapText="1"/>
      <protection/>
    </xf>
    <xf numFmtId="169" fontId="6" fillId="0" borderId="2" xfId="18" applyNumberFormat="1" applyFont="1" applyFill="1" applyBorder="1" applyAlignment="1">
      <alignment horizontal="center" vertical="center" wrapText="1"/>
      <protection/>
    </xf>
    <xf numFmtId="49" fontId="6" fillId="0" borderId="1" xfId="18" applyNumberFormat="1" applyFont="1" applyFill="1" applyBorder="1" applyAlignment="1">
      <alignment horizontal="center" vertical="center" wrapText="1"/>
      <protection/>
    </xf>
    <xf numFmtId="3" fontId="4" fillId="0" borderId="1" xfId="0" applyNumberFormat="1" applyFont="1" applyFill="1" applyBorder="1" applyAlignment="1">
      <alignment horizontal="center" vertical="center" wrapText="1"/>
    </xf>
    <xf numFmtId="170" fontId="4" fillId="0" borderId="1" xfId="0" applyNumberFormat="1" applyFont="1" applyFill="1" applyBorder="1" applyAlignment="1">
      <alignment horizontal="center" vertical="center" wrapText="1"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2" fontId="6" fillId="0" borderId="1" xfId="18" applyNumberFormat="1" applyFont="1" applyFill="1" applyBorder="1" applyAlignment="1">
      <alignment horizontal="center" vertical="center" wrapText="1"/>
      <protection/>
    </xf>
    <xf numFmtId="169" fontId="4" fillId="0" borderId="1" xfId="18" applyNumberFormat="1" applyFont="1" applyFill="1" applyBorder="1" applyAlignment="1">
      <alignment horizontal="right" vertical="center" wrapText="1"/>
      <protection/>
    </xf>
    <xf numFmtId="3" fontId="4" fillId="0" borderId="1" xfId="0" applyNumberFormat="1" applyFont="1" applyFill="1" applyBorder="1" applyAlignment="1">
      <alignment horizontal="right" vertical="center" wrapText="1"/>
    </xf>
    <xf numFmtId="170" fontId="4" fillId="0" borderId="1" xfId="0" applyNumberFormat="1" applyFont="1" applyFill="1" applyBorder="1" applyAlignment="1">
      <alignment horizontal="right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6" fillId="3" borderId="0" xfId="0" applyFont="1" applyFill="1" applyAlignment="1">
      <alignment/>
    </xf>
    <xf numFmtId="0" fontId="6" fillId="0" borderId="1" xfId="0" applyFont="1" applyBorder="1" applyAlignment="1">
      <alignment horizontal="center" wrapText="1"/>
    </xf>
    <xf numFmtId="49" fontId="6" fillId="3" borderId="1" xfId="18" applyNumberFormat="1" applyFont="1" applyFill="1" applyBorder="1" applyAlignment="1">
      <alignment horizontal="center" vertical="center" wrapText="1"/>
      <protection/>
    </xf>
    <xf numFmtId="169" fontId="6" fillId="3" borderId="1" xfId="0" applyNumberFormat="1" applyFont="1" applyFill="1" applyBorder="1" applyAlignment="1">
      <alignment horizontal="right"/>
    </xf>
    <xf numFmtId="169" fontId="10" fillId="0" borderId="3" xfId="18" applyNumberFormat="1" applyFont="1" applyFill="1" applyBorder="1" applyAlignment="1">
      <alignment horizontal="center" vertical="center" wrapText="1"/>
      <protection/>
    </xf>
    <xf numFmtId="1" fontId="6" fillId="0" borderId="4" xfId="18" applyNumberFormat="1" applyFont="1" applyFill="1" applyBorder="1" applyAlignment="1">
      <alignment horizontal="center" vertical="center" wrapText="1"/>
      <protection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/>
    </xf>
    <xf numFmtId="3" fontId="6" fillId="0" borderId="1" xfId="18" applyNumberFormat="1" applyFont="1" applyFill="1" applyBorder="1" applyAlignment="1">
      <alignment horizontal="right" vertical="center" wrapText="1"/>
      <protection/>
    </xf>
    <xf numFmtId="169" fontId="4" fillId="0" borderId="1" xfId="0" applyNumberFormat="1" applyFont="1" applyFill="1" applyBorder="1" applyAlignment="1">
      <alignment vertical="center" wrapText="1"/>
    </xf>
    <xf numFmtId="169" fontId="4" fillId="0" borderId="1" xfId="18" applyNumberFormat="1" applyFont="1" applyFill="1" applyBorder="1" applyAlignment="1">
      <alignment vertical="center" wrapText="1"/>
      <protection/>
    </xf>
    <xf numFmtId="3" fontId="4" fillId="0" borderId="1" xfId="0" applyNumberFormat="1" applyFont="1" applyFill="1" applyBorder="1" applyAlignment="1">
      <alignment vertical="center" wrapText="1"/>
    </xf>
    <xf numFmtId="169" fontId="6" fillId="0" borderId="1" xfId="0" applyNumberFormat="1" applyFont="1" applyFill="1" applyBorder="1" applyAlignment="1">
      <alignment vertical="center" wrapText="1"/>
    </xf>
    <xf numFmtId="169" fontId="6" fillId="3" borderId="1" xfId="0" applyNumberFormat="1" applyFont="1" applyFill="1" applyBorder="1" applyAlignment="1">
      <alignment horizontal="right" vertical="center" wrapText="1"/>
    </xf>
    <xf numFmtId="169" fontId="6" fillId="3" borderId="1" xfId="0" applyNumberFormat="1" applyFont="1" applyFill="1" applyBorder="1" applyAlignment="1">
      <alignment vertical="center" wrapText="1"/>
    </xf>
    <xf numFmtId="169" fontId="4" fillId="0" borderId="1" xfId="0" applyNumberFormat="1" applyFont="1" applyBorder="1" applyAlignment="1">
      <alignment vertical="center" wrapText="1"/>
    </xf>
    <xf numFmtId="3" fontId="6" fillId="0" borderId="4" xfId="18" applyNumberFormat="1" applyFont="1" applyFill="1" applyBorder="1" applyAlignment="1">
      <alignment horizontal="center" vertical="center" wrapText="1"/>
      <protection/>
    </xf>
    <xf numFmtId="2" fontId="4" fillId="0" borderId="1" xfId="18" applyNumberFormat="1" applyFont="1" applyFill="1" applyBorder="1" applyAlignment="1">
      <alignment vertical="center" wrapText="1"/>
      <protection/>
    </xf>
    <xf numFmtId="1" fontId="4" fillId="0" borderId="1" xfId="0" applyNumberFormat="1" applyFont="1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vertical="center" wrapText="1"/>
    </xf>
    <xf numFmtId="2" fontId="6" fillId="0" borderId="1" xfId="18" applyNumberFormat="1" applyFont="1" applyFill="1" applyBorder="1" applyAlignment="1">
      <alignment vertical="center" wrapText="1"/>
      <protection/>
    </xf>
    <xf numFmtId="168" fontId="4" fillId="0" borderId="1" xfId="0" applyNumberFormat="1" applyFont="1" applyBorder="1" applyAlignment="1">
      <alignment/>
    </xf>
    <xf numFmtId="170" fontId="4" fillId="0" borderId="1" xfId="18" applyNumberFormat="1" applyFont="1" applyFill="1" applyBorder="1" applyAlignment="1">
      <alignment vertical="center" wrapText="1"/>
      <protection/>
    </xf>
    <xf numFmtId="171" fontId="4" fillId="0" borderId="1" xfId="18" applyNumberFormat="1" applyFont="1" applyFill="1" applyBorder="1" applyAlignment="1">
      <alignment vertical="center" wrapText="1"/>
      <protection/>
    </xf>
    <xf numFmtId="3" fontId="4" fillId="0" borderId="1" xfId="18" applyNumberFormat="1" applyFont="1" applyFill="1" applyBorder="1" applyAlignment="1">
      <alignment vertical="center" wrapText="1"/>
      <protection/>
    </xf>
    <xf numFmtId="171" fontId="4" fillId="0" borderId="1" xfId="0" applyNumberFormat="1" applyFont="1" applyFill="1" applyBorder="1" applyAlignment="1">
      <alignment vertical="center" wrapText="1"/>
    </xf>
    <xf numFmtId="1" fontId="6" fillId="0" borderId="0" xfId="18" applyNumberFormat="1" applyFont="1" applyFill="1" applyBorder="1" applyAlignment="1">
      <alignment horizontal="center" vertical="center" wrapText="1"/>
      <protection/>
    </xf>
    <xf numFmtId="2" fontId="4" fillId="0" borderId="0" xfId="0" applyNumberFormat="1" applyFont="1" applyFill="1" applyAlignment="1">
      <alignment vertical="center" wrapText="1"/>
    </xf>
    <xf numFmtId="2" fontId="5" fillId="0" borderId="0" xfId="18" applyNumberFormat="1" applyFont="1" applyFill="1" applyAlignment="1">
      <alignment vertical="center" wrapText="1"/>
      <protection/>
    </xf>
    <xf numFmtId="2" fontId="6" fillId="2" borderId="1" xfId="18" applyNumberFormat="1" applyFont="1" applyFill="1" applyBorder="1" applyAlignment="1">
      <alignment horizontal="justify" vertical="center" wrapText="1"/>
      <protection/>
    </xf>
    <xf numFmtId="2" fontId="6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6" fillId="2" borderId="1" xfId="18" applyNumberFormat="1" applyFont="1" applyFill="1" applyBorder="1" applyAlignment="1">
      <alignment horizontal="center" vertical="center" wrapText="1"/>
      <protection/>
    </xf>
    <xf numFmtId="1" fontId="6" fillId="2" borderId="0" xfId="18" applyNumberFormat="1" applyFont="1" applyFill="1" applyBorder="1" applyAlignment="1">
      <alignment horizontal="center" vertical="center" wrapText="1"/>
      <protection/>
    </xf>
    <xf numFmtId="49" fontId="6" fillId="0" borderId="1" xfId="18" applyNumberFormat="1" applyFont="1" applyFill="1" applyBorder="1" applyAlignment="1">
      <alignment horizontal="right" vertical="center" wrapText="1"/>
      <protection/>
    </xf>
    <xf numFmtId="2" fontId="4" fillId="0" borderId="1" xfId="18" applyNumberFormat="1" applyFont="1" applyFill="1" applyBorder="1" applyAlignment="1">
      <alignment horizontal="right" vertical="center" wrapText="1"/>
      <protection/>
    </xf>
    <xf numFmtId="2" fontId="4" fillId="0" borderId="1" xfId="0" applyNumberFormat="1" applyFont="1" applyFill="1" applyBorder="1" applyAlignment="1">
      <alignment horizontal="right" vertical="center" wrapText="1"/>
    </xf>
    <xf numFmtId="176" fontId="4" fillId="0" borderId="1" xfId="0" applyNumberFormat="1" applyFont="1" applyFill="1" applyBorder="1" applyAlignment="1">
      <alignment horizontal="right" vertical="center" wrapText="1"/>
    </xf>
    <xf numFmtId="2" fontId="6" fillId="0" borderId="0" xfId="18" applyNumberFormat="1" applyFont="1" applyFill="1" applyBorder="1" applyAlignment="1">
      <alignment vertical="center" wrapText="1"/>
      <protection/>
    </xf>
    <xf numFmtId="2" fontId="6" fillId="0" borderId="0" xfId="18" applyNumberFormat="1" applyFont="1" applyFill="1" applyBorder="1" applyAlignment="1">
      <alignment vertical="center" wrapText="1"/>
      <protection/>
    </xf>
    <xf numFmtId="2" fontId="4" fillId="0" borderId="0" xfId="0" applyNumberFormat="1" applyFont="1" applyFill="1" applyBorder="1" applyAlignment="1">
      <alignment vertical="center" wrapText="1"/>
    </xf>
    <xf numFmtId="2" fontId="6" fillId="0" borderId="0" xfId="18" applyNumberFormat="1" applyFont="1" applyFill="1" applyBorder="1" applyAlignment="1">
      <alignment horizontal="right" vertical="center" wrapText="1"/>
      <protection/>
    </xf>
    <xf numFmtId="169" fontId="6" fillId="0" borderId="4" xfId="18" applyNumberFormat="1" applyFont="1" applyFill="1" applyBorder="1" applyAlignment="1">
      <alignment horizontal="center" vertical="center" wrapText="1"/>
      <protection/>
    </xf>
    <xf numFmtId="169" fontId="6" fillId="0" borderId="5" xfId="18" applyNumberFormat="1" applyFont="1" applyFill="1" applyBorder="1" applyAlignment="1">
      <alignment horizontal="center" vertical="center" wrapText="1"/>
      <protection/>
    </xf>
    <xf numFmtId="169" fontId="6" fillId="0" borderId="1" xfId="18" applyNumberFormat="1" applyFont="1" applyFill="1" applyBorder="1" applyAlignment="1">
      <alignment horizontal="center" vertical="center" wrapText="1"/>
      <protection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169" fontId="6" fillId="0" borderId="2" xfId="18" applyNumberFormat="1" applyFont="1" applyFill="1" applyBorder="1" applyAlignment="1">
      <alignment horizontal="center" vertical="center" wrapText="1"/>
      <protection/>
    </xf>
    <xf numFmtId="169" fontId="8" fillId="0" borderId="0" xfId="18" applyNumberFormat="1" applyFont="1" applyFill="1" applyAlignment="1">
      <alignment horizontal="center" vertical="center" wrapText="1"/>
      <protection/>
    </xf>
    <xf numFmtId="169" fontId="10" fillId="0" borderId="0" xfId="0" applyNumberFormat="1" applyFont="1" applyFill="1" applyAlignment="1">
      <alignment horizontal="center" vertical="center" wrapText="1"/>
    </xf>
    <xf numFmtId="2" fontId="6" fillId="0" borderId="4" xfId="18" applyNumberFormat="1" applyFont="1" applyFill="1" applyBorder="1" applyAlignment="1">
      <alignment horizontal="center" vertical="center" wrapText="1"/>
      <protection/>
    </xf>
    <xf numFmtId="2" fontId="6" fillId="0" borderId="5" xfId="18" applyNumberFormat="1" applyFont="1" applyFill="1" applyBorder="1" applyAlignment="1">
      <alignment horizontal="center" vertical="center" wrapText="1"/>
      <protection/>
    </xf>
    <xf numFmtId="2" fontId="8" fillId="0" borderId="0" xfId="18" applyNumberFormat="1" applyFont="1" applyFill="1" applyAlignment="1">
      <alignment horizontal="center" vertical="center" wrapText="1"/>
      <protection/>
    </xf>
    <xf numFmtId="2" fontId="6" fillId="0" borderId="1" xfId="18" applyNumberFormat="1" applyFont="1" applyFill="1" applyBorder="1" applyAlignment="1">
      <alignment horizontal="center" vertical="center" wrapText="1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43"/>
  <sheetViews>
    <sheetView tabSelected="1" zoomScaleSheetLayoutView="100" workbookViewId="0" topLeftCell="A4">
      <pane xSplit="2" ySplit="3" topLeftCell="C7" activePane="bottomRight" state="frozen"/>
      <selection pane="topLeft" activeCell="A4" sqref="A4"/>
      <selection pane="topRight" activeCell="C4" sqref="C4"/>
      <selection pane="bottomLeft" activeCell="A7" sqref="A7"/>
      <selection pane="bottomRight" activeCell="R26" sqref="R26"/>
    </sheetView>
  </sheetViews>
  <sheetFormatPr defaultColWidth="9.00390625" defaultRowHeight="12.75"/>
  <cols>
    <col min="1" max="1" width="5.875" style="1" customWidth="1"/>
    <col min="2" max="2" width="23.125" style="2" customWidth="1"/>
    <col min="3" max="4" width="21.625" style="2" customWidth="1"/>
    <col min="5" max="6" width="16.875" style="2" customWidth="1"/>
    <col min="7" max="7" width="20.75390625" style="2" customWidth="1"/>
    <col min="8" max="8" width="19.375" style="34" customWidth="1"/>
    <col min="9" max="9" width="16.875" style="2" customWidth="1"/>
    <col min="10" max="11" width="19.375" style="2" customWidth="1"/>
    <col min="12" max="12" width="24.25390625" style="2" customWidth="1"/>
    <col min="13" max="13" width="19.625" style="2" customWidth="1"/>
    <col min="14" max="15" width="18.375" style="2" customWidth="1"/>
    <col min="16" max="16" width="23.25390625" style="2" customWidth="1"/>
    <col min="17" max="17" width="17.25390625" style="2" customWidth="1"/>
    <col min="18" max="18" width="17.25390625" style="1" customWidth="1"/>
    <col min="19" max="19" width="16.25390625" style="2" customWidth="1"/>
    <col min="20" max="20" width="14.625" style="2" customWidth="1"/>
    <col min="21" max="21" width="9.125" style="2" customWidth="1"/>
    <col min="22" max="22" width="17.375" style="2" customWidth="1"/>
    <col min="23" max="16384" width="9.125" style="2" customWidth="1"/>
  </cols>
  <sheetData>
    <row r="2" spans="3:17" ht="48.75" customHeight="1">
      <c r="C2" s="82" t="s">
        <v>42</v>
      </c>
      <c r="D2" s="82"/>
      <c r="E2" s="82"/>
      <c r="F2" s="82"/>
      <c r="G2" s="82"/>
      <c r="H2" s="82"/>
      <c r="I2" s="82"/>
      <c r="J2" s="82"/>
      <c r="K2" s="82"/>
      <c r="L2" s="4"/>
      <c r="M2" s="4"/>
      <c r="N2" s="4"/>
      <c r="O2" s="4"/>
      <c r="P2" s="4"/>
      <c r="Q2" s="4"/>
    </row>
    <row r="3" spans="1:17" ht="13.5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4"/>
      <c r="M3" s="4"/>
      <c r="N3" s="4"/>
      <c r="O3" s="4"/>
      <c r="P3" s="4"/>
      <c r="Q3" s="4"/>
    </row>
    <row r="4" spans="1:20" ht="195.75" customHeight="1">
      <c r="A4" s="79" t="s">
        <v>6</v>
      </c>
      <c r="B4" s="80" t="s">
        <v>32</v>
      </c>
      <c r="C4" s="5" t="s">
        <v>15</v>
      </c>
      <c r="D4" s="5" t="s">
        <v>17</v>
      </c>
      <c r="E4" s="25" t="s">
        <v>18</v>
      </c>
      <c r="F4" s="25" t="s">
        <v>33</v>
      </c>
      <c r="G4" s="25" t="s">
        <v>37</v>
      </c>
      <c r="H4" s="35" t="s">
        <v>38</v>
      </c>
      <c r="I4" s="25" t="s">
        <v>36</v>
      </c>
      <c r="J4" s="25" t="s">
        <v>39</v>
      </c>
      <c r="K4" s="5" t="s">
        <v>40</v>
      </c>
      <c r="L4" s="6" t="s">
        <v>41</v>
      </c>
      <c r="M4" s="25" t="s">
        <v>34</v>
      </c>
      <c r="N4" s="25" t="s">
        <v>43</v>
      </c>
      <c r="O4" s="25" t="s">
        <v>44</v>
      </c>
      <c r="P4" s="21" t="s">
        <v>45</v>
      </c>
      <c r="Q4" s="5" t="s">
        <v>30</v>
      </c>
      <c r="R4" s="76" t="s">
        <v>1</v>
      </c>
      <c r="S4" s="76" t="s">
        <v>7</v>
      </c>
      <c r="T4" s="6" t="s">
        <v>3</v>
      </c>
    </row>
    <row r="5" spans="1:20" s="10" customFormat="1" ht="45.75" customHeight="1">
      <c r="A5" s="79"/>
      <c r="B5" s="80"/>
      <c r="C5" s="5" t="s">
        <v>16</v>
      </c>
      <c r="D5" s="5" t="s">
        <v>16</v>
      </c>
      <c r="E5" s="8" t="s">
        <v>19</v>
      </c>
      <c r="F5" s="8" t="s">
        <v>12</v>
      </c>
      <c r="G5" s="8" t="s">
        <v>47</v>
      </c>
      <c r="H5" s="36" t="s">
        <v>25</v>
      </c>
      <c r="I5" s="8" t="s">
        <v>12</v>
      </c>
      <c r="J5" s="8" t="s">
        <v>46</v>
      </c>
      <c r="K5" s="8" t="s">
        <v>27</v>
      </c>
      <c r="L5" s="8" t="s">
        <v>28</v>
      </c>
      <c r="M5" s="8" t="s">
        <v>12</v>
      </c>
      <c r="N5" s="8" t="s">
        <v>12</v>
      </c>
      <c r="O5" s="8" t="s">
        <v>12</v>
      </c>
      <c r="P5" s="8" t="s">
        <v>29</v>
      </c>
      <c r="Q5" s="8" t="s">
        <v>31</v>
      </c>
      <c r="R5" s="77"/>
      <c r="S5" s="77"/>
      <c r="T5" s="9" t="s">
        <v>20</v>
      </c>
    </row>
    <row r="6" spans="1:20" s="10" customFormat="1" ht="13.5" customHeight="1">
      <c r="A6" s="28">
        <v>1</v>
      </c>
      <c r="B6" s="28">
        <v>2</v>
      </c>
      <c r="C6" s="28">
        <v>3</v>
      </c>
      <c r="D6" s="28">
        <v>4</v>
      </c>
      <c r="E6" s="8">
        <v>5</v>
      </c>
      <c r="F6" s="8">
        <v>6</v>
      </c>
      <c r="G6" s="8">
        <v>7</v>
      </c>
      <c r="H6" s="36" t="s">
        <v>26</v>
      </c>
      <c r="I6" s="8">
        <v>9</v>
      </c>
      <c r="J6" s="8">
        <v>10</v>
      </c>
      <c r="K6" s="8">
        <v>11</v>
      </c>
      <c r="L6" s="8">
        <v>12</v>
      </c>
      <c r="M6" s="28">
        <v>13</v>
      </c>
      <c r="N6" s="28">
        <v>14</v>
      </c>
      <c r="O6" s="28">
        <v>15</v>
      </c>
      <c r="P6" s="28">
        <v>16</v>
      </c>
      <c r="Q6" s="8">
        <v>17</v>
      </c>
      <c r="R6" s="8">
        <v>15</v>
      </c>
      <c r="S6" s="8">
        <v>16</v>
      </c>
      <c r="T6" s="9">
        <v>17</v>
      </c>
    </row>
    <row r="7" spans="1:20" ht="12.75">
      <c r="A7" s="42">
        <v>1</v>
      </c>
      <c r="B7" s="40" t="s">
        <v>48</v>
      </c>
      <c r="C7" s="22">
        <v>0</v>
      </c>
      <c r="D7" s="22">
        <v>0</v>
      </c>
      <c r="E7" s="43">
        <f>D7-C7</f>
        <v>0</v>
      </c>
      <c r="F7" s="43">
        <v>2353.4</v>
      </c>
      <c r="G7" s="43">
        <v>197.8</v>
      </c>
      <c r="H7" s="47">
        <f>F7-G7</f>
        <v>2155.6</v>
      </c>
      <c r="I7" s="22">
        <v>172.3</v>
      </c>
      <c r="J7" s="22">
        <v>0</v>
      </c>
      <c r="K7" s="43">
        <f>I7-J7</f>
        <v>172.3</v>
      </c>
      <c r="L7" s="49">
        <f>H7-K7</f>
        <v>1983.3</v>
      </c>
      <c r="M7" s="43">
        <v>2333.3</v>
      </c>
      <c r="N7" s="43">
        <v>197.8</v>
      </c>
      <c r="O7" s="43">
        <v>0</v>
      </c>
      <c r="P7" s="43">
        <f>M7-N7-O7</f>
        <v>2135.5</v>
      </c>
      <c r="Q7" s="44">
        <f>L7/P7*100</f>
        <v>92.87286349800982</v>
      </c>
      <c r="R7" s="45">
        <v>1</v>
      </c>
      <c r="S7" s="12">
        <v>0.75</v>
      </c>
      <c r="T7" s="12">
        <f aca="true" t="shared" si="0" ref="T7:T30">R7*S7</f>
        <v>0.75</v>
      </c>
    </row>
    <row r="8" spans="1:20" ht="12.75">
      <c r="A8" s="42">
        <v>2</v>
      </c>
      <c r="B8" s="41" t="s">
        <v>49</v>
      </c>
      <c r="C8" s="22">
        <v>0</v>
      </c>
      <c r="D8" s="22">
        <v>0</v>
      </c>
      <c r="E8" s="43">
        <f aca="true" t="shared" si="1" ref="E8:E30">D8-C8</f>
        <v>0</v>
      </c>
      <c r="F8" s="43">
        <v>1905.5</v>
      </c>
      <c r="G8" s="43">
        <v>100</v>
      </c>
      <c r="H8" s="47">
        <f aca="true" t="shared" si="2" ref="H8:H30">F8-G8</f>
        <v>1805.5</v>
      </c>
      <c r="I8" s="22">
        <v>65</v>
      </c>
      <c r="J8" s="22">
        <v>0</v>
      </c>
      <c r="K8" s="43">
        <f aca="true" t="shared" si="3" ref="K8:K30">I8-J8</f>
        <v>65</v>
      </c>
      <c r="L8" s="49">
        <f aca="true" t="shared" si="4" ref="L8:L25">H8-K8</f>
        <v>1740.5</v>
      </c>
      <c r="M8" s="43">
        <v>1891.6</v>
      </c>
      <c r="N8" s="43">
        <v>100</v>
      </c>
      <c r="O8" s="43">
        <v>0</v>
      </c>
      <c r="P8" s="43">
        <f aca="true" t="shared" si="5" ref="P8:P30">M8-N8-O8</f>
        <v>1791.6</v>
      </c>
      <c r="Q8" s="44">
        <f aca="true" t="shared" si="6" ref="Q8:Q30">L8/P8*100</f>
        <v>97.14780084840366</v>
      </c>
      <c r="R8" s="45">
        <v>1</v>
      </c>
      <c r="S8" s="12">
        <v>0.75</v>
      </c>
      <c r="T8" s="12">
        <f t="shared" si="0"/>
        <v>0.75</v>
      </c>
    </row>
    <row r="9" spans="1:20" ht="12.75">
      <c r="A9" s="42">
        <v>3</v>
      </c>
      <c r="B9" s="41" t="s">
        <v>50</v>
      </c>
      <c r="C9" s="22">
        <v>0</v>
      </c>
      <c r="D9" s="22">
        <v>0</v>
      </c>
      <c r="E9" s="43">
        <f t="shared" si="1"/>
        <v>0</v>
      </c>
      <c r="F9" s="43">
        <v>2234.1</v>
      </c>
      <c r="G9" s="43">
        <v>115.5</v>
      </c>
      <c r="H9" s="47">
        <f t="shared" si="2"/>
        <v>2118.6</v>
      </c>
      <c r="I9" s="22">
        <v>152.5</v>
      </c>
      <c r="J9" s="22">
        <v>0</v>
      </c>
      <c r="K9" s="43">
        <f t="shared" si="3"/>
        <v>152.5</v>
      </c>
      <c r="L9" s="49">
        <f t="shared" si="4"/>
        <v>1966.1</v>
      </c>
      <c r="M9" s="43">
        <v>2222.5</v>
      </c>
      <c r="N9" s="43">
        <v>115.5</v>
      </c>
      <c r="O9" s="43">
        <v>0</v>
      </c>
      <c r="P9" s="43">
        <f t="shared" si="5"/>
        <v>2107</v>
      </c>
      <c r="Q9" s="44">
        <f t="shared" si="6"/>
        <v>93.31276696725202</v>
      </c>
      <c r="R9" s="45">
        <v>1</v>
      </c>
      <c r="S9" s="12">
        <v>0.75</v>
      </c>
      <c r="T9" s="12">
        <f t="shared" si="0"/>
        <v>0.75</v>
      </c>
    </row>
    <row r="10" spans="1:20" ht="12.75">
      <c r="A10" s="42">
        <v>4</v>
      </c>
      <c r="B10" s="41" t="s">
        <v>51</v>
      </c>
      <c r="C10" s="22">
        <v>0</v>
      </c>
      <c r="D10" s="22">
        <v>0</v>
      </c>
      <c r="E10" s="43">
        <f t="shared" si="1"/>
        <v>0</v>
      </c>
      <c r="F10" s="43">
        <v>1616</v>
      </c>
      <c r="G10" s="43">
        <v>94</v>
      </c>
      <c r="H10" s="47">
        <f t="shared" si="2"/>
        <v>1522</v>
      </c>
      <c r="I10" s="22">
        <v>98.9</v>
      </c>
      <c r="J10" s="22">
        <v>0</v>
      </c>
      <c r="K10" s="43">
        <f t="shared" si="3"/>
        <v>98.9</v>
      </c>
      <c r="L10" s="49">
        <f t="shared" si="4"/>
        <v>1423.1</v>
      </c>
      <c r="M10" s="43">
        <v>1596.3</v>
      </c>
      <c r="N10" s="43">
        <v>94</v>
      </c>
      <c r="O10" s="43">
        <v>0</v>
      </c>
      <c r="P10" s="43">
        <f t="shared" si="5"/>
        <v>1502.3</v>
      </c>
      <c r="Q10" s="44">
        <f t="shared" si="6"/>
        <v>94.72808360513878</v>
      </c>
      <c r="R10" s="45">
        <v>1</v>
      </c>
      <c r="S10" s="12">
        <v>0.75</v>
      </c>
      <c r="T10" s="12">
        <f t="shared" si="0"/>
        <v>0.75</v>
      </c>
    </row>
    <row r="11" spans="1:20" ht="12.75">
      <c r="A11" s="42">
        <v>5</v>
      </c>
      <c r="B11" s="41" t="s">
        <v>52</v>
      </c>
      <c r="C11" s="22">
        <v>0</v>
      </c>
      <c r="D11" s="22">
        <v>0</v>
      </c>
      <c r="E11" s="43">
        <f t="shared" si="1"/>
        <v>0</v>
      </c>
      <c r="F11" s="43">
        <v>1570.4</v>
      </c>
      <c r="G11" s="43">
        <v>170</v>
      </c>
      <c r="H11" s="47">
        <f t="shared" si="2"/>
        <v>1400.4</v>
      </c>
      <c r="I11" s="22">
        <v>55.1</v>
      </c>
      <c r="J11" s="22">
        <v>0</v>
      </c>
      <c r="K11" s="43">
        <f t="shared" si="3"/>
        <v>55.1</v>
      </c>
      <c r="L11" s="49">
        <f t="shared" si="4"/>
        <v>1345.3000000000002</v>
      </c>
      <c r="M11" s="43">
        <v>1555.4</v>
      </c>
      <c r="N11" s="43">
        <v>170</v>
      </c>
      <c r="O11" s="43">
        <v>0</v>
      </c>
      <c r="P11" s="43">
        <f t="shared" si="5"/>
        <v>1385.4</v>
      </c>
      <c r="Q11" s="44">
        <f t="shared" si="6"/>
        <v>97.10552908907175</v>
      </c>
      <c r="R11" s="45">
        <v>1</v>
      </c>
      <c r="S11" s="12">
        <v>0.75</v>
      </c>
      <c r="T11" s="12">
        <f t="shared" si="0"/>
        <v>0.75</v>
      </c>
    </row>
    <row r="12" spans="1:20" ht="12.75">
      <c r="A12" s="42">
        <v>6</v>
      </c>
      <c r="B12" s="41" t="s">
        <v>53</v>
      </c>
      <c r="C12" s="22">
        <v>0</v>
      </c>
      <c r="D12" s="22">
        <v>0</v>
      </c>
      <c r="E12" s="43">
        <f t="shared" si="1"/>
        <v>0</v>
      </c>
      <c r="F12" s="43">
        <v>1870.4</v>
      </c>
      <c r="G12" s="43">
        <v>76</v>
      </c>
      <c r="H12" s="47">
        <f t="shared" si="2"/>
        <v>1794.4</v>
      </c>
      <c r="I12" s="22">
        <v>52.8</v>
      </c>
      <c r="J12" s="22">
        <v>0</v>
      </c>
      <c r="K12" s="43">
        <f t="shared" si="3"/>
        <v>52.8</v>
      </c>
      <c r="L12" s="49">
        <f t="shared" si="4"/>
        <v>1741.6000000000001</v>
      </c>
      <c r="M12" s="43">
        <v>1861</v>
      </c>
      <c r="N12" s="43">
        <v>76</v>
      </c>
      <c r="O12" s="43">
        <v>0</v>
      </c>
      <c r="P12" s="43">
        <f t="shared" si="5"/>
        <v>1785</v>
      </c>
      <c r="Q12" s="44">
        <f t="shared" si="6"/>
        <v>97.5686274509804</v>
      </c>
      <c r="R12" s="45">
        <v>1</v>
      </c>
      <c r="S12" s="12">
        <v>0.75</v>
      </c>
      <c r="T12" s="12">
        <f t="shared" si="0"/>
        <v>0.75</v>
      </c>
    </row>
    <row r="13" spans="1:20" ht="12.75">
      <c r="A13" s="42">
        <v>7</v>
      </c>
      <c r="B13" s="41" t="s">
        <v>54</v>
      </c>
      <c r="C13" s="22">
        <v>0</v>
      </c>
      <c r="D13" s="22">
        <v>0</v>
      </c>
      <c r="E13" s="43">
        <f t="shared" si="1"/>
        <v>0</v>
      </c>
      <c r="F13" s="43">
        <v>1667.9</v>
      </c>
      <c r="G13" s="43">
        <v>104</v>
      </c>
      <c r="H13" s="47">
        <f t="shared" si="2"/>
        <v>1563.9</v>
      </c>
      <c r="I13" s="22">
        <v>46.7</v>
      </c>
      <c r="J13" s="22">
        <v>0</v>
      </c>
      <c r="K13" s="43">
        <f t="shared" si="3"/>
        <v>46.7</v>
      </c>
      <c r="L13" s="49">
        <f t="shared" si="4"/>
        <v>1517.2</v>
      </c>
      <c r="M13" s="43">
        <v>1658.6</v>
      </c>
      <c r="N13" s="43">
        <v>104</v>
      </c>
      <c r="O13" s="43">
        <v>0</v>
      </c>
      <c r="P13" s="43">
        <f t="shared" si="5"/>
        <v>1554.6</v>
      </c>
      <c r="Q13" s="44">
        <f t="shared" si="6"/>
        <v>97.59423645953945</v>
      </c>
      <c r="R13" s="45">
        <v>1</v>
      </c>
      <c r="S13" s="12">
        <v>0.75</v>
      </c>
      <c r="T13" s="12">
        <f t="shared" si="0"/>
        <v>0.75</v>
      </c>
    </row>
    <row r="14" spans="1:20" ht="12.75">
      <c r="A14" s="42">
        <v>8</v>
      </c>
      <c r="B14" s="41" t="s">
        <v>55</v>
      </c>
      <c r="C14" s="22">
        <v>0</v>
      </c>
      <c r="D14" s="22">
        <v>0</v>
      </c>
      <c r="E14" s="43">
        <f t="shared" si="1"/>
        <v>0</v>
      </c>
      <c r="F14" s="43">
        <v>32340.4</v>
      </c>
      <c r="G14" s="43">
        <v>15510.4</v>
      </c>
      <c r="H14" s="47">
        <f t="shared" si="2"/>
        <v>16830</v>
      </c>
      <c r="I14" s="22">
        <v>14973.6</v>
      </c>
      <c r="J14" s="22">
        <v>10914</v>
      </c>
      <c r="K14" s="43">
        <f t="shared" si="3"/>
        <v>4059.6000000000004</v>
      </c>
      <c r="L14" s="49">
        <f t="shared" si="4"/>
        <v>12770.4</v>
      </c>
      <c r="M14" s="43">
        <v>31406.7</v>
      </c>
      <c r="N14" s="43">
        <v>4850.4</v>
      </c>
      <c r="O14" s="43">
        <v>10660</v>
      </c>
      <c r="P14" s="43">
        <f t="shared" si="5"/>
        <v>15896.300000000003</v>
      </c>
      <c r="Q14" s="44">
        <f t="shared" si="6"/>
        <v>80.33567559746606</v>
      </c>
      <c r="R14" s="45">
        <v>1</v>
      </c>
      <c r="S14" s="12">
        <v>0.75</v>
      </c>
      <c r="T14" s="12">
        <f t="shared" si="0"/>
        <v>0.75</v>
      </c>
    </row>
    <row r="15" spans="1:20" ht="12.75">
      <c r="A15" s="42">
        <v>9</v>
      </c>
      <c r="B15" s="41" t="s">
        <v>56</v>
      </c>
      <c r="C15" s="22">
        <v>0</v>
      </c>
      <c r="D15" s="22">
        <v>0</v>
      </c>
      <c r="E15" s="43">
        <f t="shared" si="1"/>
        <v>0</v>
      </c>
      <c r="F15" s="43">
        <v>2244.9</v>
      </c>
      <c r="G15" s="43">
        <v>214.8</v>
      </c>
      <c r="H15" s="47">
        <f t="shared" si="2"/>
        <v>2030.1000000000001</v>
      </c>
      <c r="I15" s="22">
        <v>5.6</v>
      </c>
      <c r="J15" s="22">
        <v>0</v>
      </c>
      <c r="K15" s="43">
        <f t="shared" si="3"/>
        <v>5.6</v>
      </c>
      <c r="L15" s="49">
        <f t="shared" si="4"/>
        <v>2024.5000000000002</v>
      </c>
      <c r="M15" s="43">
        <v>2217.3</v>
      </c>
      <c r="N15" s="43">
        <v>214.8</v>
      </c>
      <c r="O15" s="43">
        <v>0</v>
      </c>
      <c r="P15" s="43">
        <f t="shared" si="5"/>
        <v>2002.5000000000002</v>
      </c>
      <c r="Q15" s="44">
        <f t="shared" si="6"/>
        <v>101.09862671660423</v>
      </c>
      <c r="R15" s="45">
        <v>0</v>
      </c>
      <c r="S15" s="12">
        <v>0.75</v>
      </c>
      <c r="T15" s="12">
        <f t="shared" si="0"/>
        <v>0</v>
      </c>
    </row>
    <row r="16" spans="1:20" ht="12.75">
      <c r="A16" s="42">
        <v>10</v>
      </c>
      <c r="B16" s="41" t="s">
        <v>57</v>
      </c>
      <c r="C16" s="22">
        <v>0</v>
      </c>
      <c r="D16" s="22">
        <v>0</v>
      </c>
      <c r="E16" s="43">
        <f t="shared" si="1"/>
        <v>0</v>
      </c>
      <c r="F16" s="43">
        <v>2137.7</v>
      </c>
      <c r="G16" s="43">
        <v>125.8</v>
      </c>
      <c r="H16" s="47">
        <f t="shared" si="2"/>
        <v>2011.8999999999999</v>
      </c>
      <c r="I16" s="22">
        <v>848.6</v>
      </c>
      <c r="J16" s="22">
        <v>0</v>
      </c>
      <c r="K16" s="43">
        <f t="shared" si="3"/>
        <v>848.6</v>
      </c>
      <c r="L16" s="49">
        <f t="shared" si="4"/>
        <v>1163.2999999999997</v>
      </c>
      <c r="M16" s="43">
        <v>2125.8</v>
      </c>
      <c r="N16" s="43">
        <v>125.8</v>
      </c>
      <c r="O16" s="43">
        <v>0</v>
      </c>
      <c r="P16" s="43">
        <f t="shared" si="5"/>
        <v>2000.0000000000002</v>
      </c>
      <c r="Q16" s="44">
        <f t="shared" si="6"/>
        <v>58.16499999999998</v>
      </c>
      <c r="R16" s="45">
        <v>1</v>
      </c>
      <c r="S16" s="12">
        <v>0.75</v>
      </c>
      <c r="T16" s="12">
        <f t="shared" si="0"/>
        <v>0.75</v>
      </c>
    </row>
    <row r="17" spans="1:20" ht="12.75">
      <c r="A17" s="42">
        <v>11</v>
      </c>
      <c r="B17" s="41" t="s">
        <v>58</v>
      </c>
      <c r="C17" s="22">
        <v>0</v>
      </c>
      <c r="D17" s="22">
        <v>0</v>
      </c>
      <c r="E17" s="43">
        <f t="shared" si="1"/>
        <v>0</v>
      </c>
      <c r="F17" s="43">
        <v>4179.4</v>
      </c>
      <c r="G17" s="43">
        <v>369.7</v>
      </c>
      <c r="H17" s="47">
        <f t="shared" si="2"/>
        <v>3809.7</v>
      </c>
      <c r="I17" s="22">
        <v>956.3</v>
      </c>
      <c r="J17" s="22">
        <v>0</v>
      </c>
      <c r="K17" s="43">
        <f t="shared" si="3"/>
        <v>956.3</v>
      </c>
      <c r="L17" s="49">
        <f t="shared" si="4"/>
        <v>2853.3999999999996</v>
      </c>
      <c r="M17" s="43">
        <v>4115.8</v>
      </c>
      <c r="N17" s="43">
        <v>369.7</v>
      </c>
      <c r="O17" s="43">
        <v>0</v>
      </c>
      <c r="P17" s="43">
        <f t="shared" si="5"/>
        <v>3746.1000000000004</v>
      </c>
      <c r="Q17" s="44">
        <f t="shared" si="6"/>
        <v>76.16988334534581</v>
      </c>
      <c r="R17" s="45">
        <v>1</v>
      </c>
      <c r="S17" s="12">
        <v>0.75</v>
      </c>
      <c r="T17" s="12">
        <f t="shared" si="0"/>
        <v>0.75</v>
      </c>
    </row>
    <row r="18" spans="1:20" ht="12.75">
      <c r="A18" s="42">
        <v>12</v>
      </c>
      <c r="B18" s="41" t="s">
        <v>59</v>
      </c>
      <c r="C18" s="22">
        <v>0</v>
      </c>
      <c r="D18" s="22">
        <v>0</v>
      </c>
      <c r="E18" s="43">
        <f t="shared" si="1"/>
        <v>0</v>
      </c>
      <c r="F18" s="43">
        <v>1797</v>
      </c>
      <c r="G18" s="43">
        <v>162</v>
      </c>
      <c r="H18" s="47">
        <f t="shared" si="2"/>
        <v>1635</v>
      </c>
      <c r="I18" s="22">
        <v>7.9</v>
      </c>
      <c r="J18" s="22">
        <v>0</v>
      </c>
      <c r="K18" s="43">
        <f t="shared" si="3"/>
        <v>7.9</v>
      </c>
      <c r="L18" s="49">
        <f t="shared" si="4"/>
        <v>1627.1</v>
      </c>
      <c r="M18" s="43">
        <v>1783</v>
      </c>
      <c r="N18" s="43">
        <v>162</v>
      </c>
      <c r="O18" s="43">
        <v>0</v>
      </c>
      <c r="P18" s="43">
        <f t="shared" si="5"/>
        <v>1621</v>
      </c>
      <c r="Q18" s="44">
        <f t="shared" si="6"/>
        <v>100.37631091918568</v>
      </c>
      <c r="R18" s="45">
        <v>0</v>
      </c>
      <c r="S18" s="12">
        <v>0.75</v>
      </c>
      <c r="T18" s="12">
        <f t="shared" si="0"/>
        <v>0</v>
      </c>
    </row>
    <row r="19" spans="1:20" ht="12.75">
      <c r="A19" s="42">
        <v>13</v>
      </c>
      <c r="B19" s="41" t="s">
        <v>60</v>
      </c>
      <c r="C19" s="22">
        <v>0</v>
      </c>
      <c r="D19" s="22">
        <v>0</v>
      </c>
      <c r="E19" s="43">
        <f t="shared" si="1"/>
        <v>0</v>
      </c>
      <c r="F19" s="43">
        <v>2127.8</v>
      </c>
      <c r="G19" s="43">
        <v>215.8</v>
      </c>
      <c r="H19" s="47">
        <f t="shared" si="2"/>
        <v>1912.0000000000002</v>
      </c>
      <c r="I19" s="22">
        <v>96.3</v>
      </c>
      <c r="J19" s="22">
        <v>0</v>
      </c>
      <c r="K19" s="43">
        <f t="shared" si="3"/>
        <v>96.3</v>
      </c>
      <c r="L19" s="49">
        <f t="shared" si="4"/>
        <v>1815.7000000000003</v>
      </c>
      <c r="M19" s="43">
        <v>2115.6</v>
      </c>
      <c r="N19" s="43">
        <v>215.8</v>
      </c>
      <c r="O19" s="43">
        <v>0</v>
      </c>
      <c r="P19" s="43">
        <f t="shared" si="5"/>
        <v>1899.8</v>
      </c>
      <c r="Q19" s="44">
        <f t="shared" si="6"/>
        <v>95.57321823349828</v>
      </c>
      <c r="R19" s="45">
        <v>1</v>
      </c>
      <c r="S19" s="12">
        <v>0.75</v>
      </c>
      <c r="T19" s="12">
        <f t="shared" si="0"/>
        <v>0.75</v>
      </c>
    </row>
    <row r="20" spans="1:20" ht="12.75">
      <c r="A20" s="42">
        <v>14</v>
      </c>
      <c r="B20" s="41" t="s">
        <v>61</v>
      </c>
      <c r="C20" s="22">
        <v>0</v>
      </c>
      <c r="D20" s="22">
        <v>0</v>
      </c>
      <c r="E20" s="43">
        <f t="shared" si="1"/>
        <v>0</v>
      </c>
      <c r="F20" s="43">
        <v>1799.1</v>
      </c>
      <c r="G20" s="43">
        <v>151.8</v>
      </c>
      <c r="H20" s="47">
        <f t="shared" si="2"/>
        <v>1647.3</v>
      </c>
      <c r="I20" s="22">
        <v>34</v>
      </c>
      <c r="J20" s="22">
        <v>0</v>
      </c>
      <c r="K20" s="43">
        <f t="shared" si="3"/>
        <v>34</v>
      </c>
      <c r="L20" s="49">
        <f t="shared" si="4"/>
        <v>1613.3</v>
      </c>
      <c r="M20" s="43">
        <v>1790.1</v>
      </c>
      <c r="N20" s="43">
        <v>151.8</v>
      </c>
      <c r="O20" s="43">
        <v>0</v>
      </c>
      <c r="P20" s="43">
        <f t="shared" si="5"/>
        <v>1638.3</v>
      </c>
      <c r="Q20" s="44">
        <f t="shared" si="6"/>
        <v>98.47402795580786</v>
      </c>
      <c r="R20" s="45">
        <v>1</v>
      </c>
      <c r="S20" s="12">
        <v>0.75</v>
      </c>
      <c r="T20" s="12">
        <f t="shared" si="0"/>
        <v>0.75</v>
      </c>
    </row>
    <row r="21" spans="1:20" ht="12.75">
      <c r="A21" s="42">
        <v>15</v>
      </c>
      <c r="B21" s="41" t="s">
        <v>62</v>
      </c>
      <c r="C21" s="22">
        <v>0</v>
      </c>
      <c r="D21" s="22">
        <v>0</v>
      </c>
      <c r="E21" s="43">
        <f t="shared" si="1"/>
        <v>0</v>
      </c>
      <c r="F21" s="43">
        <v>1549.8</v>
      </c>
      <c r="G21" s="43">
        <v>188</v>
      </c>
      <c r="H21" s="47">
        <f t="shared" si="2"/>
        <v>1361.8</v>
      </c>
      <c r="I21" s="22">
        <v>0.8</v>
      </c>
      <c r="J21" s="22">
        <v>0</v>
      </c>
      <c r="K21" s="43">
        <f t="shared" si="3"/>
        <v>0.8</v>
      </c>
      <c r="L21" s="49">
        <f t="shared" si="4"/>
        <v>1361</v>
      </c>
      <c r="M21" s="43">
        <v>1535.6</v>
      </c>
      <c r="N21" s="43">
        <v>188</v>
      </c>
      <c r="O21" s="43">
        <v>0</v>
      </c>
      <c r="P21" s="43">
        <f t="shared" si="5"/>
        <v>1347.6</v>
      </c>
      <c r="Q21" s="44">
        <f t="shared" si="6"/>
        <v>100.99436034431584</v>
      </c>
      <c r="R21" s="45">
        <v>0</v>
      </c>
      <c r="S21" s="12">
        <v>0.75</v>
      </c>
      <c r="T21" s="12">
        <f t="shared" si="0"/>
        <v>0</v>
      </c>
    </row>
    <row r="22" spans="1:20" ht="12.75">
      <c r="A22" s="42">
        <v>16</v>
      </c>
      <c r="B22" s="41" t="s">
        <v>63</v>
      </c>
      <c r="C22" s="22">
        <v>0</v>
      </c>
      <c r="D22" s="22">
        <v>0</v>
      </c>
      <c r="E22" s="43">
        <f t="shared" si="1"/>
        <v>0</v>
      </c>
      <c r="F22" s="43">
        <v>1389.3</v>
      </c>
      <c r="G22" s="43">
        <v>146</v>
      </c>
      <c r="H22" s="47">
        <f t="shared" si="2"/>
        <v>1243.3</v>
      </c>
      <c r="I22" s="22">
        <v>54.1</v>
      </c>
      <c r="J22" s="22">
        <v>0</v>
      </c>
      <c r="K22" s="43">
        <f t="shared" si="3"/>
        <v>54.1</v>
      </c>
      <c r="L22" s="49">
        <f t="shared" si="4"/>
        <v>1189.2</v>
      </c>
      <c r="M22" s="43">
        <v>1373.3</v>
      </c>
      <c r="N22" s="43">
        <v>146</v>
      </c>
      <c r="O22" s="43">
        <v>0</v>
      </c>
      <c r="P22" s="43">
        <f t="shared" si="5"/>
        <v>1227.3</v>
      </c>
      <c r="Q22" s="44">
        <f t="shared" si="6"/>
        <v>96.89562454167687</v>
      </c>
      <c r="R22" s="45">
        <v>1</v>
      </c>
      <c r="S22" s="12">
        <v>0.75</v>
      </c>
      <c r="T22" s="12">
        <f t="shared" si="0"/>
        <v>0.75</v>
      </c>
    </row>
    <row r="23" spans="1:20" ht="12.75">
      <c r="A23" s="42">
        <v>17</v>
      </c>
      <c r="B23" s="41" t="s">
        <v>64</v>
      </c>
      <c r="C23" s="22">
        <v>0</v>
      </c>
      <c r="D23" s="22">
        <v>0</v>
      </c>
      <c r="E23" s="43">
        <f t="shared" si="1"/>
        <v>0</v>
      </c>
      <c r="F23" s="43">
        <v>1900.2</v>
      </c>
      <c r="G23" s="43">
        <v>137.8</v>
      </c>
      <c r="H23" s="47">
        <f t="shared" si="2"/>
        <v>1762.4</v>
      </c>
      <c r="I23" s="22">
        <v>157.4</v>
      </c>
      <c r="J23" s="22">
        <v>0</v>
      </c>
      <c r="K23" s="43">
        <f t="shared" si="3"/>
        <v>157.4</v>
      </c>
      <c r="L23" s="49">
        <v>1604.9</v>
      </c>
      <c r="M23" s="43">
        <v>1884</v>
      </c>
      <c r="N23" s="43">
        <v>137.8</v>
      </c>
      <c r="O23" s="43">
        <v>0</v>
      </c>
      <c r="P23" s="43">
        <f t="shared" si="5"/>
        <v>1746.2</v>
      </c>
      <c r="Q23" s="44">
        <f t="shared" si="6"/>
        <v>91.90814339709083</v>
      </c>
      <c r="R23" s="45">
        <v>1</v>
      </c>
      <c r="S23" s="12">
        <v>0.75</v>
      </c>
      <c r="T23" s="12">
        <f t="shared" si="0"/>
        <v>0.75</v>
      </c>
    </row>
    <row r="24" spans="1:20" ht="12.75">
      <c r="A24" s="42">
        <v>18</v>
      </c>
      <c r="B24" s="41" t="s">
        <v>65</v>
      </c>
      <c r="C24" s="22">
        <v>0</v>
      </c>
      <c r="D24" s="22">
        <v>0</v>
      </c>
      <c r="E24" s="43">
        <f t="shared" si="1"/>
        <v>0</v>
      </c>
      <c r="F24" s="43">
        <v>1410.7</v>
      </c>
      <c r="G24" s="43">
        <v>95</v>
      </c>
      <c r="H24" s="47">
        <f t="shared" si="2"/>
        <v>1315.7</v>
      </c>
      <c r="I24" s="22">
        <v>127.2</v>
      </c>
      <c r="J24" s="22">
        <v>0</v>
      </c>
      <c r="K24" s="43">
        <f t="shared" si="3"/>
        <v>127.2</v>
      </c>
      <c r="L24" s="49">
        <f t="shared" si="4"/>
        <v>1188.5</v>
      </c>
      <c r="M24" s="43">
        <v>1399.4</v>
      </c>
      <c r="N24" s="43">
        <v>95</v>
      </c>
      <c r="O24" s="43">
        <v>0</v>
      </c>
      <c r="P24" s="43">
        <f t="shared" si="5"/>
        <v>1304.4</v>
      </c>
      <c r="Q24" s="44">
        <f t="shared" si="6"/>
        <v>91.1146887457835</v>
      </c>
      <c r="R24" s="45">
        <v>1</v>
      </c>
      <c r="S24" s="12">
        <v>0.75</v>
      </c>
      <c r="T24" s="12">
        <f t="shared" si="0"/>
        <v>0.75</v>
      </c>
    </row>
    <row r="25" spans="1:20" ht="12.75">
      <c r="A25" s="42">
        <v>19</v>
      </c>
      <c r="B25" s="41" t="s">
        <v>66</v>
      </c>
      <c r="C25" s="22">
        <v>0</v>
      </c>
      <c r="D25" s="22">
        <v>0</v>
      </c>
      <c r="E25" s="43">
        <f t="shared" si="1"/>
        <v>0</v>
      </c>
      <c r="F25" s="43">
        <v>2402.4</v>
      </c>
      <c r="G25" s="43">
        <v>344.8</v>
      </c>
      <c r="H25" s="47">
        <f t="shared" si="2"/>
        <v>2057.6</v>
      </c>
      <c r="I25" s="22">
        <v>5.4</v>
      </c>
      <c r="J25" s="22">
        <v>0</v>
      </c>
      <c r="K25" s="43">
        <f t="shared" si="3"/>
        <v>5.4</v>
      </c>
      <c r="L25" s="49">
        <f t="shared" si="4"/>
        <v>2052.2</v>
      </c>
      <c r="M25" s="43">
        <v>2375</v>
      </c>
      <c r="N25" s="43">
        <v>344.8</v>
      </c>
      <c r="O25" s="43">
        <v>0</v>
      </c>
      <c r="P25" s="43">
        <f t="shared" si="5"/>
        <v>2030.2</v>
      </c>
      <c r="Q25" s="44">
        <f t="shared" si="6"/>
        <v>101.08363708009063</v>
      </c>
      <c r="R25" s="45">
        <v>0</v>
      </c>
      <c r="S25" s="12">
        <v>0.75</v>
      </c>
      <c r="T25" s="12">
        <f t="shared" si="0"/>
        <v>0</v>
      </c>
    </row>
    <row r="26" spans="1:20" ht="11.25">
      <c r="A26" s="42">
        <v>20</v>
      </c>
      <c r="B26" s="22"/>
      <c r="C26" s="22"/>
      <c r="D26" s="22"/>
      <c r="E26" s="43">
        <f t="shared" si="1"/>
        <v>0</v>
      </c>
      <c r="F26" s="43"/>
      <c r="G26" s="43"/>
      <c r="H26" s="47">
        <f t="shared" si="2"/>
        <v>0</v>
      </c>
      <c r="I26" s="43"/>
      <c r="J26" s="43"/>
      <c r="K26" s="43">
        <f t="shared" si="3"/>
        <v>0</v>
      </c>
      <c r="L26" s="49">
        <f>F26-G26-J26</f>
        <v>0</v>
      </c>
      <c r="M26" s="43"/>
      <c r="N26" s="43"/>
      <c r="O26" s="43"/>
      <c r="P26" s="43">
        <f t="shared" si="5"/>
        <v>0</v>
      </c>
      <c r="Q26" s="44" t="e">
        <f t="shared" si="6"/>
        <v>#DIV/0!</v>
      </c>
      <c r="R26" s="45"/>
      <c r="S26" s="12">
        <v>0.75</v>
      </c>
      <c r="T26" s="12">
        <f t="shared" si="0"/>
        <v>0</v>
      </c>
    </row>
    <row r="27" spans="1:20" ht="11.25">
      <c r="A27" s="42">
        <v>21</v>
      </c>
      <c r="B27" s="22"/>
      <c r="C27" s="22"/>
      <c r="D27" s="22"/>
      <c r="E27" s="43">
        <f t="shared" si="1"/>
        <v>0</v>
      </c>
      <c r="F27" s="43"/>
      <c r="G27" s="43"/>
      <c r="H27" s="47">
        <f t="shared" si="2"/>
        <v>0</v>
      </c>
      <c r="I27" s="43"/>
      <c r="J27" s="43"/>
      <c r="K27" s="43">
        <f t="shared" si="3"/>
        <v>0</v>
      </c>
      <c r="L27" s="49">
        <f>F27-G27-J27</f>
        <v>0</v>
      </c>
      <c r="M27" s="43"/>
      <c r="N27" s="43"/>
      <c r="O27" s="43"/>
      <c r="P27" s="43">
        <f t="shared" si="5"/>
        <v>0</v>
      </c>
      <c r="Q27" s="44" t="e">
        <f t="shared" si="6"/>
        <v>#DIV/0!</v>
      </c>
      <c r="R27" s="45"/>
      <c r="S27" s="12">
        <v>0.75</v>
      </c>
      <c r="T27" s="12">
        <f t="shared" si="0"/>
        <v>0</v>
      </c>
    </row>
    <row r="28" spans="1:20" ht="11.25">
      <c r="A28" s="42">
        <v>22</v>
      </c>
      <c r="B28" s="22"/>
      <c r="C28" s="22"/>
      <c r="D28" s="22"/>
      <c r="E28" s="43">
        <f t="shared" si="1"/>
        <v>0</v>
      </c>
      <c r="F28" s="43"/>
      <c r="G28" s="43"/>
      <c r="H28" s="47">
        <f t="shared" si="2"/>
        <v>0</v>
      </c>
      <c r="I28" s="43"/>
      <c r="J28" s="43"/>
      <c r="K28" s="43">
        <f t="shared" si="3"/>
        <v>0</v>
      </c>
      <c r="L28" s="49">
        <f>F28-G28-J28</f>
        <v>0</v>
      </c>
      <c r="M28" s="46"/>
      <c r="N28" s="46"/>
      <c r="O28" s="46"/>
      <c r="P28" s="43">
        <f t="shared" si="5"/>
        <v>0</v>
      </c>
      <c r="Q28" s="44" t="e">
        <f t="shared" si="6"/>
        <v>#DIV/0!</v>
      </c>
      <c r="R28" s="45"/>
      <c r="S28" s="12">
        <v>0.75</v>
      </c>
      <c r="T28" s="12">
        <f t="shared" si="0"/>
        <v>0</v>
      </c>
    </row>
    <row r="29" spans="1:20" ht="11.25">
      <c r="A29" s="42">
        <v>23</v>
      </c>
      <c r="B29" s="22"/>
      <c r="C29" s="22"/>
      <c r="D29" s="22"/>
      <c r="E29" s="43">
        <f t="shared" si="1"/>
        <v>0</v>
      </c>
      <c r="F29" s="43"/>
      <c r="G29" s="43"/>
      <c r="H29" s="47">
        <f t="shared" si="2"/>
        <v>0</v>
      </c>
      <c r="I29" s="43"/>
      <c r="J29" s="43"/>
      <c r="K29" s="43">
        <f t="shared" si="3"/>
        <v>0</v>
      </c>
      <c r="L29" s="49">
        <f>F29-G29-J29</f>
        <v>0</v>
      </c>
      <c r="M29" s="46"/>
      <c r="N29" s="46"/>
      <c r="O29" s="46"/>
      <c r="P29" s="43">
        <f t="shared" si="5"/>
        <v>0</v>
      </c>
      <c r="Q29" s="44" t="e">
        <f t="shared" si="6"/>
        <v>#DIV/0!</v>
      </c>
      <c r="R29" s="45"/>
      <c r="S29" s="12">
        <v>0.75</v>
      </c>
      <c r="T29" s="12">
        <f t="shared" si="0"/>
        <v>0</v>
      </c>
    </row>
    <row r="30" spans="1:20" ht="11.25">
      <c r="A30" s="42">
        <v>24</v>
      </c>
      <c r="B30" s="22"/>
      <c r="C30" s="22"/>
      <c r="D30" s="22"/>
      <c r="E30" s="43">
        <f t="shared" si="1"/>
        <v>0</v>
      </c>
      <c r="F30" s="43"/>
      <c r="G30" s="43"/>
      <c r="H30" s="47">
        <f t="shared" si="2"/>
        <v>0</v>
      </c>
      <c r="I30" s="43"/>
      <c r="J30" s="43"/>
      <c r="K30" s="43">
        <f t="shared" si="3"/>
        <v>0</v>
      </c>
      <c r="L30" s="49">
        <f>F30-G30-J30</f>
        <v>0</v>
      </c>
      <c r="M30" s="46"/>
      <c r="N30" s="46"/>
      <c r="O30" s="46"/>
      <c r="P30" s="43">
        <f t="shared" si="5"/>
        <v>0</v>
      </c>
      <c r="Q30" s="44" t="e">
        <f t="shared" si="6"/>
        <v>#DIV/0!</v>
      </c>
      <c r="R30" s="45"/>
      <c r="S30" s="12">
        <v>0.75</v>
      </c>
      <c r="T30" s="12">
        <f t="shared" si="0"/>
        <v>0</v>
      </c>
    </row>
    <row r="31" spans="1:20" ht="11.25">
      <c r="A31" s="78" t="s">
        <v>22</v>
      </c>
      <c r="B31" s="78"/>
      <c r="C31" s="22">
        <f aca="true" t="shared" si="7" ref="C31:P31">SUM(C7:C30)</f>
        <v>0</v>
      </c>
      <c r="D31" s="22">
        <f t="shared" si="7"/>
        <v>0</v>
      </c>
      <c r="E31" s="22">
        <f t="shared" si="7"/>
        <v>0</v>
      </c>
      <c r="F31" s="22">
        <f t="shared" si="7"/>
        <v>68496.4</v>
      </c>
      <c r="G31" s="22">
        <f t="shared" si="7"/>
        <v>18519.199999999997</v>
      </c>
      <c r="H31" s="37">
        <f t="shared" si="7"/>
        <v>49977.200000000004</v>
      </c>
      <c r="I31" s="22">
        <f t="shared" si="7"/>
        <v>17910.5</v>
      </c>
      <c r="J31" s="22">
        <f t="shared" si="7"/>
        <v>10914</v>
      </c>
      <c r="K31" s="22">
        <f t="shared" si="7"/>
        <v>6996.500000000001</v>
      </c>
      <c r="L31" s="11">
        <f t="shared" si="7"/>
        <v>42980.59999999999</v>
      </c>
      <c r="M31" s="11">
        <f t="shared" si="7"/>
        <v>67240.30000000002</v>
      </c>
      <c r="N31" s="11">
        <f t="shared" si="7"/>
        <v>7859.200000000001</v>
      </c>
      <c r="O31" s="11">
        <f t="shared" si="7"/>
        <v>10660</v>
      </c>
      <c r="P31" s="11">
        <f t="shared" si="7"/>
        <v>48721.100000000006</v>
      </c>
      <c r="Q31" s="23" t="s">
        <v>5</v>
      </c>
      <c r="R31" s="26" t="s">
        <v>5</v>
      </c>
      <c r="S31" s="12">
        <v>0.75</v>
      </c>
      <c r="T31" s="27" t="s">
        <v>5</v>
      </c>
    </row>
    <row r="32" spans="1:18" s="17" customFormat="1" ht="11.25">
      <c r="A32" s="13"/>
      <c r="B32" s="14"/>
      <c r="C32" s="14"/>
      <c r="D32" s="14"/>
      <c r="E32" s="14"/>
      <c r="F32" s="14"/>
      <c r="G32" s="14"/>
      <c r="H32" s="34"/>
      <c r="I32" s="14"/>
      <c r="J32" s="14"/>
      <c r="K32" s="14"/>
      <c r="L32" s="14"/>
      <c r="M32" s="15"/>
      <c r="N32" s="15"/>
      <c r="O32" s="15"/>
      <c r="P32" s="15"/>
      <c r="Q32" s="14"/>
      <c r="R32" s="16"/>
    </row>
    <row r="33" spans="1:18" s="17" customFormat="1" ht="11.25">
      <c r="A33" s="13"/>
      <c r="B33" s="14"/>
      <c r="C33" s="14"/>
      <c r="D33" s="14"/>
      <c r="E33" s="14"/>
      <c r="F33" s="14"/>
      <c r="G33" s="14"/>
      <c r="H33" s="34"/>
      <c r="I33" s="14"/>
      <c r="J33" s="14"/>
      <c r="K33" s="14"/>
      <c r="L33" s="14"/>
      <c r="M33" s="15"/>
      <c r="N33" s="15"/>
      <c r="O33" s="15"/>
      <c r="P33" s="15"/>
      <c r="Q33" s="14"/>
      <c r="R33" s="16"/>
    </row>
    <row r="34" spans="1:18" s="17" customFormat="1" ht="11.25">
      <c r="A34" s="13"/>
      <c r="B34" s="14"/>
      <c r="C34" s="14"/>
      <c r="D34" s="14"/>
      <c r="E34" s="14"/>
      <c r="F34" s="14"/>
      <c r="G34" s="14"/>
      <c r="H34" s="34"/>
      <c r="I34" s="14"/>
      <c r="J34" s="14"/>
      <c r="K34" s="14"/>
      <c r="L34" s="14"/>
      <c r="M34" s="15"/>
      <c r="N34" s="15"/>
      <c r="O34" s="15"/>
      <c r="P34" s="15"/>
      <c r="Q34" s="14"/>
      <c r="R34" s="16"/>
    </row>
    <row r="35" spans="1:18" s="17" customFormat="1" ht="11.25">
      <c r="A35" s="13"/>
      <c r="B35" s="14"/>
      <c r="C35" s="14"/>
      <c r="D35" s="14"/>
      <c r="E35" s="14"/>
      <c r="F35" s="14"/>
      <c r="G35" s="14"/>
      <c r="H35" s="34"/>
      <c r="I35" s="14"/>
      <c r="J35" s="14"/>
      <c r="K35" s="14"/>
      <c r="L35" s="14"/>
      <c r="M35" s="15"/>
      <c r="N35" s="15"/>
      <c r="O35" s="15"/>
      <c r="P35" s="15"/>
      <c r="Q35" s="18"/>
      <c r="R35" s="16"/>
    </row>
    <row r="36" spans="1:18" s="17" customFormat="1" ht="11.25">
      <c r="A36" s="13"/>
      <c r="B36" s="14"/>
      <c r="C36" s="14"/>
      <c r="D36" s="14"/>
      <c r="E36" s="14"/>
      <c r="F36" s="14"/>
      <c r="G36" s="14"/>
      <c r="H36" s="34"/>
      <c r="I36" s="14"/>
      <c r="J36" s="14"/>
      <c r="K36" s="14"/>
      <c r="L36" s="14"/>
      <c r="M36" s="15"/>
      <c r="N36" s="15"/>
      <c r="O36" s="15"/>
      <c r="P36" s="15"/>
      <c r="Q36" s="14"/>
      <c r="R36" s="16"/>
    </row>
    <row r="37" spans="1:18" s="17" customFormat="1" ht="11.25">
      <c r="A37" s="13"/>
      <c r="B37" s="14"/>
      <c r="C37" s="14"/>
      <c r="D37" s="14"/>
      <c r="E37" s="14"/>
      <c r="F37" s="14"/>
      <c r="G37" s="14"/>
      <c r="H37" s="34"/>
      <c r="I37" s="14"/>
      <c r="J37" s="14"/>
      <c r="K37" s="14"/>
      <c r="L37" s="14"/>
      <c r="M37" s="15"/>
      <c r="N37" s="15"/>
      <c r="O37" s="15"/>
      <c r="P37" s="15"/>
      <c r="Q37" s="14"/>
      <c r="R37" s="16"/>
    </row>
    <row r="38" spans="1:18" s="17" customFormat="1" ht="11.25">
      <c r="A38" s="13"/>
      <c r="B38" s="14"/>
      <c r="C38" s="14"/>
      <c r="D38" s="14"/>
      <c r="E38" s="14"/>
      <c r="F38" s="14"/>
      <c r="G38" s="14"/>
      <c r="H38" s="34"/>
      <c r="I38" s="14"/>
      <c r="J38" s="14"/>
      <c r="K38" s="14"/>
      <c r="L38" s="14"/>
      <c r="M38" s="15"/>
      <c r="N38" s="15"/>
      <c r="O38" s="15"/>
      <c r="P38" s="15"/>
      <c r="Q38" s="14"/>
      <c r="R38" s="16"/>
    </row>
    <row r="39" spans="1:18" s="17" customFormat="1" ht="11.25">
      <c r="A39" s="16"/>
      <c r="H39" s="34"/>
      <c r="M39" s="15"/>
      <c r="N39" s="15"/>
      <c r="O39" s="15"/>
      <c r="P39" s="15"/>
      <c r="R39" s="16"/>
    </row>
    <row r="40" spans="1:18" s="17" customFormat="1" ht="11.25">
      <c r="A40" s="16"/>
      <c r="H40" s="34"/>
      <c r="M40" s="15"/>
      <c r="N40" s="15"/>
      <c r="O40" s="15"/>
      <c r="P40" s="15"/>
      <c r="R40" s="16"/>
    </row>
    <row r="41" spans="1:18" s="17" customFormat="1" ht="11.25">
      <c r="A41" s="16"/>
      <c r="H41" s="34"/>
      <c r="M41" s="15"/>
      <c r="N41" s="15"/>
      <c r="O41" s="15"/>
      <c r="P41" s="15"/>
      <c r="R41" s="16"/>
    </row>
    <row r="42" spans="1:18" s="17" customFormat="1" ht="11.25">
      <c r="A42" s="16"/>
      <c r="H42" s="34"/>
      <c r="R42" s="16"/>
    </row>
    <row r="43" spans="1:18" s="17" customFormat="1" ht="11.25">
      <c r="A43" s="16"/>
      <c r="H43" s="34"/>
      <c r="R43" s="16"/>
    </row>
  </sheetData>
  <mergeCells count="6">
    <mergeCell ref="R4:R5"/>
    <mergeCell ref="S4:S5"/>
    <mergeCell ref="C2:K2"/>
    <mergeCell ref="A31:B31"/>
    <mergeCell ref="A4:A5"/>
    <mergeCell ref="B4:B5"/>
  </mergeCells>
  <printOptions/>
  <pageMargins left="0.1968503937007874" right="0.1968503937007874" top="1.1811023622047245" bottom="0.5905511811023623" header="0.7086614173228347" footer="0.511811023622047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18" sqref="C18"/>
    </sheetView>
  </sheetViews>
  <sheetFormatPr defaultColWidth="9.00390625" defaultRowHeight="12.75"/>
  <cols>
    <col min="1" max="1" width="5.375" style="1" customWidth="1"/>
    <col min="2" max="2" width="23.625" style="2" customWidth="1"/>
    <col min="3" max="3" width="19.75390625" style="2" customWidth="1"/>
    <col min="4" max="5" width="9.25390625" style="2" hidden="1" customWidth="1"/>
    <col min="6" max="6" width="17.375" style="2" customWidth="1"/>
    <col min="7" max="7" width="18.125" style="2" customWidth="1"/>
    <col min="8" max="8" width="22.125" style="2" customWidth="1"/>
    <col min="9" max="9" width="14.25390625" style="2" customWidth="1"/>
    <col min="10" max="10" width="15.125" style="1" customWidth="1"/>
    <col min="11" max="11" width="14.125" style="2" customWidth="1"/>
    <col min="12" max="12" width="13.375" style="2" customWidth="1"/>
    <col min="13" max="16384" width="9.125" style="2" customWidth="1"/>
  </cols>
  <sheetData>
    <row r="1" spans="1:12" ht="40.5" customHeight="1">
      <c r="A1" s="81" t="s">
        <v>102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02" customHeight="1">
      <c r="A3" s="79" t="s">
        <v>103</v>
      </c>
      <c r="B3" s="80" t="s">
        <v>32</v>
      </c>
      <c r="C3" s="20" t="s">
        <v>104</v>
      </c>
      <c r="D3" s="19"/>
      <c r="E3" s="19"/>
      <c r="F3" s="25" t="s">
        <v>105</v>
      </c>
      <c r="G3" s="25" t="s">
        <v>106</v>
      </c>
      <c r="H3" s="21" t="s">
        <v>107</v>
      </c>
      <c r="I3" s="5" t="s">
        <v>11</v>
      </c>
      <c r="J3" s="76" t="s">
        <v>108</v>
      </c>
      <c r="K3" s="76" t="s">
        <v>109</v>
      </c>
      <c r="L3" s="6" t="s">
        <v>3</v>
      </c>
    </row>
    <row r="4" spans="1:12" s="10" customFormat="1" ht="42.75" customHeight="1">
      <c r="A4" s="79"/>
      <c r="B4" s="80"/>
      <c r="C4" s="8" t="s">
        <v>12</v>
      </c>
      <c r="D4" s="8" t="s">
        <v>4</v>
      </c>
      <c r="E4" s="8" t="s">
        <v>4</v>
      </c>
      <c r="F4" s="8" t="s">
        <v>12</v>
      </c>
      <c r="G4" s="8" t="s">
        <v>4</v>
      </c>
      <c r="H4" s="8" t="s">
        <v>13</v>
      </c>
      <c r="I4" s="8" t="s">
        <v>110</v>
      </c>
      <c r="J4" s="77"/>
      <c r="K4" s="77"/>
      <c r="L4" s="9" t="s">
        <v>14</v>
      </c>
    </row>
    <row r="5" spans="1:12" s="10" customFormat="1" ht="12" customHeight="1">
      <c r="A5" s="50">
        <v>1</v>
      </c>
      <c r="B5" s="50">
        <v>2</v>
      </c>
      <c r="C5" s="39">
        <v>3</v>
      </c>
      <c r="D5" s="60"/>
      <c r="E5" s="60"/>
      <c r="F5" s="50">
        <v>4</v>
      </c>
      <c r="G5" s="50">
        <v>5</v>
      </c>
      <c r="H5" s="50">
        <v>6</v>
      </c>
      <c r="I5" s="50">
        <v>7</v>
      </c>
      <c r="J5" s="50">
        <v>8</v>
      </c>
      <c r="K5" s="50">
        <v>9</v>
      </c>
      <c r="L5" s="50">
        <v>10</v>
      </c>
    </row>
    <row r="6" spans="1:12" ht="12.75">
      <c r="A6" s="42">
        <v>1</v>
      </c>
      <c r="B6" s="40" t="s">
        <v>48</v>
      </c>
      <c r="C6" s="49">
        <v>-20.1</v>
      </c>
      <c r="D6" s="43"/>
      <c r="E6" s="43"/>
      <c r="F6" s="22">
        <v>208.1</v>
      </c>
      <c r="G6" s="43">
        <v>4.3</v>
      </c>
      <c r="H6" s="43">
        <f>F6+G6</f>
        <v>212.4</v>
      </c>
      <c r="I6" s="44">
        <f>C6/H6*100</f>
        <v>-9.463276836158192</v>
      </c>
      <c r="J6" s="45">
        <v>1</v>
      </c>
      <c r="K6" s="12">
        <v>0.75</v>
      </c>
      <c r="L6" s="12">
        <f aca="true" t="shared" si="0" ref="L6:L29">J6*K6</f>
        <v>0.75</v>
      </c>
    </row>
    <row r="7" spans="1:12" ht="12.75">
      <c r="A7" s="42">
        <v>2</v>
      </c>
      <c r="B7" s="41" t="s">
        <v>49</v>
      </c>
      <c r="C7" s="49">
        <v>-13.9</v>
      </c>
      <c r="D7" s="43"/>
      <c r="E7" s="43"/>
      <c r="F7" s="22">
        <v>135.6</v>
      </c>
      <c r="G7" s="43">
        <v>3.9</v>
      </c>
      <c r="H7" s="43">
        <f aca="true" t="shared" si="1" ref="H7:H29">F7+G7</f>
        <v>139.5</v>
      </c>
      <c r="I7" s="44">
        <f aca="true" t="shared" si="2" ref="I7:I29">C7/H7*100</f>
        <v>-9.964157706093191</v>
      </c>
      <c r="J7" s="45">
        <v>1</v>
      </c>
      <c r="K7" s="12">
        <v>0.75</v>
      </c>
      <c r="L7" s="12">
        <f t="shared" si="0"/>
        <v>0.75</v>
      </c>
    </row>
    <row r="8" spans="1:12" ht="12.75">
      <c r="A8" s="42">
        <v>3</v>
      </c>
      <c r="B8" s="41" t="s">
        <v>50</v>
      </c>
      <c r="C8" s="49">
        <v>-11.6</v>
      </c>
      <c r="D8" s="43"/>
      <c r="E8" s="43"/>
      <c r="F8" s="22">
        <v>112</v>
      </c>
      <c r="G8" s="43">
        <v>3.8</v>
      </c>
      <c r="H8" s="43">
        <f t="shared" si="1"/>
        <v>115.8</v>
      </c>
      <c r="I8" s="44">
        <f t="shared" si="2"/>
        <v>-10.01727115716753</v>
      </c>
      <c r="J8" s="45">
        <v>1</v>
      </c>
      <c r="K8" s="12">
        <v>0.75</v>
      </c>
      <c r="L8" s="12">
        <f t="shared" si="0"/>
        <v>0.75</v>
      </c>
    </row>
    <row r="9" spans="1:12" ht="12.75">
      <c r="A9" s="42">
        <v>4</v>
      </c>
      <c r="B9" s="41" t="s">
        <v>51</v>
      </c>
      <c r="C9" s="49">
        <v>-19.7</v>
      </c>
      <c r="D9" s="43"/>
      <c r="E9" s="43"/>
      <c r="F9" s="22">
        <v>193.2</v>
      </c>
      <c r="G9" s="43">
        <v>4.3</v>
      </c>
      <c r="H9" s="43">
        <f t="shared" si="1"/>
        <v>197.5</v>
      </c>
      <c r="I9" s="44">
        <f t="shared" si="2"/>
        <v>-9.974683544303797</v>
      </c>
      <c r="J9" s="45">
        <v>1</v>
      </c>
      <c r="K9" s="12">
        <v>0.75</v>
      </c>
      <c r="L9" s="12">
        <f t="shared" si="0"/>
        <v>0.75</v>
      </c>
    </row>
    <row r="10" spans="1:12" ht="12.75">
      <c r="A10" s="42">
        <v>5</v>
      </c>
      <c r="B10" s="41" t="s">
        <v>52</v>
      </c>
      <c r="C10" s="49">
        <v>-15</v>
      </c>
      <c r="D10" s="43"/>
      <c r="E10" s="43"/>
      <c r="F10" s="22">
        <v>159.9</v>
      </c>
      <c r="G10" s="43">
        <v>3.6</v>
      </c>
      <c r="H10" s="43">
        <f t="shared" si="1"/>
        <v>163.5</v>
      </c>
      <c r="I10" s="44">
        <f t="shared" si="2"/>
        <v>-9.174311926605505</v>
      </c>
      <c r="J10" s="45">
        <v>1</v>
      </c>
      <c r="K10" s="12">
        <v>0.75</v>
      </c>
      <c r="L10" s="12">
        <f t="shared" si="0"/>
        <v>0.75</v>
      </c>
    </row>
    <row r="11" spans="1:12" ht="12.75">
      <c r="A11" s="42">
        <v>6</v>
      </c>
      <c r="B11" s="41" t="s">
        <v>53</v>
      </c>
      <c r="C11" s="49">
        <v>-9.4</v>
      </c>
      <c r="D11" s="43"/>
      <c r="E11" s="43"/>
      <c r="F11" s="22">
        <v>84.6</v>
      </c>
      <c r="G11" s="43">
        <v>9</v>
      </c>
      <c r="H11" s="43">
        <f t="shared" si="1"/>
        <v>93.6</v>
      </c>
      <c r="I11" s="44">
        <f t="shared" si="2"/>
        <v>-10.042735042735043</v>
      </c>
      <c r="J11" s="45">
        <v>1</v>
      </c>
      <c r="K11" s="12">
        <v>0.75</v>
      </c>
      <c r="L11" s="12">
        <f t="shared" si="0"/>
        <v>0.75</v>
      </c>
    </row>
    <row r="12" spans="1:12" ht="12.75">
      <c r="A12" s="42">
        <v>7</v>
      </c>
      <c r="B12" s="41" t="s">
        <v>54</v>
      </c>
      <c r="C12" s="49">
        <v>-9.3</v>
      </c>
      <c r="D12" s="43"/>
      <c r="E12" s="43"/>
      <c r="F12" s="22">
        <v>88.8</v>
      </c>
      <c r="G12" s="43">
        <v>4.5</v>
      </c>
      <c r="H12" s="43">
        <f t="shared" si="1"/>
        <v>93.3</v>
      </c>
      <c r="I12" s="44">
        <f t="shared" si="2"/>
        <v>-9.96784565916399</v>
      </c>
      <c r="J12" s="45">
        <v>1</v>
      </c>
      <c r="K12" s="12">
        <v>0.75</v>
      </c>
      <c r="L12" s="12">
        <f t="shared" si="0"/>
        <v>0.75</v>
      </c>
    </row>
    <row r="13" spans="1:12" ht="12.75">
      <c r="A13" s="42">
        <v>8</v>
      </c>
      <c r="B13" s="41" t="s">
        <v>55</v>
      </c>
      <c r="C13" s="49">
        <v>-933.7</v>
      </c>
      <c r="D13" s="43"/>
      <c r="E13" s="43"/>
      <c r="F13" s="22">
        <v>9208.2</v>
      </c>
      <c r="G13" s="43">
        <v>218.5</v>
      </c>
      <c r="H13" s="43">
        <f t="shared" si="1"/>
        <v>9426.7</v>
      </c>
      <c r="I13" s="44">
        <f t="shared" si="2"/>
        <v>-9.904844749488156</v>
      </c>
      <c r="J13" s="45">
        <v>1</v>
      </c>
      <c r="K13" s="12">
        <v>0.75</v>
      </c>
      <c r="L13" s="12">
        <f t="shared" si="0"/>
        <v>0.75</v>
      </c>
    </row>
    <row r="14" spans="1:12" ht="12.75">
      <c r="A14" s="42">
        <v>9</v>
      </c>
      <c r="B14" s="41" t="s">
        <v>56</v>
      </c>
      <c r="C14" s="49">
        <v>-27.6</v>
      </c>
      <c r="D14" s="43"/>
      <c r="E14" s="43"/>
      <c r="F14" s="22">
        <v>285.9</v>
      </c>
      <c r="G14" s="43">
        <v>4.5</v>
      </c>
      <c r="H14" s="43">
        <f t="shared" si="1"/>
        <v>290.4</v>
      </c>
      <c r="I14" s="44">
        <f t="shared" si="2"/>
        <v>-9.50413223140496</v>
      </c>
      <c r="J14" s="45">
        <v>1</v>
      </c>
      <c r="K14" s="12">
        <v>0.75</v>
      </c>
      <c r="L14" s="12">
        <f t="shared" si="0"/>
        <v>0.75</v>
      </c>
    </row>
    <row r="15" spans="1:12" ht="12.75">
      <c r="A15" s="42">
        <v>10</v>
      </c>
      <c r="B15" s="41" t="s">
        <v>57</v>
      </c>
      <c r="C15" s="49">
        <v>-11.9</v>
      </c>
      <c r="D15" s="43"/>
      <c r="E15" s="43"/>
      <c r="F15" s="22">
        <v>114.7</v>
      </c>
      <c r="G15" s="43">
        <v>3.9</v>
      </c>
      <c r="H15" s="43">
        <f t="shared" si="1"/>
        <v>118.60000000000001</v>
      </c>
      <c r="I15" s="44">
        <f t="shared" si="2"/>
        <v>-10.03372681281619</v>
      </c>
      <c r="J15" s="45">
        <v>1</v>
      </c>
      <c r="K15" s="12">
        <v>0.75</v>
      </c>
      <c r="L15" s="12">
        <f t="shared" si="0"/>
        <v>0.75</v>
      </c>
    </row>
    <row r="16" spans="1:12" ht="12.75">
      <c r="A16" s="42">
        <v>11</v>
      </c>
      <c r="B16" s="41" t="s">
        <v>58</v>
      </c>
      <c r="C16" s="49">
        <v>-63.6</v>
      </c>
      <c r="D16" s="43"/>
      <c r="E16" s="43"/>
      <c r="F16" s="22">
        <v>588.2</v>
      </c>
      <c r="G16" s="43">
        <v>65.8</v>
      </c>
      <c r="H16" s="43">
        <f t="shared" si="1"/>
        <v>654</v>
      </c>
      <c r="I16" s="44">
        <f t="shared" si="2"/>
        <v>-9.724770642201836</v>
      </c>
      <c r="J16" s="45">
        <v>1</v>
      </c>
      <c r="K16" s="12">
        <v>0.75</v>
      </c>
      <c r="L16" s="12">
        <f t="shared" si="0"/>
        <v>0.75</v>
      </c>
    </row>
    <row r="17" spans="1:12" ht="12.75">
      <c r="A17" s="42">
        <v>12</v>
      </c>
      <c r="B17" s="41" t="s">
        <v>59</v>
      </c>
      <c r="C17" s="49">
        <v>-14</v>
      </c>
      <c r="D17" s="43"/>
      <c r="E17" s="43"/>
      <c r="F17" s="22">
        <v>150</v>
      </c>
      <c r="G17" s="43">
        <v>4.5</v>
      </c>
      <c r="H17" s="43">
        <f t="shared" si="1"/>
        <v>154.5</v>
      </c>
      <c r="I17" s="44">
        <f t="shared" si="2"/>
        <v>-9.06148867313916</v>
      </c>
      <c r="J17" s="45">
        <v>1</v>
      </c>
      <c r="K17" s="12">
        <v>0.75</v>
      </c>
      <c r="L17" s="12">
        <f t="shared" si="0"/>
        <v>0.75</v>
      </c>
    </row>
    <row r="18" spans="1:12" ht="12.75">
      <c r="A18" s="42">
        <v>13</v>
      </c>
      <c r="B18" s="41" t="s">
        <v>60</v>
      </c>
      <c r="C18" s="49">
        <v>-12.1</v>
      </c>
      <c r="D18" s="43"/>
      <c r="E18" s="43"/>
      <c r="F18" s="22">
        <v>119.3</v>
      </c>
      <c r="G18" s="43">
        <v>1.9</v>
      </c>
      <c r="H18" s="43">
        <f t="shared" si="1"/>
        <v>121.2</v>
      </c>
      <c r="I18" s="44">
        <f t="shared" si="2"/>
        <v>-9.983498349834983</v>
      </c>
      <c r="J18" s="45">
        <v>1</v>
      </c>
      <c r="K18" s="12">
        <v>0.75</v>
      </c>
      <c r="L18" s="12">
        <f t="shared" si="0"/>
        <v>0.75</v>
      </c>
    </row>
    <row r="19" spans="1:12" ht="12.75">
      <c r="A19" s="42">
        <v>14</v>
      </c>
      <c r="B19" s="41" t="s">
        <v>61</v>
      </c>
      <c r="C19" s="49">
        <v>-9</v>
      </c>
      <c r="D19" s="43"/>
      <c r="E19" s="43"/>
      <c r="F19" s="22">
        <v>91.1</v>
      </c>
      <c r="G19" s="43">
        <v>4.2</v>
      </c>
      <c r="H19" s="43">
        <f t="shared" si="1"/>
        <v>95.3</v>
      </c>
      <c r="I19" s="44">
        <f t="shared" si="2"/>
        <v>-9.44386149003148</v>
      </c>
      <c r="J19" s="45">
        <v>1</v>
      </c>
      <c r="K19" s="12">
        <v>0.75</v>
      </c>
      <c r="L19" s="12">
        <f t="shared" si="0"/>
        <v>0.75</v>
      </c>
    </row>
    <row r="20" spans="1:12" ht="12.75">
      <c r="A20" s="42">
        <v>15</v>
      </c>
      <c r="B20" s="41" t="s">
        <v>62</v>
      </c>
      <c r="C20" s="49">
        <v>-14.2</v>
      </c>
      <c r="D20" s="43"/>
      <c r="E20" s="43"/>
      <c r="F20" s="22">
        <v>157</v>
      </c>
      <c r="G20" s="43">
        <v>6.5</v>
      </c>
      <c r="H20" s="43">
        <f t="shared" si="1"/>
        <v>163.5</v>
      </c>
      <c r="I20" s="44">
        <f t="shared" si="2"/>
        <v>-8.685015290519878</v>
      </c>
      <c r="J20" s="45">
        <v>1</v>
      </c>
      <c r="K20" s="12">
        <v>0.75</v>
      </c>
      <c r="L20" s="12">
        <f t="shared" si="0"/>
        <v>0.75</v>
      </c>
    </row>
    <row r="21" spans="1:12" ht="12.75">
      <c r="A21" s="42">
        <v>16</v>
      </c>
      <c r="B21" s="41" t="s">
        <v>63</v>
      </c>
      <c r="C21" s="49">
        <v>-16</v>
      </c>
      <c r="D21" s="43"/>
      <c r="E21" s="43"/>
      <c r="F21" s="22">
        <v>174.4</v>
      </c>
      <c r="G21" s="43">
        <v>2.5</v>
      </c>
      <c r="H21" s="43">
        <f t="shared" si="1"/>
        <v>176.9</v>
      </c>
      <c r="I21" s="44">
        <f t="shared" si="2"/>
        <v>-9.044657998869418</v>
      </c>
      <c r="J21" s="45">
        <v>1</v>
      </c>
      <c r="K21" s="12">
        <v>0.75</v>
      </c>
      <c r="L21" s="12">
        <f t="shared" si="0"/>
        <v>0.75</v>
      </c>
    </row>
    <row r="22" spans="1:12" ht="12.75">
      <c r="A22" s="42">
        <v>17</v>
      </c>
      <c r="B22" s="41" t="s">
        <v>64</v>
      </c>
      <c r="C22" s="49">
        <v>-16.2</v>
      </c>
      <c r="D22" s="43"/>
      <c r="E22" s="43"/>
      <c r="F22" s="22">
        <v>158.3</v>
      </c>
      <c r="G22" s="43">
        <v>6.5</v>
      </c>
      <c r="H22" s="43">
        <f t="shared" si="1"/>
        <v>164.8</v>
      </c>
      <c r="I22" s="44">
        <f t="shared" si="2"/>
        <v>-9.83009708737864</v>
      </c>
      <c r="J22" s="45">
        <v>1</v>
      </c>
      <c r="K22" s="12">
        <v>0.75</v>
      </c>
      <c r="L22" s="12">
        <f t="shared" si="0"/>
        <v>0.75</v>
      </c>
    </row>
    <row r="23" spans="1:12" ht="12.75">
      <c r="A23" s="42">
        <v>18</v>
      </c>
      <c r="B23" s="41" t="s">
        <v>65</v>
      </c>
      <c r="C23" s="49">
        <v>-11.3</v>
      </c>
      <c r="D23" s="43"/>
      <c r="E23" s="43"/>
      <c r="F23" s="22">
        <v>108.9</v>
      </c>
      <c r="G23" s="43">
        <v>4.2</v>
      </c>
      <c r="H23" s="43">
        <f t="shared" si="1"/>
        <v>113.10000000000001</v>
      </c>
      <c r="I23" s="44">
        <f t="shared" si="2"/>
        <v>-9.991158267020337</v>
      </c>
      <c r="J23" s="45">
        <v>1</v>
      </c>
      <c r="K23" s="12">
        <v>0.75</v>
      </c>
      <c r="L23" s="12">
        <f t="shared" si="0"/>
        <v>0.75</v>
      </c>
    </row>
    <row r="24" spans="1:12" ht="12.75">
      <c r="A24" s="42">
        <v>19</v>
      </c>
      <c r="B24" s="41" t="s">
        <v>66</v>
      </c>
      <c r="C24" s="49">
        <v>-27.4</v>
      </c>
      <c r="D24" s="43"/>
      <c r="E24" s="43"/>
      <c r="F24" s="22">
        <v>264.8</v>
      </c>
      <c r="G24" s="43">
        <v>10</v>
      </c>
      <c r="H24" s="43">
        <f t="shared" si="1"/>
        <v>274.8</v>
      </c>
      <c r="I24" s="44">
        <f t="shared" si="2"/>
        <v>-9.97088791848617</v>
      </c>
      <c r="J24" s="45">
        <v>1</v>
      </c>
      <c r="K24" s="12">
        <v>0.75</v>
      </c>
      <c r="L24" s="12">
        <f t="shared" si="0"/>
        <v>0.75</v>
      </c>
    </row>
    <row r="25" spans="1:12" ht="11.25">
      <c r="A25" s="42">
        <v>20</v>
      </c>
      <c r="B25" s="22"/>
      <c r="C25" s="49"/>
      <c r="D25" s="43"/>
      <c r="E25" s="43"/>
      <c r="F25" s="43"/>
      <c r="G25" s="43"/>
      <c r="H25" s="43">
        <f t="shared" si="1"/>
        <v>0</v>
      </c>
      <c r="I25" s="44" t="e">
        <f t="shared" si="2"/>
        <v>#DIV/0!</v>
      </c>
      <c r="J25" s="45"/>
      <c r="K25" s="12">
        <v>0.75</v>
      </c>
      <c r="L25" s="12">
        <f t="shared" si="0"/>
        <v>0</v>
      </c>
    </row>
    <row r="26" spans="1:12" ht="11.25">
      <c r="A26" s="42">
        <v>21</v>
      </c>
      <c r="B26" s="22"/>
      <c r="C26" s="49"/>
      <c r="D26" s="43"/>
      <c r="E26" s="43"/>
      <c r="F26" s="43"/>
      <c r="G26" s="43"/>
      <c r="H26" s="43">
        <f t="shared" si="1"/>
        <v>0</v>
      </c>
      <c r="I26" s="44" t="e">
        <f t="shared" si="2"/>
        <v>#DIV/0!</v>
      </c>
      <c r="J26" s="45"/>
      <c r="K26" s="12">
        <v>0.75</v>
      </c>
      <c r="L26" s="12">
        <f t="shared" si="0"/>
        <v>0</v>
      </c>
    </row>
    <row r="27" spans="1:12" ht="11.25">
      <c r="A27" s="42">
        <v>22</v>
      </c>
      <c r="B27" s="22"/>
      <c r="C27" s="49"/>
      <c r="D27" s="46"/>
      <c r="E27" s="46"/>
      <c r="F27" s="48"/>
      <c r="G27" s="48"/>
      <c r="H27" s="43">
        <f t="shared" si="1"/>
        <v>0</v>
      </c>
      <c r="I27" s="44" t="e">
        <f t="shared" si="2"/>
        <v>#DIV/0!</v>
      </c>
      <c r="J27" s="45"/>
      <c r="K27" s="12">
        <v>0.75</v>
      </c>
      <c r="L27" s="12">
        <f t="shared" si="0"/>
        <v>0</v>
      </c>
    </row>
    <row r="28" spans="1:12" ht="11.25">
      <c r="A28" s="42">
        <v>23</v>
      </c>
      <c r="B28" s="22"/>
      <c r="C28" s="49"/>
      <c r="D28" s="46"/>
      <c r="E28" s="46"/>
      <c r="F28" s="46"/>
      <c r="G28" s="46"/>
      <c r="H28" s="43">
        <f t="shared" si="1"/>
        <v>0</v>
      </c>
      <c r="I28" s="44" t="e">
        <f t="shared" si="2"/>
        <v>#DIV/0!</v>
      </c>
      <c r="J28" s="45"/>
      <c r="K28" s="12">
        <v>0.75</v>
      </c>
      <c r="L28" s="12">
        <f t="shared" si="0"/>
        <v>0</v>
      </c>
    </row>
    <row r="29" spans="1:12" ht="11.25">
      <c r="A29" s="42">
        <v>24</v>
      </c>
      <c r="B29" s="22"/>
      <c r="C29" s="49"/>
      <c r="D29" s="46"/>
      <c r="E29" s="46"/>
      <c r="F29" s="46"/>
      <c r="G29" s="46"/>
      <c r="H29" s="43">
        <f t="shared" si="1"/>
        <v>0</v>
      </c>
      <c r="I29" s="44" t="e">
        <f t="shared" si="2"/>
        <v>#DIV/0!</v>
      </c>
      <c r="J29" s="45"/>
      <c r="K29" s="12">
        <v>0.75</v>
      </c>
      <c r="L29" s="12">
        <f t="shared" si="0"/>
        <v>0</v>
      </c>
    </row>
    <row r="30" spans="1:12" ht="11.25">
      <c r="A30" s="78" t="s">
        <v>22</v>
      </c>
      <c r="B30" s="78"/>
      <c r="C30" s="11">
        <f aca="true" t="shared" si="3" ref="C30:H30">SUM(C6:C29)</f>
        <v>-1256</v>
      </c>
      <c r="D30" s="11">
        <f t="shared" si="3"/>
        <v>0</v>
      </c>
      <c r="E30" s="11">
        <f t="shared" si="3"/>
        <v>0</v>
      </c>
      <c r="F30" s="11">
        <f t="shared" si="3"/>
        <v>12403</v>
      </c>
      <c r="G30" s="11">
        <f t="shared" si="3"/>
        <v>366.3999999999999</v>
      </c>
      <c r="H30" s="11">
        <f t="shared" si="3"/>
        <v>12769.4</v>
      </c>
      <c r="I30" s="23" t="s">
        <v>5</v>
      </c>
      <c r="J30" s="26" t="s">
        <v>5</v>
      </c>
      <c r="K30" s="12">
        <v>0.75</v>
      </c>
      <c r="L30" s="27" t="s">
        <v>5</v>
      </c>
    </row>
    <row r="31" spans="1:10" s="17" customFormat="1" ht="11.25">
      <c r="A31" s="13"/>
      <c r="B31" s="14"/>
      <c r="C31" s="14"/>
      <c r="D31" s="15"/>
      <c r="E31" s="15"/>
      <c r="F31" s="15"/>
      <c r="G31" s="15"/>
      <c r="H31" s="15"/>
      <c r="I31" s="14"/>
      <c r="J31" s="16"/>
    </row>
    <row r="32" spans="1:10" s="17" customFormat="1" ht="11.25">
      <c r="A32" s="13"/>
      <c r="B32" s="14"/>
      <c r="C32" s="14"/>
      <c r="D32" s="15"/>
      <c r="E32" s="15"/>
      <c r="F32" s="15"/>
      <c r="G32" s="15"/>
      <c r="H32" s="15"/>
      <c r="I32" s="14"/>
      <c r="J32" s="16"/>
    </row>
    <row r="33" spans="1:10" s="17" customFormat="1" ht="11.25">
      <c r="A33" s="13"/>
      <c r="B33" s="14"/>
      <c r="C33" s="14"/>
      <c r="D33" s="15"/>
      <c r="E33" s="15"/>
      <c r="F33" s="15"/>
      <c r="G33" s="15"/>
      <c r="H33" s="15"/>
      <c r="I33" s="14"/>
      <c r="J33" s="16"/>
    </row>
    <row r="34" spans="1:10" s="17" customFormat="1" ht="11.25">
      <c r="A34" s="13"/>
      <c r="B34" s="14"/>
      <c r="C34" s="14"/>
      <c r="D34" s="15"/>
      <c r="E34" s="15"/>
      <c r="F34" s="15"/>
      <c r="G34" s="15"/>
      <c r="H34" s="15"/>
      <c r="I34" s="18"/>
      <c r="J34" s="16"/>
    </row>
    <row r="35" spans="1:10" s="17" customFormat="1" ht="11.25">
      <c r="A35" s="13"/>
      <c r="B35" s="14"/>
      <c r="C35" s="14"/>
      <c r="D35" s="15"/>
      <c r="E35" s="15"/>
      <c r="F35" s="15"/>
      <c r="G35" s="15"/>
      <c r="H35" s="15"/>
      <c r="I35" s="14"/>
      <c r="J35" s="16"/>
    </row>
    <row r="36" spans="1:10" s="17" customFormat="1" ht="11.25">
      <c r="A36" s="13"/>
      <c r="B36" s="14"/>
      <c r="C36" s="14"/>
      <c r="D36" s="15"/>
      <c r="E36" s="15"/>
      <c r="F36" s="15"/>
      <c r="G36" s="15"/>
      <c r="H36" s="15"/>
      <c r="I36" s="14"/>
      <c r="J36" s="16"/>
    </row>
    <row r="37" spans="1:10" s="17" customFormat="1" ht="11.25">
      <c r="A37" s="13"/>
      <c r="B37" s="14"/>
      <c r="C37" s="14"/>
      <c r="D37" s="15"/>
      <c r="E37" s="15"/>
      <c r="F37" s="15"/>
      <c r="G37" s="15"/>
      <c r="H37" s="15"/>
      <c r="I37" s="14"/>
      <c r="J37" s="16"/>
    </row>
    <row r="38" spans="1:10" s="17" customFormat="1" ht="11.25">
      <c r="A38" s="16"/>
      <c r="D38" s="15"/>
      <c r="E38" s="15"/>
      <c r="F38" s="15"/>
      <c r="G38" s="15"/>
      <c r="H38" s="15"/>
      <c r="J38" s="16"/>
    </row>
    <row r="39" spans="1:10" s="17" customFormat="1" ht="11.25">
      <c r="A39" s="16"/>
      <c r="D39" s="15"/>
      <c r="E39" s="15"/>
      <c r="F39" s="15"/>
      <c r="G39" s="15"/>
      <c r="H39" s="15"/>
      <c r="J39" s="16"/>
    </row>
    <row r="40" spans="1:10" s="17" customFormat="1" ht="11.25">
      <c r="A40" s="16"/>
      <c r="D40" s="15"/>
      <c r="E40" s="15"/>
      <c r="F40" s="15"/>
      <c r="G40" s="15"/>
      <c r="H40" s="15"/>
      <c r="J40" s="16"/>
    </row>
    <row r="41" spans="1:10" s="17" customFormat="1" ht="11.25">
      <c r="A41" s="16"/>
      <c r="J41" s="16"/>
    </row>
    <row r="42" spans="1:10" s="17" customFormat="1" ht="11.25">
      <c r="A42" s="16"/>
      <c r="J42" s="16"/>
    </row>
  </sheetData>
  <mergeCells count="6">
    <mergeCell ref="A30:B30"/>
    <mergeCell ref="A3:A4"/>
    <mergeCell ref="B3:B4"/>
    <mergeCell ref="A1:L1"/>
    <mergeCell ref="J3:J4"/>
    <mergeCell ref="K3:K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workbookViewId="0" topLeftCell="A1">
      <pane xSplit="2" ySplit="7" topLeftCell="I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J3" sqref="J3:J4"/>
    </sheetView>
  </sheetViews>
  <sheetFormatPr defaultColWidth="9.00390625" defaultRowHeight="12.75"/>
  <cols>
    <col min="1" max="1" width="5.375" style="61" customWidth="1"/>
    <col min="2" max="2" width="24.625" style="61" customWidth="1"/>
    <col min="3" max="3" width="20.75390625" style="61" customWidth="1"/>
    <col min="4" max="5" width="9.25390625" style="61" hidden="1" customWidth="1"/>
    <col min="6" max="6" width="17.375" style="61" customWidth="1"/>
    <col min="7" max="7" width="18.125" style="61" customWidth="1"/>
    <col min="8" max="8" width="22.125" style="61" customWidth="1"/>
    <col min="9" max="9" width="14.25390625" style="61" customWidth="1"/>
    <col min="10" max="10" width="13.75390625" style="61" customWidth="1"/>
    <col min="11" max="11" width="12.25390625" style="61" customWidth="1"/>
    <col min="12" max="12" width="12.875" style="61" customWidth="1"/>
    <col min="13" max="16384" width="9.125" style="61" customWidth="1"/>
  </cols>
  <sheetData>
    <row r="1" spans="1:12" ht="54.75" customHeight="1">
      <c r="A1" s="85" t="s">
        <v>111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</row>
    <row r="2" spans="1:9" ht="11.25">
      <c r="A2" s="62"/>
      <c r="B2" s="62"/>
      <c r="C2" s="62"/>
      <c r="D2" s="62"/>
      <c r="E2" s="62"/>
      <c r="F2" s="62"/>
      <c r="G2" s="62"/>
      <c r="H2" s="62"/>
      <c r="I2" s="62"/>
    </row>
    <row r="3" spans="1:12" ht="111.75" customHeight="1">
      <c r="A3" s="86" t="s">
        <v>80</v>
      </c>
      <c r="B3" s="80" t="s">
        <v>32</v>
      </c>
      <c r="C3" s="33" t="s">
        <v>112</v>
      </c>
      <c r="D3" s="63"/>
      <c r="E3" s="63"/>
      <c r="F3" s="29" t="s">
        <v>35</v>
      </c>
      <c r="G3" s="29" t="s">
        <v>106</v>
      </c>
      <c r="H3" s="64" t="s">
        <v>113</v>
      </c>
      <c r="I3" s="29" t="s">
        <v>11</v>
      </c>
      <c r="J3" s="83" t="s">
        <v>108</v>
      </c>
      <c r="K3" s="83" t="s">
        <v>2</v>
      </c>
      <c r="L3" s="65" t="s">
        <v>3</v>
      </c>
    </row>
    <row r="4" spans="1:12" ht="42.75" customHeight="1">
      <c r="A4" s="86"/>
      <c r="B4" s="80"/>
      <c r="C4" s="29" t="s">
        <v>10</v>
      </c>
      <c r="D4" s="66" t="s">
        <v>4</v>
      </c>
      <c r="E4" s="66" t="s">
        <v>4</v>
      </c>
      <c r="F4" s="29" t="s">
        <v>12</v>
      </c>
      <c r="G4" s="29" t="s">
        <v>4</v>
      </c>
      <c r="H4" s="29" t="s">
        <v>13</v>
      </c>
      <c r="I4" s="29" t="s">
        <v>21</v>
      </c>
      <c r="J4" s="84"/>
      <c r="K4" s="84"/>
      <c r="L4" s="65" t="s">
        <v>14</v>
      </c>
    </row>
    <row r="5" spans="1:12" s="10" customFormat="1" ht="11.25" customHeight="1">
      <c r="A5" s="39">
        <v>1</v>
      </c>
      <c r="B5" s="39">
        <v>2</v>
      </c>
      <c r="C5" s="39">
        <v>3</v>
      </c>
      <c r="D5" s="67"/>
      <c r="E5" s="67"/>
      <c r="F5" s="39">
        <v>4</v>
      </c>
      <c r="G5" s="39">
        <v>5</v>
      </c>
      <c r="H5" s="39">
        <v>6</v>
      </c>
      <c r="I5" s="39">
        <v>7</v>
      </c>
      <c r="J5" s="39">
        <v>8</v>
      </c>
      <c r="K5" s="39">
        <v>9</v>
      </c>
      <c r="L5" s="39">
        <v>10</v>
      </c>
    </row>
    <row r="6" spans="1:12" ht="12.75">
      <c r="A6" s="68">
        <v>1</v>
      </c>
      <c r="B6" s="40" t="s">
        <v>48</v>
      </c>
      <c r="C6" s="49">
        <v>0</v>
      </c>
      <c r="D6" s="43"/>
      <c r="E6" s="43"/>
      <c r="F6" s="22">
        <v>208.1</v>
      </c>
      <c r="G6" s="43">
        <v>4.3</v>
      </c>
      <c r="H6" s="43">
        <f>F6+G6</f>
        <v>212.4</v>
      </c>
      <c r="I6" s="51">
        <f>C6/H6*100</f>
        <v>0</v>
      </c>
      <c r="J6" s="52">
        <v>1</v>
      </c>
      <c r="K6" s="53">
        <v>0.75</v>
      </c>
      <c r="L6" s="53">
        <f aca="true" t="shared" si="0" ref="L6:L29">J6*K6</f>
        <v>0.75</v>
      </c>
    </row>
    <row r="7" spans="1:12" ht="12.75">
      <c r="A7" s="68">
        <v>2</v>
      </c>
      <c r="B7" s="41" t="s">
        <v>49</v>
      </c>
      <c r="C7" s="49">
        <v>0</v>
      </c>
      <c r="D7" s="43"/>
      <c r="E7" s="43"/>
      <c r="F7" s="22">
        <v>135.6</v>
      </c>
      <c r="G7" s="43">
        <v>3.9</v>
      </c>
      <c r="H7" s="43">
        <f aca="true" t="shared" si="1" ref="H7:H29">F7+G7</f>
        <v>139.5</v>
      </c>
      <c r="I7" s="51">
        <f aca="true" t="shared" si="2" ref="I7:I29">C7/H7*100</f>
        <v>0</v>
      </c>
      <c r="J7" s="52">
        <v>1</v>
      </c>
      <c r="K7" s="53">
        <v>0.75</v>
      </c>
      <c r="L7" s="53">
        <f t="shared" si="0"/>
        <v>0.75</v>
      </c>
    </row>
    <row r="8" spans="1:12" ht="12.75">
      <c r="A8" s="68">
        <v>3</v>
      </c>
      <c r="B8" s="41" t="s">
        <v>50</v>
      </c>
      <c r="C8" s="49">
        <v>0</v>
      </c>
      <c r="D8" s="43"/>
      <c r="E8" s="43"/>
      <c r="F8" s="22">
        <v>112</v>
      </c>
      <c r="G8" s="43">
        <v>3.8</v>
      </c>
      <c r="H8" s="43">
        <f t="shared" si="1"/>
        <v>115.8</v>
      </c>
      <c r="I8" s="51">
        <f t="shared" si="2"/>
        <v>0</v>
      </c>
      <c r="J8" s="52">
        <v>1</v>
      </c>
      <c r="K8" s="53">
        <v>0.75</v>
      </c>
      <c r="L8" s="53">
        <f t="shared" si="0"/>
        <v>0.75</v>
      </c>
    </row>
    <row r="9" spans="1:12" ht="12.75">
      <c r="A9" s="68">
        <v>4</v>
      </c>
      <c r="B9" s="41" t="s">
        <v>51</v>
      </c>
      <c r="C9" s="49">
        <v>0</v>
      </c>
      <c r="D9" s="43"/>
      <c r="E9" s="43"/>
      <c r="F9" s="22">
        <v>193.2</v>
      </c>
      <c r="G9" s="43">
        <v>4.3</v>
      </c>
      <c r="H9" s="43">
        <f t="shared" si="1"/>
        <v>197.5</v>
      </c>
      <c r="I9" s="51">
        <f t="shared" si="2"/>
        <v>0</v>
      </c>
      <c r="J9" s="52">
        <v>1</v>
      </c>
      <c r="K9" s="53">
        <v>0.75</v>
      </c>
      <c r="L9" s="53">
        <f t="shared" si="0"/>
        <v>0.75</v>
      </c>
    </row>
    <row r="10" spans="1:12" ht="12.75">
      <c r="A10" s="68">
        <v>5</v>
      </c>
      <c r="B10" s="41" t="s">
        <v>52</v>
      </c>
      <c r="C10" s="49">
        <v>0</v>
      </c>
      <c r="D10" s="43"/>
      <c r="E10" s="43"/>
      <c r="F10" s="22">
        <v>159.9</v>
      </c>
      <c r="G10" s="43">
        <v>3.6</v>
      </c>
      <c r="H10" s="43">
        <f t="shared" si="1"/>
        <v>163.5</v>
      </c>
      <c r="I10" s="51">
        <f t="shared" si="2"/>
        <v>0</v>
      </c>
      <c r="J10" s="52">
        <v>1</v>
      </c>
      <c r="K10" s="53">
        <v>0.75</v>
      </c>
      <c r="L10" s="53">
        <f t="shared" si="0"/>
        <v>0.75</v>
      </c>
    </row>
    <row r="11" spans="1:12" ht="12.75">
      <c r="A11" s="68">
        <v>6</v>
      </c>
      <c r="B11" s="41" t="s">
        <v>53</v>
      </c>
      <c r="C11" s="49">
        <v>0</v>
      </c>
      <c r="D11" s="43"/>
      <c r="E11" s="43"/>
      <c r="F11" s="22">
        <v>84.6</v>
      </c>
      <c r="G11" s="43">
        <v>9</v>
      </c>
      <c r="H11" s="43">
        <f t="shared" si="1"/>
        <v>93.6</v>
      </c>
      <c r="I11" s="51">
        <f t="shared" si="2"/>
        <v>0</v>
      </c>
      <c r="J11" s="52">
        <v>1</v>
      </c>
      <c r="K11" s="53">
        <v>0.75</v>
      </c>
      <c r="L11" s="53">
        <f t="shared" si="0"/>
        <v>0.75</v>
      </c>
    </row>
    <row r="12" spans="1:12" ht="12.75">
      <c r="A12" s="68">
        <v>7</v>
      </c>
      <c r="B12" s="41" t="s">
        <v>54</v>
      </c>
      <c r="C12" s="49">
        <v>0</v>
      </c>
      <c r="D12" s="43"/>
      <c r="E12" s="43"/>
      <c r="F12" s="22">
        <v>88.8</v>
      </c>
      <c r="G12" s="43">
        <v>4.5</v>
      </c>
      <c r="H12" s="43">
        <f t="shared" si="1"/>
        <v>93.3</v>
      </c>
      <c r="I12" s="51">
        <f t="shared" si="2"/>
        <v>0</v>
      </c>
      <c r="J12" s="52">
        <v>1</v>
      </c>
      <c r="K12" s="53">
        <v>0.75</v>
      </c>
      <c r="L12" s="53">
        <f t="shared" si="0"/>
        <v>0.75</v>
      </c>
    </row>
    <row r="13" spans="1:12" ht="12.75">
      <c r="A13" s="68">
        <v>8</v>
      </c>
      <c r="B13" s="41" t="s">
        <v>55</v>
      </c>
      <c r="C13" s="49">
        <v>0</v>
      </c>
      <c r="D13" s="43"/>
      <c r="E13" s="43"/>
      <c r="F13" s="22">
        <v>9208.2</v>
      </c>
      <c r="G13" s="43">
        <v>218.5</v>
      </c>
      <c r="H13" s="43">
        <f t="shared" si="1"/>
        <v>9426.7</v>
      </c>
      <c r="I13" s="51">
        <f t="shared" si="2"/>
        <v>0</v>
      </c>
      <c r="J13" s="52">
        <v>1</v>
      </c>
      <c r="K13" s="53">
        <v>0.75</v>
      </c>
      <c r="L13" s="53">
        <f t="shared" si="0"/>
        <v>0.75</v>
      </c>
    </row>
    <row r="14" spans="1:12" ht="12.75">
      <c r="A14" s="68">
        <v>9</v>
      </c>
      <c r="B14" s="41" t="s">
        <v>56</v>
      </c>
      <c r="C14" s="49">
        <v>0</v>
      </c>
      <c r="D14" s="43"/>
      <c r="E14" s="43"/>
      <c r="F14" s="22">
        <v>285.9</v>
      </c>
      <c r="G14" s="43">
        <v>4.5</v>
      </c>
      <c r="H14" s="43">
        <f t="shared" si="1"/>
        <v>290.4</v>
      </c>
      <c r="I14" s="51">
        <f t="shared" si="2"/>
        <v>0</v>
      </c>
      <c r="J14" s="52">
        <v>1</v>
      </c>
      <c r="K14" s="53">
        <v>0.75</v>
      </c>
      <c r="L14" s="53">
        <f t="shared" si="0"/>
        <v>0.75</v>
      </c>
    </row>
    <row r="15" spans="1:12" ht="12.75">
      <c r="A15" s="68">
        <v>10</v>
      </c>
      <c r="B15" s="41" t="s">
        <v>57</v>
      </c>
      <c r="C15" s="49">
        <v>0</v>
      </c>
      <c r="D15" s="43"/>
      <c r="E15" s="43"/>
      <c r="F15" s="22">
        <v>114.7</v>
      </c>
      <c r="G15" s="43">
        <v>3.9</v>
      </c>
      <c r="H15" s="43">
        <f t="shared" si="1"/>
        <v>118.60000000000001</v>
      </c>
      <c r="I15" s="51">
        <f t="shared" si="2"/>
        <v>0</v>
      </c>
      <c r="J15" s="52">
        <v>1</v>
      </c>
      <c r="K15" s="53">
        <v>0.75</v>
      </c>
      <c r="L15" s="53">
        <f t="shared" si="0"/>
        <v>0.75</v>
      </c>
    </row>
    <row r="16" spans="1:12" ht="12.75">
      <c r="A16" s="68">
        <v>11</v>
      </c>
      <c r="B16" s="41" t="s">
        <v>58</v>
      </c>
      <c r="C16" s="49">
        <v>0</v>
      </c>
      <c r="D16" s="43"/>
      <c r="E16" s="43"/>
      <c r="F16" s="22">
        <v>588.2</v>
      </c>
      <c r="G16" s="43">
        <v>65.8</v>
      </c>
      <c r="H16" s="43">
        <f t="shared" si="1"/>
        <v>654</v>
      </c>
      <c r="I16" s="51">
        <f t="shared" si="2"/>
        <v>0</v>
      </c>
      <c r="J16" s="52">
        <v>1</v>
      </c>
      <c r="K16" s="53">
        <v>0.75</v>
      </c>
      <c r="L16" s="53">
        <f t="shared" si="0"/>
        <v>0.75</v>
      </c>
    </row>
    <row r="17" spans="1:12" ht="12.75">
      <c r="A17" s="68">
        <v>12</v>
      </c>
      <c r="B17" s="41" t="s">
        <v>59</v>
      </c>
      <c r="C17" s="49">
        <v>0</v>
      </c>
      <c r="D17" s="43"/>
      <c r="E17" s="43"/>
      <c r="F17" s="22">
        <v>150</v>
      </c>
      <c r="G17" s="43">
        <v>4.5</v>
      </c>
      <c r="H17" s="43">
        <f t="shared" si="1"/>
        <v>154.5</v>
      </c>
      <c r="I17" s="51">
        <f t="shared" si="2"/>
        <v>0</v>
      </c>
      <c r="J17" s="52">
        <v>1</v>
      </c>
      <c r="K17" s="53">
        <v>0.75</v>
      </c>
      <c r="L17" s="53">
        <f t="shared" si="0"/>
        <v>0.75</v>
      </c>
    </row>
    <row r="18" spans="1:12" ht="12.75">
      <c r="A18" s="68">
        <v>13</v>
      </c>
      <c r="B18" s="41" t="s">
        <v>60</v>
      </c>
      <c r="C18" s="49">
        <v>0</v>
      </c>
      <c r="D18" s="43"/>
      <c r="E18" s="43"/>
      <c r="F18" s="22">
        <v>119.3</v>
      </c>
      <c r="G18" s="43">
        <v>1.9</v>
      </c>
      <c r="H18" s="43">
        <f t="shared" si="1"/>
        <v>121.2</v>
      </c>
      <c r="I18" s="51">
        <f t="shared" si="2"/>
        <v>0</v>
      </c>
      <c r="J18" s="52">
        <v>1</v>
      </c>
      <c r="K18" s="53">
        <v>0.75</v>
      </c>
      <c r="L18" s="53">
        <f t="shared" si="0"/>
        <v>0.75</v>
      </c>
    </row>
    <row r="19" spans="1:12" ht="12.75">
      <c r="A19" s="68">
        <v>14</v>
      </c>
      <c r="B19" s="41" t="s">
        <v>61</v>
      </c>
      <c r="C19" s="49">
        <v>0</v>
      </c>
      <c r="D19" s="43"/>
      <c r="E19" s="43"/>
      <c r="F19" s="22">
        <v>91.1</v>
      </c>
      <c r="G19" s="43">
        <v>4.2</v>
      </c>
      <c r="H19" s="43">
        <f t="shared" si="1"/>
        <v>95.3</v>
      </c>
      <c r="I19" s="51">
        <f t="shared" si="2"/>
        <v>0</v>
      </c>
      <c r="J19" s="52">
        <v>1</v>
      </c>
      <c r="K19" s="53">
        <v>0.75</v>
      </c>
      <c r="L19" s="53">
        <f t="shared" si="0"/>
        <v>0.75</v>
      </c>
    </row>
    <row r="20" spans="1:12" ht="12.75">
      <c r="A20" s="68">
        <v>15</v>
      </c>
      <c r="B20" s="41" t="s">
        <v>62</v>
      </c>
      <c r="C20" s="49">
        <v>0</v>
      </c>
      <c r="D20" s="43"/>
      <c r="E20" s="43"/>
      <c r="F20" s="22">
        <v>157</v>
      </c>
      <c r="G20" s="43">
        <v>6.5</v>
      </c>
      <c r="H20" s="43">
        <f t="shared" si="1"/>
        <v>163.5</v>
      </c>
      <c r="I20" s="51">
        <f t="shared" si="2"/>
        <v>0</v>
      </c>
      <c r="J20" s="52">
        <v>1</v>
      </c>
      <c r="K20" s="53">
        <v>0.75</v>
      </c>
      <c r="L20" s="53">
        <f t="shared" si="0"/>
        <v>0.75</v>
      </c>
    </row>
    <row r="21" spans="1:12" ht="12.75">
      <c r="A21" s="68">
        <v>16</v>
      </c>
      <c r="B21" s="41" t="s">
        <v>63</v>
      </c>
      <c r="C21" s="49">
        <v>0</v>
      </c>
      <c r="D21" s="43"/>
      <c r="E21" s="43"/>
      <c r="F21" s="22">
        <v>174.4</v>
      </c>
      <c r="G21" s="43">
        <v>2.5</v>
      </c>
      <c r="H21" s="43">
        <f t="shared" si="1"/>
        <v>176.9</v>
      </c>
      <c r="I21" s="51">
        <f t="shared" si="2"/>
        <v>0</v>
      </c>
      <c r="J21" s="52">
        <v>1</v>
      </c>
      <c r="K21" s="53">
        <v>0.75</v>
      </c>
      <c r="L21" s="53">
        <f t="shared" si="0"/>
        <v>0.75</v>
      </c>
    </row>
    <row r="22" spans="1:12" ht="12.75">
      <c r="A22" s="68">
        <v>17</v>
      </c>
      <c r="B22" s="41" t="s">
        <v>64</v>
      </c>
      <c r="C22" s="49">
        <v>0</v>
      </c>
      <c r="D22" s="43"/>
      <c r="E22" s="43"/>
      <c r="F22" s="22">
        <v>158.3</v>
      </c>
      <c r="G22" s="43">
        <v>6.5</v>
      </c>
      <c r="H22" s="43">
        <f t="shared" si="1"/>
        <v>164.8</v>
      </c>
      <c r="I22" s="51">
        <f t="shared" si="2"/>
        <v>0</v>
      </c>
      <c r="J22" s="52">
        <v>1</v>
      </c>
      <c r="K22" s="53">
        <v>0.75</v>
      </c>
      <c r="L22" s="53">
        <f t="shared" si="0"/>
        <v>0.75</v>
      </c>
    </row>
    <row r="23" spans="1:12" ht="12.75">
      <c r="A23" s="68">
        <v>18</v>
      </c>
      <c r="B23" s="41" t="s">
        <v>65</v>
      </c>
      <c r="C23" s="49">
        <v>0</v>
      </c>
      <c r="D23" s="43"/>
      <c r="E23" s="43"/>
      <c r="F23" s="22">
        <v>108.9</v>
      </c>
      <c r="G23" s="43">
        <v>4.2</v>
      </c>
      <c r="H23" s="43">
        <f t="shared" si="1"/>
        <v>113.10000000000001</v>
      </c>
      <c r="I23" s="51">
        <f t="shared" si="2"/>
        <v>0</v>
      </c>
      <c r="J23" s="52">
        <v>1</v>
      </c>
      <c r="K23" s="53">
        <v>0.75</v>
      </c>
      <c r="L23" s="53">
        <f t="shared" si="0"/>
        <v>0.75</v>
      </c>
    </row>
    <row r="24" spans="1:12" ht="12.75">
      <c r="A24" s="68">
        <v>19</v>
      </c>
      <c r="B24" s="41" t="s">
        <v>66</v>
      </c>
      <c r="C24" s="49">
        <v>0</v>
      </c>
      <c r="D24" s="43"/>
      <c r="E24" s="43"/>
      <c r="F24" s="22">
        <v>264.8</v>
      </c>
      <c r="G24" s="43">
        <v>10</v>
      </c>
      <c r="H24" s="43">
        <f t="shared" si="1"/>
        <v>274.8</v>
      </c>
      <c r="I24" s="51">
        <f t="shared" si="2"/>
        <v>0</v>
      </c>
      <c r="J24" s="52">
        <v>1</v>
      </c>
      <c r="K24" s="53">
        <v>0.75</v>
      </c>
      <c r="L24" s="53">
        <f t="shared" si="0"/>
        <v>0.75</v>
      </c>
    </row>
    <row r="25" spans="1:12" ht="11.25">
      <c r="A25" s="68">
        <v>20</v>
      </c>
      <c r="B25" s="54"/>
      <c r="C25" s="49"/>
      <c r="D25" s="43"/>
      <c r="E25" s="43"/>
      <c r="F25" s="43"/>
      <c r="G25" s="43"/>
      <c r="H25" s="43">
        <f t="shared" si="1"/>
        <v>0</v>
      </c>
      <c r="I25" s="51" t="e">
        <f t="shared" si="2"/>
        <v>#DIV/0!</v>
      </c>
      <c r="J25" s="52"/>
      <c r="K25" s="53">
        <v>0.75</v>
      </c>
      <c r="L25" s="53">
        <f t="shared" si="0"/>
        <v>0</v>
      </c>
    </row>
    <row r="26" spans="1:12" ht="11.25">
      <c r="A26" s="68">
        <v>21</v>
      </c>
      <c r="B26" s="54"/>
      <c r="C26" s="49"/>
      <c r="D26" s="43"/>
      <c r="E26" s="43"/>
      <c r="F26" s="43"/>
      <c r="G26" s="43"/>
      <c r="H26" s="43">
        <f t="shared" si="1"/>
        <v>0</v>
      </c>
      <c r="I26" s="51" t="e">
        <f t="shared" si="2"/>
        <v>#DIV/0!</v>
      </c>
      <c r="J26" s="52"/>
      <c r="K26" s="53">
        <v>0.75</v>
      </c>
      <c r="L26" s="53">
        <f t="shared" si="0"/>
        <v>0</v>
      </c>
    </row>
    <row r="27" spans="1:12" ht="11.25">
      <c r="A27" s="68">
        <v>22</v>
      </c>
      <c r="B27" s="54"/>
      <c r="C27" s="49"/>
      <c r="D27" s="46"/>
      <c r="E27" s="46"/>
      <c r="F27" s="48"/>
      <c r="G27" s="48"/>
      <c r="H27" s="43">
        <f t="shared" si="1"/>
        <v>0</v>
      </c>
      <c r="I27" s="51" t="e">
        <f t="shared" si="2"/>
        <v>#DIV/0!</v>
      </c>
      <c r="J27" s="52"/>
      <c r="K27" s="53">
        <v>0.75</v>
      </c>
      <c r="L27" s="53">
        <f t="shared" si="0"/>
        <v>0</v>
      </c>
    </row>
    <row r="28" spans="1:12" ht="11.25">
      <c r="A28" s="68">
        <v>23</v>
      </c>
      <c r="B28" s="54"/>
      <c r="C28" s="49"/>
      <c r="D28" s="46"/>
      <c r="E28" s="46"/>
      <c r="F28" s="46"/>
      <c r="G28" s="46"/>
      <c r="H28" s="43">
        <f t="shared" si="1"/>
        <v>0</v>
      </c>
      <c r="I28" s="51" t="e">
        <f t="shared" si="2"/>
        <v>#DIV/0!</v>
      </c>
      <c r="J28" s="52"/>
      <c r="K28" s="53">
        <v>0.75</v>
      </c>
      <c r="L28" s="53">
        <f t="shared" si="0"/>
        <v>0</v>
      </c>
    </row>
    <row r="29" spans="1:12" ht="11.25">
      <c r="A29" s="68">
        <v>24</v>
      </c>
      <c r="B29" s="54"/>
      <c r="C29" s="49"/>
      <c r="D29" s="46"/>
      <c r="E29" s="46"/>
      <c r="F29" s="46"/>
      <c r="G29" s="46"/>
      <c r="H29" s="43">
        <f t="shared" si="1"/>
        <v>0</v>
      </c>
      <c r="I29" s="51" t="e">
        <f t="shared" si="2"/>
        <v>#DIV/0!</v>
      </c>
      <c r="J29" s="52"/>
      <c r="K29" s="53">
        <v>0.75</v>
      </c>
      <c r="L29" s="53">
        <f t="shared" si="0"/>
        <v>0</v>
      </c>
    </row>
    <row r="30" spans="1:12" ht="11.25">
      <c r="A30" s="86" t="s">
        <v>22</v>
      </c>
      <c r="B30" s="86"/>
      <c r="C30" s="11">
        <f aca="true" t="shared" si="3" ref="C30:H30">SUM(C6:C29)</f>
        <v>0</v>
      </c>
      <c r="D30" s="11">
        <f t="shared" si="3"/>
        <v>0</v>
      </c>
      <c r="E30" s="11">
        <f t="shared" si="3"/>
        <v>0</v>
      </c>
      <c r="F30" s="11">
        <f t="shared" si="3"/>
        <v>12403</v>
      </c>
      <c r="G30" s="11">
        <f t="shared" si="3"/>
        <v>366.3999999999999</v>
      </c>
      <c r="H30" s="11">
        <f t="shared" si="3"/>
        <v>12769.4</v>
      </c>
      <c r="I30" s="69" t="s">
        <v>5</v>
      </c>
      <c r="J30" s="70" t="s">
        <v>5</v>
      </c>
      <c r="K30" s="53">
        <v>0.75</v>
      </c>
      <c r="L30" s="71" t="s">
        <v>5</v>
      </c>
    </row>
    <row r="31" spans="1:9" s="74" customFormat="1" ht="11.25">
      <c r="A31" s="72"/>
      <c r="B31" s="72"/>
      <c r="C31" s="72"/>
      <c r="D31" s="73"/>
      <c r="E31" s="73"/>
      <c r="F31" s="73"/>
      <c r="G31" s="73"/>
      <c r="H31" s="73"/>
      <c r="I31" s="72"/>
    </row>
    <row r="32" spans="1:9" s="74" customFormat="1" ht="11.25">
      <c r="A32" s="72"/>
      <c r="B32" s="72"/>
      <c r="C32" s="72"/>
      <c r="D32" s="73"/>
      <c r="E32" s="73"/>
      <c r="F32" s="73"/>
      <c r="G32" s="73"/>
      <c r="H32" s="73"/>
      <c r="I32" s="72"/>
    </row>
    <row r="33" spans="1:9" s="74" customFormat="1" ht="11.25">
      <c r="A33" s="72"/>
      <c r="B33" s="72"/>
      <c r="C33" s="72"/>
      <c r="D33" s="73"/>
      <c r="E33" s="73"/>
      <c r="F33" s="73"/>
      <c r="G33" s="73"/>
      <c r="H33" s="73"/>
      <c r="I33" s="72"/>
    </row>
    <row r="34" spans="1:9" s="74" customFormat="1" ht="11.25">
      <c r="A34" s="72"/>
      <c r="B34" s="72"/>
      <c r="C34" s="72"/>
      <c r="D34" s="73"/>
      <c r="E34" s="73"/>
      <c r="F34" s="73"/>
      <c r="G34" s="73"/>
      <c r="H34" s="73"/>
      <c r="I34" s="75"/>
    </row>
    <row r="35" spans="1:9" s="74" customFormat="1" ht="11.25">
      <c r="A35" s="72"/>
      <c r="B35" s="72"/>
      <c r="C35" s="72"/>
      <c r="D35" s="73"/>
      <c r="E35" s="73"/>
      <c r="F35" s="73"/>
      <c r="G35" s="73"/>
      <c r="H35" s="73"/>
      <c r="I35" s="72"/>
    </row>
    <row r="36" spans="1:9" s="74" customFormat="1" ht="11.25">
      <c r="A36" s="72"/>
      <c r="B36" s="72"/>
      <c r="C36" s="72"/>
      <c r="D36" s="73"/>
      <c r="E36" s="73"/>
      <c r="F36" s="73"/>
      <c r="G36" s="73"/>
      <c r="H36" s="73"/>
      <c r="I36" s="72"/>
    </row>
    <row r="37" spans="1:9" s="74" customFormat="1" ht="11.25">
      <c r="A37" s="72"/>
      <c r="B37" s="72"/>
      <c r="C37" s="72"/>
      <c r="D37" s="73"/>
      <c r="E37" s="73"/>
      <c r="F37" s="73"/>
      <c r="G37" s="73"/>
      <c r="H37" s="73"/>
      <c r="I37" s="72"/>
    </row>
    <row r="38" spans="4:8" s="74" customFormat="1" ht="11.25">
      <c r="D38" s="73"/>
      <c r="E38" s="73"/>
      <c r="F38" s="73"/>
      <c r="G38" s="73"/>
      <c r="H38" s="73"/>
    </row>
    <row r="39" spans="4:8" s="74" customFormat="1" ht="11.25">
      <c r="D39" s="73"/>
      <c r="E39" s="73"/>
      <c r="F39" s="73"/>
      <c r="G39" s="73"/>
      <c r="H39" s="73"/>
    </row>
    <row r="40" spans="4:8" s="74" customFormat="1" ht="11.25">
      <c r="D40" s="73"/>
      <c r="E40" s="73"/>
      <c r="F40" s="73"/>
      <c r="G40" s="73"/>
      <c r="H40" s="73"/>
    </row>
    <row r="41" s="74" customFormat="1" ht="11.25"/>
    <row r="42" s="74" customFormat="1" ht="11.25"/>
  </sheetData>
  <mergeCells count="6">
    <mergeCell ref="J3:J4"/>
    <mergeCell ref="K3:K4"/>
    <mergeCell ref="A1:L1"/>
    <mergeCell ref="A30:B30"/>
    <mergeCell ref="A3:A4"/>
    <mergeCell ref="B3:B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G1">
      <selection activeCell="J3" sqref="J3:J4"/>
    </sheetView>
  </sheetViews>
  <sheetFormatPr defaultColWidth="9.00390625" defaultRowHeight="12.75"/>
  <cols>
    <col min="1" max="1" width="6.25390625" style="1" customWidth="1"/>
    <col min="2" max="2" width="24.25390625" style="2" customWidth="1"/>
    <col min="3" max="3" width="22.375" style="2" customWidth="1"/>
    <col min="4" max="5" width="9.25390625" style="2" hidden="1" customWidth="1"/>
    <col min="6" max="6" width="16.875" style="2" customWidth="1"/>
    <col min="7" max="7" width="20.75390625" style="2" customWidth="1"/>
    <col min="8" max="8" width="23.375" style="2" customWidth="1"/>
    <col min="9" max="9" width="14.25390625" style="2" customWidth="1"/>
    <col min="10" max="10" width="15.125" style="1" customWidth="1"/>
    <col min="11" max="11" width="14.625" style="2" customWidth="1"/>
    <col min="12" max="12" width="13.25390625" style="2" customWidth="1"/>
    <col min="13" max="16384" width="9.125" style="2" customWidth="1"/>
  </cols>
  <sheetData>
    <row r="1" spans="1:12" ht="55.5" customHeight="1">
      <c r="A1" s="81" t="s">
        <v>79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76.25" customHeight="1">
      <c r="A3" s="79" t="s">
        <v>80</v>
      </c>
      <c r="B3" s="80" t="s">
        <v>32</v>
      </c>
      <c r="C3" s="6" t="s">
        <v>81</v>
      </c>
      <c r="D3" s="19"/>
      <c r="E3" s="19"/>
      <c r="F3" s="25" t="s">
        <v>33</v>
      </c>
      <c r="G3" s="25" t="s">
        <v>82</v>
      </c>
      <c r="H3" s="21" t="s">
        <v>83</v>
      </c>
      <c r="I3" s="5" t="s">
        <v>84</v>
      </c>
      <c r="J3" s="76" t="s">
        <v>8</v>
      </c>
      <c r="K3" s="76" t="s">
        <v>85</v>
      </c>
      <c r="L3" s="6" t="s">
        <v>3</v>
      </c>
    </row>
    <row r="4" spans="1:12" s="10" customFormat="1" ht="42.75" customHeight="1">
      <c r="A4" s="79"/>
      <c r="B4" s="80"/>
      <c r="C4" s="8" t="s">
        <v>12</v>
      </c>
      <c r="D4" s="7" t="s">
        <v>4</v>
      </c>
      <c r="E4" s="7" t="s">
        <v>4</v>
      </c>
      <c r="F4" s="8" t="s">
        <v>12</v>
      </c>
      <c r="G4" s="8" t="s">
        <v>46</v>
      </c>
      <c r="H4" s="8" t="s">
        <v>23</v>
      </c>
      <c r="I4" s="8" t="s">
        <v>21</v>
      </c>
      <c r="J4" s="77"/>
      <c r="K4" s="77"/>
      <c r="L4" s="9" t="s">
        <v>14</v>
      </c>
    </row>
    <row r="5" spans="1:12" s="10" customFormat="1" ht="10.5" customHeight="1">
      <c r="A5" s="28">
        <v>1</v>
      </c>
      <c r="B5" s="28">
        <v>2</v>
      </c>
      <c r="C5" s="8">
        <v>3</v>
      </c>
      <c r="D5" s="7"/>
      <c r="E5" s="7"/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9">
        <v>10</v>
      </c>
    </row>
    <row r="6" spans="1:12" ht="12.75">
      <c r="A6" s="42">
        <v>1</v>
      </c>
      <c r="B6" s="40" t="s">
        <v>48</v>
      </c>
      <c r="C6" s="49">
        <v>0</v>
      </c>
      <c r="D6" s="43"/>
      <c r="E6" s="43"/>
      <c r="F6" s="43">
        <v>2353.4</v>
      </c>
      <c r="G6" s="43">
        <v>197.8</v>
      </c>
      <c r="H6" s="43">
        <f>F6-G6</f>
        <v>2155.6</v>
      </c>
      <c r="I6" s="57">
        <f>C6/H6*100</f>
        <v>0</v>
      </c>
      <c r="J6" s="45">
        <v>1</v>
      </c>
      <c r="K6" s="12">
        <v>0.75</v>
      </c>
      <c r="L6" s="12">
        <f aca="true" t="shared" si="0" ref="L6:L29">J6*K6</f>
        <v>0.75</v>
      </c>
    </row>
    <row r="7" spans="1:12" ht="12.75">
      <c r="A7" s="42">
        <v>2</v>
      </c>
      <c r="B7" s="41" t="s">
        <v>49</v>
      </c>
      <c r="C7" s="49">
        <v>0</v>
      </c>
      <c r="D7" s="43"/>
      <c r="E7" s="43"/>
      <c r="F7" s="43">
        <v>1905.5</v>
      </c>
      <c r="G7" s="43">
        <v>100</v>
      </c>
      <c r="H7" s="43">
        <f aca="true" t="shared" si="1" ref="H7:H29">F7-G7</f>
        <v>1805.5</v>
      </c>
      <c r="I7" s="57">
        <f>C7/H7*100</f>
        <v>0</v>
      </c>
      <c r="J7" s="45">
        <v>1</v>
      </c>
      <c r="K7" s="12">
        <v>0.75</v>
      </c>
      <c r="L7" s="12">
        <f t="shared" si="0"/>
        <v>0.75</v>
      </c>
    </row>
    <row r="8" spans="1:12" ht="12.75">
      <c r="A8" s="42">
        <v>3</v>
      </c>
      <c r="B8" s="41" t="s">
        <v>50</v>
      </c>
      <c r="C8" s="49">
        <v>0</v>
      </c>
      <c r="D8" s="43"/>
      <c r="E8" s="43"/>
      <c r="F8" s="43">
        <v>2234.1</v>
      </c>
      <c r="G8" s="43">
        <v>115.5</v>
      </c>
      <c r="H8" s="43">
        <f t="shared" si="1"/>
        <v>2118.6</v>
      </c>
      <c r="I8" s="57">
        <f aca="true" t="shared" si="2" ref="I8:I29">C8/H8*100</f>
        <v>0</v>
      </c>
      <c r="J8" s="45">
        <v>1</v>
      </c>
      <c r="K8" s="12">
        <v>0.75</v>
      </c>
      <c r="L8" s="12">
        <f t="shared" si="0"/>
        <v>0.75</v>
      </c>
    </row>
    <row r="9" spans="1:12" ht="12.75">
      <c r="A9" s="42">
        <v>4</v>
      </c>
      <c r="B9" s="41" t="s">
        <v>51</v>
      </c>
      <c r="C9" s="49">
        <v>0</v>
      </c>
      <c r="D9" s="43"/>
      <c r="E9" s="43"/>
      <c r="F9" s="43">
        <v>1616</v>
      </c>
      <c r="G9" s="43">
        <v>94</v>
      </c>
      <c r="H9" s="43">
        <f t="shared" si="1"/>
        <v>1522</v>
      </c>
      <c r="I9" s="58">
        <f t="shared" si="2"/>
        <v>0</v>
      </c>
      <c r="J9" s="45">
        <v>1</v>
      </c>
      <c r="K9" s="12">
        <v>0.75</v>
      </c>
      <c r="L9" s="12">
        <f t="shared" si="0"/>
        <v>0.75</v>
      </c>
    </row>
    <row r="10" spans="1:12" ht="12.75">
      <c r="A10" s="42">
        <v>5</v>
      </c>
      <c r="B10" s="41" t="s">
        <v>52</v>
      </c>
      <c r="C10" s="49">
        <v>0</v>
      </c>
      <c r="D10" s="43"/>
      <c r="E10" s="43"/>
      <c r="F10" s="43">
        <v>1570.4</v>
      </c>
      <c r="G10" s="43">
        <v>170</v>
      </c>
      <c r="H10" s="43">
        <f t="shared" si="1"/>
        <v>1400.4</v>
      </c>
      <c r="I10" s="57">
        <f t="shared" si="2"/>
        <v>0</v>
      </c>
      <c r="J10" s="45">
        <v>1</v>
      </c>
      <c r="K10" s="12">
        <v>0.75</v>
      </c>
      <c r="L10" s="12">
        <f t="shared" si="0"/>
        <v>0.75</v>
      </c>
    </row>
    <row r="11" spans="1:12" ht="12.75">
      <c r="A11" s="42">
        <v>6</v>
      </c>
      <c r="B11" s="41" t="s">
        <v>53</v>
      </c>
      <c r="C11" s="49">
        <v>0</v>
      </c>
      <c r="D11" s="43"/>
      <c r="E11" s="43"/>
      <c r="F11" s="43">
        <v>1870.4</v>
      </c>
      <c r="G11" s="43">
        <v>76</v>
      </c>
      <c r="H11" s="43">
        <f t="shared" si="1"/>
        <v>1794.4</v>
      </c>
      <c r="I11" s="57">
        <f t="shared" si="2"/>
        <v>0</v>
      </c>
      <c r="J11" s="45">
        <v>1</v>
      </c>
      <c r="K11" s="12">
        <v>0.75</v>
      </c>
      <c r="L11" s="12">
        <f t="shared" si="0"/>
        <v>0.75</v>
      </c>
    </row>
    <row r="12" spans="1:12" ht="12.75">
      <c r="A12" s="42">
        <v>7</v>
      </c>
      <c r="B12" s="41" t="s">
        <v>54</v>
      </c>
      <c r="C12" s="49">
        <v>0</v>
      </c>
      <c r="D12" s="43"/>
      <c r="E12" s="43"/>
      <c r="F12" s="43">
        <v>1667.9</v>
      </c>
      <c r="G12" s="43">
        <v>104</v>
      </c>
      <c r="H12" s="43">
        <f t="shared" si="1"/>
        <v>1563.9</v>
      </c>
      <c r="I12" s="57">
        <f t="shared" si="2"/>
        <v>0</v>
      </c>
      <c r="J12" s="45">
        <v>1</v>
      </c>
      <c r="K12" s="12">
        <v>0.75</v>
      </c>
      <c r="L12" s="12">
        <f t="shared" si="0"/>
        <v>0.75</v>
      </c>
    </row>
    <row r="13" spans="1:12" ht="12.75">
      <c r="A13" s="42">
        <v>8</v>
      </c>
      <c r="B13" s="41" t="s">
        <v>55</v>
      </c>
      <c r="C13" s="49">
        <v>0</v>
      </c>
      <c r="D13" s="43"/>
      <c r="E13" s="43"/>
      <c r="F13" s="43">
        <v>32340.4</v>
      </c>
      <c r="G13" s="43">
        <v>15510.4</v>
      </c>
      <c r="H13" s="43">
        <f t="shared" si="1"/>
        <v>16830</v>
      </c>
      <c r="I13" s="57">
        <f t="shared" si="2"/>
        <v>0</v>
      </c>
      <c r="J13" s="45">
        <v>1</v>
      </c>
      <c r="K13" s="12">
        <v>0.75</v>
      </c>
      <c r="L13" s="12">
        <f t="shared" si="0"/>
        <v>0.75</v>
      </c>
    </row>
    <row r="14" spans="1:12" ht="12.75">
      <c r="A14" s="42">
        <v>9</v>
      </c>
      <c r="B14" s="41" t="s">
        <v>56</v>
      </c>
      <c r="C14" s="49">
        <v>0</v>
      </c>
      <c r="D14" s="43"/>
      <c r="E14" s="43"/>
      <c r="F14" s="43">
        <v>2244.9</v>
      </c>
      <c r="G14" s="43">
        <v>214.8</v>
      </c>
      <c r="H14" s="43">
        <f t="shared" si="1"/>
        <v>2030.1000000000001</v>
      </c>
      <c r="I14" s="57">
        <f t="shared" si="2"/>
        <v>0</v>
      </c>
      <c r="J14" s="45">
        <v>1</v>
      </c>
      <c r="K14" s="12">
        <v>0.75</v>
      </c>
      <c r="L14" s="12">
        <f t="shared" si="0"/>
        <v>0.75</v>
      </c>
    </row>
    <row r="15" spans="1:12" ht="12.75">
      <c r="A15" s="42">
        <v>10</v>
      </c>
      <c r="B15" s="41" t="s">
        <v>57</v>
      </c>
      <c r="C15" s="49">
        <v>0</v>
      </c>
      <c r="D15" s="43"/>
      <c r="E15" s="43"/>
      <c r="F15" s="43">
        <v>2137.7</v>
      </c>
      <c r="G15" s="43">
        <v>125.8</v>
      </c>
      <c r="H15" s="43">
        <f t="shared" si="1"/>
        <v>2011.8999999999999</v>
      </c>
      <c r="I15" s="58">
        <f t="shared" si="2"/>
        <v>0</v>
      </c>
      <c r="J15" s="45">
        <v>1</v>
      </c>
      <c r="K15" s="12">
        <v>0.75</v>
      </c>
      <c r="L15" s="12">
        <f t="shared" si="0"/>
        <v>0.75</v>
      </c>
    </row>
    <row r="16" spans="1:12" ht="12.75">
      <c r="A16" s="42">
        <v>11</v>
      </c>
      <c r="B16" s="41" t="s">
        <v>58</v>
      </c>
      <c r="C16" s="49">
        <v>0</v>
      </c>
      <c r="D16" s="43"/>
      <c r="E16" s="43"/>
      <c r="F16" s="43">
        <v>4179.4</v>
      </c>
      <c r="G16" s="43">
        <v>369.7</v>
      </c>
      <c r="H16" s="43">
        <f t="shared" si="1"/>
        <v>3809.7</v>
      </c>
      <c r="I16" s="58">
        <f t="shared" si="2"/>
        <v>0</v>
      </c>
      <c r="J16" s="45">
        <v>1</v>
      </c>
      <c r="K16" s="12">
        <v>0.75</v>
      </c>
      <c r="L16" s="12">
        <f t="shared" si="0"/>
        <v>0.75</v>
      </c>
    </row>
    <row r="17" spans="1:12" ht="12.75">
      <c r="A17" s="42">
        <v>12</v>
      </c>
      <c r="B17" s="41" t="s">
        <v>59</v>
      </c>
      <c r="C17" s="49">
        <v>0</v>
      </c>
      <c r="D17" s="43"/>
      <c r="E17" s="43"/>
      <c r="F17" s="43">
        <v>1797</v>
      </c>
      <c r="G17" s="43">
        <v>162</v>
      </c>
      <c r="H17" s="43">
        <f t="shared" si="1"/>
        <v>1635</v>
      </c>
      <c r="I17" s="57">
        <f t="shared" si="2"/>
        <v>0</v>
      </c>
      <c r="J17" s="45">
        <v>1</v>
      </c>
      <c r="K17" s="12">
        <v>0.75</v>
      </c>
      <c r="L17" s="12">
        <f t="shared" si="0"/>
        <v>0.75</v>
      </c>
    </row>
    <row r="18" spans="1:12" ht="12.75">
      <c r="A18" s="42">
        <v>13</v>
      </c>
      <c r="B18" s="41" t="s">
        <v>60</v>
      </c>
      <c r="C18" s="49">
        <v>0</v>
      </c>
      <c r="D18" s="43"/>
      <c r="E18" s="43"/>
      <c r="F18" s="43">
        <v>2127.8</v>
      </c>
      <c r="G18" s="43">
        <v>215.8</v>
      </c>
      <c r="H18" s="43">
        <f t="shared" si="1"/>
        <v>1912.0000000000002</v>
      </c>
      <c r="I18" s="57">
        <f t="shared" si="2"/>
        <v>0</v>
      </c>
      <c r="J18" s="45">
        <v>1</v>
      </c>
      <c r="K18" s="12">
        <v>0.75</v>
      </c>
      <c r="L18" s="12">
        <f t="shared" si="0"/>
        <v>0.75</v>
      </c>
    </row>
    <row r="19" spans="1:12" ht="12.75">
      <c r="A19" s="42">
        <v>14</v>
      </c>
      <c r="B19" s="41" t="s">
        <v>61</v>
      </c>
      <c r="C19" s="49">
        <v>0</v>
      </c>
      <c r="D19" s="43"/>
      <c r="E19" s="43"/>
      <c r="F19" s="43">
        <v>1799.1</v>
      </c>
      <c r="G19" s="43">
        <v>151.8</v>
      </c>
      <c r="H19" s="43">
        <f t="shared" si="1"/>
        <v>1647.3</v>
      </c>
      <c r="I19" s="58">
        <f t="shared" si="2"/>
        <v>0</v>
      </c>
      <c r="J19" s="45">
        <v>1</v>
      </c>
      <c r="K19" s="12">
        <v>0.75</v>
      </c>
      <c r="L19" s="12">
        <f t="shared" si="0"/>
        <v>0.75</v>
      </c>
    </row>
    <row r="20" spans="1:12" ht="12.75">
      <c r="A20" s="42">
        <v>15</v>
      </c>
      <c r="B20" s="41" t="s">
        <v>62</v>
      </c>
      <c r="C20" s="49">
        <v>0</v>
      </c>
      <c r="D20" s="43"/>
      <c r="E20" s="43"/>
      <c r="F20" s="43">
        <v>1549.8</v>
      </c>
      <c r="G20" s="43">
        <v>188</v>
      </c>
      <c r="H20" s="43">
        <f t="shared" si="1"/>
        <v>1361.8</v>
      </c>
      <c r="I20" s="58">
        <f t="shared" si="2"/>
        <v>0</v>
      </c>
      <c r="J20" s="45">
        <v>1</v>
      </c>
      <c r="K20" s="12">
        <v>0.75</v>
      </c>
      <c r="L20" s="12">
        <f t="shared" si="0"/>
        <v>0.75</v>
      </c>
    </row>
    <row r="21" spans="1:12" ht="12.75">
      <c r="A21" s="42">
        <v>16</v>
      </c>
      <c r="B21" s="41" t="s">
        <v>63</v>
      </c>
      <c r="C21" s="49">
        <v>0</v>
      </c>
      <c r="D21" s="43"/>
      <c r="E21" s="43"/>
      <c r="F21" s="43">
        <v>1389.3</v>
      </c>
      <c r="G21" s="43">
        <v>146</v>
      </c>
      <c r="H21" s="43">
        <f t="shared" si="1"/>
        <v>1243.3</v>
      </c>
      <c r="I21" s="58">
        <f t="shared" si="2"/>
        <v>0</v>
      </c>
      <c r="J21" s="45">
        <v>1</v>
      </c>
      <c r="K21" s="12">
        <v>0.75</v>
      </c>
      <c r="L21" s="12">
        <f t="shared" si="0"/>
        <v>0.75</v>
      </c>
    </row>
    <row r="22" spans="1:12" ht="12.75">
      <c r="A22" s="42">
        <v>17</v>
      </c>
      <c r="B22" s="41" t="s">
        <v>64</v>
      </c>
      <c r="C22" s="49">
        <v>0</v>
      </c>
      <c r="D22" s="43"/>
      <c r="E22" s="43"/>
      <c r="F22" s="43">
        <v>1900.2</v>
      </c>
      <c r="G22" s="43">
        <v>137.8</v>
      </c>
      <c r="H22" s="43">
        <f t="shared" si="1"/>
        <v>1762.4</v>
      </c>
      <c r="I22" s="58">
        <f t="shared" si="2"/>
        <v>0</v>
      </c>
      <c r="J22" s="45">
        <v>1</v>
      </c>
      <c r="K22" s="12">
        <v>0.75</v>
      </c>
      <c r="L22" s="12">
        <f t="shared" si="0"/>
        <v>0.75</v>
      </c>
    </row>
    <row r="23" spans="1:12" ht="12.75">
      <c r="A23" s="42">
        <v>18</v>
      </c>
      <c r="B23" s="41" t="s">
        <v>65</v>
      </c>
      <c r="C23" s="49">
        <v>0</v>
      </c>
      <c r="D23" s="43"/>
      <c r="E23" s="43"/>
      <c r="F23" s="43">
        <v>1410.7</v>
      </c>
      <c r="G23" s="43">
        <v>95</v>
      </c>
      <c r="H23" s="43">
        <f t="shared" si="1"/>
        <v>1315.7</v>
      </c>
      <c r="I23" s="57">
        <f t="shared" si="2"/>
        <v>0</v>
      </c>
      <c r="J23" s="45">
        <v>1</v>
      </c>
      <c r="K23" s="12">
        <v>0.75</v>
      </c>
      <c r="L23" s="12">
        <f t="shared" si="0"/>
        <v>0.75</v>
      </c>
    </row>
    <row r="24" spans="1:12" ht="12.75">
      <c r="A24" s="42">
        <v>19</v>
      </c>
      <c r="B24" s="41" t="s">
        <v>66</v>
      </c>
      <c r="C24" s="49">
        <v>0</v>
      </c>
      <c r="D24" s="43"/>
      <c r="E24" s="43"/>
      <c r="F24" s="43">
        <v>2402.4</v>
      </c>
      <c r="G24" s="43">
        <v>344.8</v>
      </c>
      <c r="H24" s="43">
        <f t="shared" si="1"/>
        <v>2057.6</v>
      </c>
      <c r="I24" s="58">
        <f t="shared" si="2"/>
        <v>0</v>
      </c>
      <c r="J24" s="45">
        <v>1</v>
      </c>
      <c r="K24" s="12">
        <v>0.75</v>
      </c>
      <c r="L24" s="12">
        <f t="shared" si="0"/>
        <v>0.75</v>
      </c>
    </row>
    <row r="25" spans="1:12" ht="11.25">
      <c r="A25" s="42">
        <v>20</v>
      </c>
      <c r="B25" s="22"/>
      <c r="C25" s="49"/>
      <c r="D25" s="43"/>
      <c r="E25" s="43"/>
      <c r="F25" s="43"/>
      <c r="G25" s="43"/>
      <c r="H25" s="43">
        <f t="shared" si="1"/>
        <v>0</v>
      </c>
      <c r="I25" s="58" t="e">
        <f t="shared" si="2"/>
        <v>#DIV/0!</v>
      </c>
      <c r="J25" s="45"/>
      <c r="K25" s="12">
        <v>0.75</v>
      </c>
      <c r="L25" s="12">
        <f t="shared" si="0"/>
        <v>0</v>
      </c>
    </row>
    <row r="26" spans="1:12" ht="11.25">
      <c r="A26" s="42">
        <v>21</v>
      </c>
      <c r="B26" s="22"/>
      <c r="C26" s="49"/>
      <c r="D26" s="43"/>
      <c r="E26" s="43"/>
      <c r="F26" s="43"/>
      <c r="G26" s="43"/>
      <c r="H26" s="43">
        <f t="shared" si="1"/>
        <v>0</v>
      </c>
      <c r="I26" s="58" t="e">
        <f t="shared" si="2"/>
        <v>#DIV/0!</v>
      </c>
      <c r="J26" s="45"/>
      <c r="K26" s="12">
        <v>0.75</v>
      </c>
      <c r="L26" s="12">
        <f t="shared" si="0"/>
        <v>0</v>
      </c>
    </row>
    <row r="27" spans="1:12" ht="11.25">
      <c r="A27" s="42">
        <v>22</v>
      </c>
      <c r="B27" s="22"/>
      <c r="C27" s="49"/>
      <c r="D27" s="46"/>
      <c r="E27" s="46"/>
      <c r="F27" s="43"/>
      <c r="G27" s="43"/>
      <c r="H27" s="43">
        <f t="shared" si="1"/>
        <v>0</v>
      </c>
      <c r="I27" s="57" t="e">
        <f t="shared" si="2"/>
        <v>#DIV/0!</v>
      </c>
      <c r="J27" s="45"/>
      <c r="K27" s="12">
        <v>0.75</v>
      </c>
      <c r="L27" s="12">
        <f t="shared" si="0"/>
        <v>0</v>
      </c>
    </row>
    <row r="28" spans="1:12" ht="11.25">
      <c r="A28" s="42">
        <v>23</v>
      </c>
      <c r="B28" s="22"/>
      <c r="C28" s="49"/>
      <c r="D28" s="46"/>
      <c r="E28" s="46"/>
      <c r="F28" s="43"/>
      <c r="G28" s="43"/>
      <c r="H28" s="43">
        <f t="shared" si="1"/>
        <v>0</v>
      </c>
      <c r="I28" s="57" t="e">
        <f t="shared" si="2"/>
        <v>#DIV/0!</v>
      </c>
      <c r="J28" s="45"/>
      <c r="K28" s="12">
        <v>0.75</v>
      </c>
      <c r="L28" s="12">
        <f t="shared" si="0"/>
        <v>0</v>
      </c>
    </row>
    <row r="29" spans="1:12" ht="11.25">
      <c r="A29" s="42">
        <v>24</v>
      </c>
      <c r="B29" s="22"/>
      <c r="C29" s="49"/>
      <c r="D29" s="46"/>
      <c r="E29" s="46"/>
      <c r="F29" s="43"/>
      <c r="G29" s="43"/>
      <c r="H29" s="43">
        <f t="shared" si="1"/>
        <v>0</v>
      </c>
      <c r="I29" s="57" t="e">
        <f t="shared" si="2"/>
        <v>#DIV/0!</v>
      </c>
      <c r="J29" s="45"/>
      <c r="K29" s="12">
        <v>0.75</v>
      </c>
      <c r="L29" s="12">
        <f t="shared" si="0"/>
        <v>0</v>
      </c>
    </row>
    <row r="30" spans="1:12" ht="11.25">
      <c r="A30" s="78" t="s">
        <v>22</v>
      </c>
      <c r="B30" s="78"/>
      <c r="C30" s="11">
        <f aca="true" t="shared" si="3" ref="C30:H30">SUM(C6:C29)</f>
        <v>0</v>
      </c>
      <c r="D30" s="11">
        <f t="shared" si="3"/>
        <v>0</v>
      </c>
      <c r="E30" s="11">
        <f t="shared" si="3"/>
        <v>0</v>
      </c>
      <c r="F30" s="22">
        <f t="shared" si="3"/>
        <v>68496.4</v>
      </c>
      <c r="G30" s="22">
        <f t="shared" si="3"/>
        <v>18519.199999999997</v>
      </c>
      <c r="H30" s="11">
        <f t="shared" si="3"/>
        <v>49977.200000000004</v>
      </c>
      <c r="I30" s="30" t="s">
        <v>5</v>
      </c>
      <c r="J30" s="31" t="s">
        <v>5</v>
      </c>
      <c r="K30" s="12">
        <v>0.75</v>
      </c>
      <c r="L30" s="32" t="s">
        <v>5</v>
      </c>
    </row>
    <row r="31" spans="1:10" s="17" customFormat="1" ht="11.25">
      <c r="A31" s="13"/>
      <c r="B31" s="14"/>
      <c r="C31" s="14"/>
      <c r="D31" s="15"/>
      <c r="E31" s="15"/>
      <c r="F31" s="14"/>
      <c r="G31" s="14"/>
      <c r="H31" s="15"/>
      <c r="I31" s="14"/>
      <c r="J31" s="16"/>
    </row>
    <row r="32" spans="1:10" s="17" customFormat="1" ht="11.25">
      <c r="A32" s="13"/>
      <c r="B32" s="14"/>
      <c r="C32" s="14"/>
      <c r="D32" s="15"/>
      <c r="E32" s="15"/>
      <c r="F32" s="14"/>
      <c r="G32" s="14"/>
      <c r="H32" s="15"/>
      <c r="I32" s="14"/>
      <c r="J32" s="16"/>
    </row>
    <row r="33" spans="1:10" s="17" customFormat="1" ht="11.25">
      <c r="A33" s="13"/>
      <c r="B33" s="14"/>
      <c r="C33" s="14"/>
      <c r="D33" s="15"/>
      <c r="E33" s="15"/>
      <c r="F33" s="14"/>
      <c r="G33" s="14"/>
      <c r="H33" s="15"/>
      <c r="I33" s="14"/>
      <c r="J33" s="16"/>
    </row>
    <row r="34" spans="1:10" s="17" customFormat="1" ht="11.25">
      <c r="A34" s="13"/>
      <c r="B34" s="14"/>
      <c r="C34" s="14"/>
      <c r="D34" s="15"/>
      <c r="E34" s="15"/>
      <c r="F34" s="14"/>
      <c r="G34" s="14"/>
      <c r="H34" s="15"/>
      <c r="I34" s="18"/>
      <c r="J34" s="16"/>
    </row>
    <row r="35" spans="1:10" s="17" customFormat="1" ht="11.25">
      <c r="A35" s="13"/>
      <c r="B35" s="14"/>
      <c r="C35" s="14"/>
      <c r="D35" s="15"/>
      <c r="E35" s="15"/>
      <c r="F35" s="14"/>
      <c r="G35" s="14"/>
      <c r="H35" s="15"/>
      <c r="I35" s="14"/>
      <c r="J35" s="16"/>
    </row>
    <row r="36" spans="1:10" s="17" customFormat="1" ht="11.25">
      <c r="A36" s="13"/>
      <c r="B36" s="14"/>
      <c r="C36" s="14"/>
      <c r="D36" s="15"/>
      <c r="E36" s="15"/>
      <c r="F36" s="14"/>
      <c r="G36" s="14"/>
      <c r="H36" s="15"/>
      <c r="I36" s="14"/>
      <c r="J36" s="16"/>
    </row>
    <row r="37" spans="1:10" s="17" customFormat="1" ht="11.25">
      <c r="A37" s="13"/>
      <c r="B37" s="14"/>
      <c r="C37" s="14"/>
      <c r="D37" s="15"/>
      <c r="E37" s="15"/>
      <c r="F37" s="14"/>
      <c r="G37" s="14"/>
      <c r="H37" s="15"/>
      <c r="I37" s="14"/>
      <c r="J37" s="16"/>
    </row>
    <row r="38" spans="1:10" s="17" customFormat="1" ht="11.25">
      <c r="A38" s="16"/>
      <c r="D38" s="15"/>
      <c r="E38" s="15"/>
      <c r="H38" s="15"/>
      <c r="J38" s="16"/>
    </row>
    <row r="39" spans="1:10" s="17" customFormat="1" ht="11.25">
      <c r="A39" s="16"/>
      <c r="D39" s="15"/>
      <c r="E39" s="15"/>
      <c r="H39" s="15"/>
      <c r="J39" s="16"/>
    </row>
    <row r="40" spans="1:10" s="17" customFormat="1" ht="11.25">
      <c r="A40" s="16"/>
      <c r="D40" s="15"/>
      <c r="E40" s="15"/>
      <c r="H40" s="15"/>
      <c r="J40" s="16"/>
    </row>
    <row r="41" spans="1:10" s="17" customFormat="1" ht="11.25">
      <c r="A41" s="16"/>
      <c r="J41" s="16"/>
    </row>
    <row r="42" spans="1:10" s="17" customFormat="1" ht="11.25">
      <c r="A42" s="16"/>
      <c r="J42" s="16"/>
    </row>
  </sheetData>
  <mergeCells count="6">
    <mergeCell ref="A30:B30"/>
    <mergeCell ref="A3:A4"/>
    <mergeCell ref="B3:B4"/>
    <mergeCell ref="A1:L1"/>
    <mergeCell ref="J3:J4"/>
    <mergeCell ref="K3:K4"/>
  </mergeCells>
  <printOptions/>
  <pageMargins left="0.3937007874015748" right="0.3937007874015748" top="1.1811023622047245" bottom="0.984251968503937" header="0.7086614173228347" footer="0.5118110236220472"/>
  <pageSetup horizontalDpi="600" verticalDpi="60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workbookViewId="0" topLeftCell="A4">
      <pane xSplit="2" ySplit="2" topLeftCell="P15" activePane="bottomRight" state="frozen"/>
      <selection pane="topLeft" activeCell="A4" sqref="A4"/>
      <selection pane="topRight" activeCell="C4" sqref="C4"/>
      <selection pane="bottomLeft" activeCell="A6" sqref="A6"/>
      <selection pane="bottomRight" activeCell="P25" sqref="P25"/>
    </sheetView>
  </sheetViews>
  <sheetFormatPr defaultColWidth="9.00390625" defaultRowHeight="12.75"/>
  <cols>
    <col min="1" max="1" width="3.375" style="1" customWidth="1"/>
    <col min="2" max="2" width="21.625" style="2" customWidth="1"/>
    <col min="3" max="4" width="13.25390625" style="2" customWidth="1"/>
    <col min="5" max="5" width="13.125" style="2" customWidth="1"/>
    <col min="6" max="6" width="19.00390625" style="2" customWidth="1"/>
    <col min="7" max="8" width="9.25390625" style="2" hidden="1" customWidth="1"/>
    <col min="9" max="11" width="14.125" style="2" customWidth="1"/>
    <col min="12" max="12" width="13.875" style="2" customWidth="1"/>
    <col min="13" max="13" width="16.875" style="2" customWidth="1"/>
    <col min="14" max="14" width="19.875" style="2" customWidth="1"/>
    <col min="15" max="15" width="14.25390625" style="2" customWidth="1"/>
    <col min="16" max="16" width="12.375" style="1" customWidth="1"/>
    <col min="17" max="17" width="13.125" style="2" customWidth="1"/>
    <col min="18" max="18" width="11.75390625" style="2" customWidth="1"/>
    <col min="19" max="16384" width="9.125" style="2" customWidth="1"/>
  </cols>
  <sheetData>
    <row r="1" spans="1:18" ht="38.25" customHeight="1">
      <c r="A1" s="81" t="s">
        <v>86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</row>
    <row r="2" spans="1:15" ht="11.2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8" ht="176.25" customHeight="1">
      <c r="A3" s="79" t="s">
        <v>0</v>
      </c>
      <c r="B3" s="80" t="s">
        <v>32</v>
      </c>
      <c r="C3" s="25" t="s">
        <v>87</v>
      </c>
      <c r="D3" s="25" t="s">
        <v>88</v>
      </c>
      <c r="E3" s="25" t="s">
        <v>89</v>
      </c>
      <c r="F3" s="21" t="s">
        <v>90</v>
      </c>
      <c r="G3" s="19"/>
      <c r="H3" s="19"/>
      <c r="I3" s="5" t="s">
        <v>15</v>
      </c>
      <c r="J3" s="5" t="s">
        <v>17</v>
      </c>
      <c r="K3" s="25" t="s">
        <v>18</v>
      </c>
      <c r="L3" s="25" t="s">
        <v>33</v>
      </c>
      <c r="M3" s="25" t="s">
        <v>91</v>
      </c>
      <c r="N3" s="21" t="s">
        <v>92</v>
      </c>
      <c r="O3" s="5" t="s">
        <v>93</v>
      </c>
      <c r="P3" s="76" t="s">
        <v>94</v>
      </c>
      <c r="Q3" s="76" t="s">
        <v>95</v>
      </c>
      <c r="R3" s="6" t="s">
        <v>3</v>
      </c>
    </row>
    <row r="4" spans="1:18" s="10" customFormat="1" ht="69.75" customHeight="1">
      <c r="A4" s="79"/>
      <c r="B4" s="80"/>
      <c r="C4" s="8" t="s">
        <v>12</v>
      </c>
      <c r="D4" s="8" t="s">
        <v>12</v>
      </c>
      <c r="E4" s="8" t="s">
        <v>12</v>
      </c>
      <c r="F4" s="8" t="s">
        <v>96</v>
      </c>
      <c r="G4" s="7" t="s">
        <v>4</v>
      </c>
      <c r="H4" s="7" t="s">
        <v>4</v>
      </c>
      <c r="I4" s="5" t="s">
        <v>16</v>
      </c>
      <c r="J4" s="5" t="s">
        <v>16</v>
      </c>
      <c r="K4" s="8" t="s">
        <v>97</v>
      </c>
      <c r="L4" s="8" t="s">
        <v>12</v>
      </c>
      <c r="M4" s="8" t="s">
        <v>98</v>
      </c>
      <c r="N4" s="8" t="s">
        <v>99</v>
      </c>
      <c r="O4" s="8" t="s">
        <v>100</v>
      </c>
      <c r="P4" s="77"/>
      <c r="Q4" s="77"/>
      <c r="R4" s="9" t="s">
        <v>101</v>
      </c>
    </row>
    <row r="5" spans="1:18" s="10" customFormat="1" ht="12" customHeight="1">
      <c r="A5" s="28">
        <v>1</v>
      </c>
      <c r="B5" s="28">
        <v>2</v>
      </c>
      <c r="C5" s="28">
        <v>3</v>
      </c>
      <c r="D5" s="28">
        <v>4</v>
      </c>
      <c r="E5" s="28">
        <v>5</v>
      </c>
      <c r="F5" s="28">
        <v>6</v>
      </c>
      <c r="G5" s="7"/>
      <c r="H5" s="7"/>
      <c r="I5" s="28">
        <v>7</v>
      </c>
      <c r="J5" s="28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>
        <v>14</v>
      </c>
      <c r="Q5" s="8">
        <v>15</v>
      </c>
      <c r="R5" s="9">
        <v>16</v>
      </c>
    </row>
    <row r="6" spans="1:18" ht="12.75">
      <c r="A6" s="42">
        <v>1</v>
      </c>
      <c r="B6" s="40" t="s">
        <v>48</v>
      </c>
      <c r="C6" s="43">
        <v>2333.3</v>
      </c>
      <c r="D6" s="43">
        <v>197.8</v>
      </c>
      <c r="E6" s="43">
        <v>0</v>
      </c>
      <c r="F6" s="43">
        <f>C6-D6-E6</f>
        <v>2135.5</v>
      </c>
      <c r="G6" s="43"/>
      <c r="H6" s="43"/>
      <c r="I6" s="22">
        <v>0</v>
      </c>
      <c r="J6" s="22">
        <v>0</v>
      </c>
      <c r="K6" s="43">
        <f>J6-I6</f>
        <v>0</v>
      </c>
      <c r="L6" s="43">
        <v>2353.4</v>
      </c>
      <c r="M6" s="43">
        <v>197.8</v>
      </c>
      <c r="N6" s="43">
        <f>L6-M6</f>
        <v>2155.6</v>
      </c>
      <c r="O6" s="44">
        <f>(F6-N6)/F6*100</f>
        <v>-0.9412315616951491</v>
      </c>
      <c r="P6" s="59">
        <v>0.82</v>
      </c>
      <c r="Q6" s="12">
        <v>1.2</v>
      </c>
      <c r="R6" s="12">
        <f aca="true" t="shared" si="0" ref="R6:R29">P6*Q6</f>
        <v>0.9839999999999999</v>
      </c>
    </row>
    <row r="7" spans="1:18" ht="12.75">
      <c r="A7" s="42">
        <v>2</v>
      </c>
      <c r="B7" s="41" t="s">
        <v>49</v>
      </c>
      <c r="C7" s="43">
        <v>1891.6</v>
      </c>
      <c r="D7" s="43">
        <v>100</v>
      </c>
      <c r="E7" s="43">
        <v>0</v>
      </c>
      <c r="F7" s="43">
        <f aca="true" t="shared" si="1" ref="F7:F29">C7-D7-E7</f>
        <v>1791.6</v>
      </c>
      <c r="G7" s="43"/>
      <c r="H7" s="43"/>
      <c r="I7" s="22">
        <v>0</v>
      </c>
      <c r="J7" s="22">
        <v>0</v>
      </c>
      <c r="K7" s="43">
        <f aca="true" t="shared" si="2" ref="K7:K29">J7-I7</f>
        <v>0</v>
      </c>
      <c r="L7" s="43">
        <v>1905.5</v>
      </c>
      <c r="M7" s="43">
        <v>100</v>
      </c>
      <c r="N7" s="43">
        <f aca="true" t="shared" si="3" ref="N7:N29">L7-M7</f>
        <v>1805.5</v>
      </c>
      <c r="O7" s="44">
        <f aca="true" t="shared" si="4" ref="O7:O29">(F7-N7)/F7*100</f>
        <v>-0.7758428220585003</v>
      </c>
      <c r="P7" s="59">
        <v>0.84</v>
      </c>
      <c r="Q7" s="12">
        <v>1.2</v>
      </c>
      <c r="R7" s="12">
        <f t="shared" si="0"/>
        <v>1.008</v>
      </c>
    </row>
    <row r="8" spans="1:18" ht="12.75">
      <c r="A8" s="42">
        <v>3</v>
      </c>
      <c r="B8" s="41" t="s">
        <v>50</v>
      </c>
      <c r="C8" s="43">
        <v>2222.5</v>
      </c>
      <c r="D8" s="43">
        <v>115.5</v>
      </c>
      <c r="E8" s="43">
        <v>0</v>
      </c>
      <c r="F8" s="43">
        <f t="shared" si="1"/>
        <v>2107</v>
      </c>
      <c r="G8" s="43"/>
      <c r="H8" s="43"/>
      <c r="I8" s="22">
        <v>0</v>
      </c>
      <c r="J8" s="22">
        <v>0</v>
      </c>
      <c r="K8" s="43">
        <f t="shared" si="2"/>
        <v>0</v>
      </c>
      <c r="L8" s="43">
        <v>2234.1</v>
      </c>
      <c r="M8" s="43">
        <v>115.5</v>
      </c>
      <c r="N8" s="43">
        <f t="shared" si="3"/>
        <v>2118.6</v>
      </c>
      <c r="O8" s="44">
        <f t="shared" si="4"/>
        <v>-0.5505457997152307</v>
      </c>
      <c r="P8" s="59">
        <v>0.88</v>
      </c>
      <c r="Q8" s="12">
        <v>1.2</v>
      </c>
      <c r="R8" s="12">
        <f t="shared" si="0"/>
        <v>1.056</v>
      </c>
    </row>
    <row r="9" spans="1:18" ht="12.75">
      <c r="A9" s="42">
        <v>4</v>
      </c>
      <c r="B9" s="41" t="s">
        <v>51</v>
      </c>
      <c r="C9" s="43">
        <v>1596.3</v>
      </c>
      <c r="D9" s="43">
        <v>94</v>
      </c>
      <c r="E9" s="43">
        <v>0</v>
      </c>
      <c r="F9" s="43">
        <f t="shared" si="1"/>
        <v>1502.3</v>
      </c>
      <c r="G9" s="43"/>
      <c r="H9" s="43"/>
      <c r="I9" s="22">
        <v>0</v>
      </c>
      <c r="J9" s="22">
        <v>0</v>
      </c>
      <c r="K9" s="43">
        <f t="shared" si="2"/>
        <v>0</v>
      </c>
      <c r="L9" s="43">
        <v>1616</v>
      </c>
      <c r="M9" s="43">
        <v>94</v>
      </c>
      <c r="N9" s="43">
        <f t="shared" si="3"/>
        <v>1522</v>
      </c>
      <c r="O9" s="44">
        <f t="shared" si="4"/>
        <v>-1.3113226386207846</v>
      </c>
      <c r="P9" s="59">
        <v>0.74</v>
      </c>
      <c r="Q9" s="12">
        <v>1.2</v>
      </c>
      <c r="R9" s="12">
        <f t="shared" si="0"/>
        <v>0.888</v>
      </c>
    </row>
    <row r="10" spans="1:18" ht="12.75">
      <c r="A10" s="42">
        <v>5</v>
      </c>
      <c r="B10" s="41" t="s">
        <v>52</v>
      </c>
      <c r="C10" s="43">
        <v>1555.4</v>
      </c>
      <c r="D10" s="43">
        <v>170</v>
      </c>
      <c r="E10" s="43">
        <v>0</v>
      </c>
      <c r="F10" s="43">
        <f t="shared" si="1"/>
        <v>1385.4</v>
      </c>
      <c r="G10" s="43"/>
      <c r="H10" s="43"/>
      <c r="I10" s="22">
        <v>0</v>
      </c>
      <c r="J10" s="22">
        <v>0</v>
      </c>
      <c r="K10" s="43">
        <f t="shared" si="2"/>
        <v>0</v>
      </c>
      <c r="L10" s="43">
        <v>1570.4</v>
      </c>
      <c r="M10" s="43">
        <v>170</v>
      </c>
      <c r="N10" s="43">
        <f t="shared" si="3"/>
        <v>1400.4</v>
      </c>
      <c r="O10" s="44">
        <f t="shared" si="4"/>
        <v>-1.0827197921177998</v>
      </c>
      <c r="P10" s="59">
        <v>0.78</v>
      </c>
      <c r="Q10" s="12">
        <v>1.2</v>
      </c>
      <c r="R10" s="12">
        <f t="shared" si="0"/>
        <v>0.9359999999999999</v>
      </c>
    </row>
    <row r="11" spans="1:18" ht="12.75">
      <c r="A11" s="42">
        <v>6</v>
      </c>
      <c r="B11" s="41" t="s">
        <v>53</v>
      </c>
      <c r="C11" s="43">
        <v>1861</v>
      </c>
      <c r="D11" s="43">
        <v>76</v>
      </c>
      <c r="E11" s="43">
        <v>0</v>
      </c>
      <c r="F11" s="43">
        <f t="shared" si="1"/>
        <v>1785</v>
      </c>
      <c r="G11" s="43"/>
      <c r="H11" s="43"/>
      <c r="I11" s="22">
        <v>0</v>
      </c>
      <c r="J11" s="22">
        <v>0</v>
      </c>
      <c r="K11" s="43">
        <f t="shared" si="2"/>
        <v>0</v>
      </c>
      <c r="L11" s="43">
        <v>1870.4</v>
      </c>
      <c r="M11" s="43">
        <v>76</v>
      </c>
      <c r="N11" s="43">
        <f t="shared" si="3"/>
        <v>1794.4</v>
      </c>
      <c r="O11" s="44">
        <f t="shared" si="4"/>
        <v>-0.5266106442577082</v>
      </c>
      <c r="P11" s="59">
        <v>0.9</v>
      </c>
      <c r="Q11" s="12">
        <v>1.2</v>
      </c>
      <c r="R11" s="12">
        <f t="shared" si="0"/>
        <v>1.08</v>
      </c>
    </row>
    <row r="12" spans="1:18" ht="12.75">
      <c r="A12" s="42">
        <v>7</v>
      </c>
      <c r="B12" s="41" t="s">
        <v>54</v>
      </c>
      <c r="C12" s="43">
        <v>1658.6</v>
      </c>
      <c r="D12" s="43">
        <v>104</v>
      </c>
      <c r="E12" s="43">
        <v>0</v>
      </c>
      <c r="F12" s="43">
        <f t="shared" si="1"/>
        <v>1554.6</v>
      </c>
      <c r="G12" s="43"/>
      <c r="H12" s="43"/>
      <c r="I12" s="22">
        <v>0</v>
      </c>
      <c r="J12" s="22">
        <v>0</v>
      </c>
      <c r="K12" s="43">
        <f t="shared" si="2"/>
        <v>0</v>
      </c>
      <c r="L12" s="43">
        <v>1667.9</v>
      </c>
      <c r="M12" s="43">
        <v>104</v>
      </c>
      <c r="N12" s="43">
        <f t="shared" si="3"/>
        <v>1563.9</v>
      </c>
      <c r="O12" s="44">
        <f t="shared" si="4"/>
        <v>-0.5982246236974259</v>
      </c>
      <c r="P12" s="59">
        <v>0.88</v>
      </c>
      <c r="Q12" s="12">
        <v>1.2</v>
      </c>
      <c r="R12" s="12">
        <f t="shared" si="0"/>
        <v>1.056</v>
      </c>
    </row>
    <row r="13" spans="1:18" ht="12.75">
      <c r="A13" s="42">
        <v>8</v>
      </c>
      <c r="B13" s="41" t="s">
        <v>55</v>
      </c>
      <c r="C13" s="43">
        <v>31406.7</v>
      </c>
      <c r="D13" s="43">
        <v>4850.4</v>
      </c>
      <c r="E13" s="43">
        <v>10660</v>
      </c>
      <c r="F13" s="43">
        <f t="shared" si="1"/>
        <v>15896.300000000003</v>
      </c>
      <c r="G13" s="43"/>
      <c r="H13" s="43"/>
      <c r="I13" s="22">
        <v>0</v>
      </c>
      <c r="J13" s="22">
        <v>0</v>
      </c>
      <c r="K13" s="43">
        <f t="shared" si="2"/>
        <v>0</v>
      </c>
      <c r="L13" s="43">
        <v>32340.4</v>
      </c>
      <c r="M13" s="43">
        <v>15510.4</v>
      </c>
      <c r="N13" s="43">
        <f t="shared" si="3"/>
        <v>16830</v>
      </c>
      <c r="O13" s="44">
        <f t="shared" si="4"/>
        <v>-5.873693878449682</v>
      </c>
      <c r="P13" s="59">
        <v>0</v>
      </c>
      <c r="Q13" s="12">
        <v>1.2</v>
      </c>
      <c r="R13" s="12">
        <f t="shared" si="0"/>
        <v>0</v>
      </c>
    </row>
    <row r="14" spans="1:18" ht="12.75">
      <c r="A14" s="42">
        <v>9</v>
      </c>
      <c r="B14" s="41" t="s">
        <v>56</v>
      </c>
      <c r="C14" s="43">
        <v>2217.3</v>
      </c>
      <c r="D14" s="43">
        <v>214.8</v>
      </c>
      <c r="E14" s="43">
        <v>0</v>
      </c>
      <c r="F14" s="43">
        <f t="shared" si="1"/>
        <v>2002.5000000000002</v>
      </c>
      <c r="G14" s="43"/>
      <c r="H14" s="43"/>
      <c r="I14" s="22">
        <v>0</v>
      </c>
      <c r="J14" s="22">
        <v>0</v>
      </c>
      <c r="K14" s="43">
        <f t="shared" si="2"/>
        <v>0</v>
      </c>
      <c r="L14" s="43">
        <v>2244.9</v>
      </c>
      <c r="M14" s="43">
        <v>214.8</v>
      </c>
      <c r="N14" s="43">
        <f t="shared" si="3"/>
        <v>2030.1000000000001</v>
      </c>
      <c r="O14" s="44">
        <f t="shared" si="4"/>
        <v>-1.3782771535580476</v>
      </c>
      <c r="P14" s="59">
        <v>0.72</v>
      </c>
      <c r="Q14" s="12">
        <v>1.2</v>
      </c>
      <c r="R14" s="12">
        <f t="shared" si="0"/>
        <v>0.864</v>
      </c>
    </row>
    <row r="15" spans="1:18" ht="12.75">
      <c r="A15" s="42">
        <v>10</v>
      </c>
      <c r="B15" s="41" t="s">
        <v>57</v>
      </c>
      <c r="C15" s="43">
        <v>2125.8</v>
      </c>
      <c r="D15" s="43">
        <v>125.8</v>
      </c>
      <c r="E15" s="43">
        <v>0</v>
      </c>
      <c r="F15" s="43">
        <f t="shared" si="1"/>
        <v>2000.0000000000002</v>
      </c>
      <c r="G15" s="43"/>
      <c r="H15" s="43"/>
      <c r="I15" s="22">
        <v>0</v>
      </c>
      <c r="J15" s="22">
        <v>0</v>
      </c>
      <c r="K15" s="43">
        <f t="shared" si="2"/>
        <v>0</v>
      </c>
      <c r="L15" s="43">
        <v>2137.7</v>
      </c>
      <c r="M15" s="43">
        <v>125.8</v>
      </c>
      <c r="N15" s="43">
        <f t="shared" si="3"/>
        <v>2011.8999999999999</v>
      </c>
      <c r="O15" s="44">
        <f t="shared" si="4"/>
        <v>-0.5949999999999818</v>
      </c>
      <c r="P15" s="59">
        <v>0.88</v>
      </c>
      <c r="Q15" s="12">
        <v>1.2</v>
      </c>
      <c r="R15" s="12">
        <f t="shared" si="0"/>
        <v>1.056</v>
      </c>
    </row>
    <row r="16" spans="1:18" ht="12.75">
      <c r="A16" s="42">
        <v>11</v>
      </c>
      <c r="B16" s="41" t="s">
        <v>58</v>
      </c>
      <c r="C16" s="43">
        <v>4115.8</v>
      </c>
      <c r="D16" s="43">
        <v>369.7</v>
      </c>
      <c r="E16" s="43">
        <v>0</v>
      </c>
      <c r="F16" s="43">
        <f t="shared" si="1"/>
        <v>3746.1000000000004</v>
      </c>
      <c r="G16" s="43"/>
      <c r="H16" s="43"/>
      <c r="I16" s="22">
        <v>0</v>
      </c>
      <c r="J16" s="22">
        <v>0</v>
      </c>
      <c r="K16" s="43">
        <f t="shared" si="2"/>
        <v>0</v>
      </c>
      <c r="L16" s="43">
        <v>4179.4</v>
      </c>
      <c r="M16" s="43">
        <v>369.7</v>
      </c>
      <c r="N16" s="43">
        <f t="shared" si="3"/>
        <v>3809.7</v>
      </c>
      <c r="O16" s="44">
        <f t="shared" si="4"/>
        <v>-1.6977656763033409</v>
      </c>
      <c r="P16" s="59">
        <v>0.66</v>
      </c>
      <c r="Q16" s="12">
        <v>1.2</v>
      </c>
      <c r="R16" s="12">
        <f t="shared" si="0"/>
        <v>0.792</v>
      </c>
    </row>
    <row r="17" spans="1:18" ht="12.75">
      <c r="A17" s="42">
        <v>12</v>
      </c>
      <c r="B17" s="41" t="s">
        <v>59</v>
      </c>
      <c r="C17" s="43">
        <v>1783</v>
      </c>
      <c r="D17" s="43">
        <v>162</v>
      </c>
      <c r="E17" s="43">
        <v>0</v>
      </c>
      <c r="F17" s="43">
        <f t="shared" si="1"/>
        <v>1621</v>
      </c>
      <c r="G17" s="43"/>
      <c r="H17" s="43"/>
      <c r="I17" s="22">
        <v>0</v>
      </c>
      <c r="J17" s="22">
        <v>0</v>
      </c>
      <c r="K17" s="43">
        <f t="shared" si="2"/>
        <v>0</v>
      </c>
      <c r="L17" s="43">
        <v>1797</v>
      </c>
      <c r="M17" s="43">
        <v>162</v>
      </c>
      <c r="N17" s="43">
        <f t="shared" si="3"/>
        <v>1635</v>
      </c>
      <c r="O17" s="44">
        <f t="shared" si="4"/>
        <v>-0.863664404688464</v>
      </c>
      <c r="P17" s="59">
        <v>0.82</v>
      </c>
      <c r="Q17" s="12">
        <v>1.2</v>
      </c>
      <c r="R17" s="12">
        <f t="shared" si="0"/>
        <v>0.9839999999999999</v>
      </c>
    </row>
    <row r="18" spans="1:18" ht="12.75">
      <c r="A18" s="42">
        <v>13</v>
      </c>
      <c r="B18" s="41" t="s">
        <v>60</v>
      </c>
      <c r="C18" s="43">
        <v>2115.6</v>
      </c>
      <c r="D18" s="43">
        <v>215.8</v>
      </c>
      <c r="E18" s="43">
        <v>0</v>
      </c>
      <c r="F18" s="43">
        <f t="shared" si="1"/>
        <v>1899.8</v>
      </c>
      <c r="G18" s="43"/>
      <c r="H18" s="43"/>
      <c r="I18" s="22">
        <v>0</v>
      </c>
      <c r="J18" s="22">
        <v>0</v>
      </c>
      <c r="K18" s="43">
        <f t="shared" si="2"/>
        <v>0</v>
      </c>
      <c r="L18" s="43">
        <v>2127.8</v>
      </c>
      <c r="M18" s="43">
        <v>215.8</v>
      </c>
      <c r="N18" s="43">
        <f t="shared" si="3"/>
        <v>1912.0000000000002</v>
      </c>
      <c r="O18" s="44">
        <f t="shared" si="4"/>
        <v>-0.6421728603010988</v>
      </c>
      <c r="P18" s="59">
        <v>0.88</v>
      </c>
      <c r="Q18" s="12">
        <v>1.2</v>
      </c>
      <c r="R18" s="12">
        <f t="shared" si="0"/>
        <v>1.056</v>
      </c>
    </row>
    <row r="19" spans="1:18" ht="12.75">
      <c r="A19" s="42">
        <v>14</v>
      </c>
      <c r="B19" s="41" t="s">
        <v>61</v>
      </c>
      <c r="C19" s="43">
        <v>1790.1</v>
      </c>
      <c r="D19" s="43">
        <v>151.8</v>
      </c>
      <c r="E19" s="43">
        <v>0</v>
      </c>
      <c r="F19" s="43">
        <f t="shared" si="1"/>
        <v>1638.3</v>
      </c>
      <c r="G19" s="43"/>
      <c r="H19" s="43"/>
      <c r="I19" s="22">
        <v>0</v>
      </c>
      <c r="J19" s="22">
        <v>0</v>
      </c>
      <c r="K19" s="43">
        <f t="shared" si="2"/>
        <v>0</v>
      </c>
      <c r="L19" s="43">
        <v>1799.1</v>
      </c>
      <c r="M19" s="43">
        <v>151.8</v>
      </c>
      <c r="N19" s="43">
        <f t="shared" si="3"/>
        <v>1647.3</v>
      </c>
      <c r="O19" s="44">
        <f t="shared" si="4"/>
        <v>-0.5493499359091741</v>
      </c>
      <c r="P19" s="59">
        <v>0.9</v>
      </c>
      <c r="Q19" s="12">
        <v>1.2</v>
      </c>
      <c r="R19" s="12">
        <f t="shared" si="0"/>
        <v>1.08</v>
      </c>
    </row>
    <row r="20" spans="1:18" ht="12.75">
      <c r="A20" s="42">
        <v>15</v>
      </c>
      <c r="B20" s="41" t="s">
        <v>62</v>
      </c>
      <c r="C20" s="43">
        <v>1535.6</v>
      </c>
      <c r="D20" s="43">
        <v>188</v>
      </c>
      <c r="E20" s="43">
        <v>0</v>
      </c>
      <c r="F20" s="43">
        <f t="shared" si="1"/>
        <v>1347.6</v>
      </c>
      <c r="G20" s="43"/>
      <c r="H20" s="43"/>
      <c r="I20" s="22">
        <v>0</v>
      </c>
      <c r="J20" s="22">
        <v>0</v>
      </c>
      <c r="K20" s="43">
        <f t="shared" si="2"/>
        <v>0</v>
      </c>
      <c r="L20" s="43">
        <v>1549.8</v>
      </c>
      <c r="M20" s="43">
        <v>188</v>
      </c>
      <c r="N20" s="43">
        <f t="shared" si="3"/>
        <v>1361.8</v>
      </c>
      <c r="O20" s="44">
        <f t="shared" si="4"/>
        <v>-1.0537251409913957</v>
      </c>
      <c r="P20" s="59">
        <v>0.78</v>
      </c>
      <c r="Q20" s="12">
        <v>1.2</v>
      </c>
      <c r="R20" s="12">
        <f t="shared" si="0"/>
        <v>0.9359999999999999</v>
      </c>
    </row>
    <row r="21" spans="1:18" ht="12.75">
      <c r="A21" s="42">
        <v>16</v>
      </c>
      <c r="B21" s="41" t="s">
        <v>63</v>
      </c>
      <c r="C21" s="43">
        <v>1373.3</v>
      </c>
      <c r="D21" s="43">
        <v>146</v>
      </c>
      <c r="E21" s="43">
        <v>0</v>
      </c>
      <c r="F21" s="43">
        <f t="shared" si="1"/>
        <v>1227.3</v>
      </c>
      <c r="G21" s="43"/>
      <c r="H21" s="43"/>
      <c r="I21" s="22">
        <v>0</v>
      </c>
      <c r="J21" s="22">
        <v>0</v>
      </c>
      <c r="K21" s="43">
        <f t="shared" si="2"/>
        <v>0</v>
      </c>
      <c r="L21" s="43">
        <v>1389.3</v>
      </c>
      <c r="M21" s="43">
        <v>146</v>
      </c>
      <c r="N21" s="43">
        <f t="shared" si="3"/>
        <v>1243.3</v>
      </c>
      <c r="O21" s="44">
        <f t="shared" si="4"/>
        <v>-1.3036747331540781</v>
      </c>
      <c r="P21" s="59">
        <v>0.74</v>
      </c>
      <c r="Q21" s="12">
        <v>1.2</v>
      </c>
      <c r="R21" s="12">
        <f t="shared" si="0"/>
        <v>0.888</v>
      </c>
    </row>
    <row r="22" spans="1:18" ht="12.75">
      <c r="A22" s="42">
        <v>17</v>
      </c>
      <c r="B22" s="41" t="s">
        <v>64</v>
      </c>
      <c r="C22" s="43">
        <v>1884</v>
      </c>
      <c r="D22" s="43">
        <v>137.8</v>
      </c>
      <c r="E22" s="43">
        <v>0</v>
      </c>
      <c r="F22" s="43">
        <f t="shared" si="1"/>
        <v>1746.2</v>
      </c>
      <c r="G22" s="43"/>
      <c r="H22" s="43"/>
      <c r="I22" s="22">
        <v>0</v>
      </c>
      <c r="J22" s="22">
        <v>0</v>
      </c>
      <c r="K22" s="43">
        <f t="shared" si="2"/>
        <v>0</v>
      </c>
      <c r="L22" s="43">
        <v>1900.2</v>
      </c>
      <c r="M22" s="43">
        <v>137.8</v>
      </c>
      <c r="N22" s="43">
        <f t="shared" si="3"/>
        <v>1762.4</v>
      </c>
      <c r="O22" s="44">
        <f t="shared" si="4"/>
        <v>-0.9277287824991435</v>
      </c>
      <c r="P22" s="59">
        <v>0.82</v>
      </c>
      <c r="Q22" s="12">
        <v>1.2</v>
      </c>
      <c r="R22" s="12">
        <f t="shared" si="0"/>
        <v>0.9839999999999999</v>
      </c>
    </row>
    <row r="23" spans="1:18" ht="12.75">
      <c r="A23" s="42">
        <v>18</v>
      </c>
      <c r="B23" s="41" t="s">
        <v>65</v>
      </c>
      <c r="C23" s="43">
        <v>1399.4</v>
      </c>
      <c r="D23" s="43">
        <v>95</v>
      </c>
      <c r="E23" s="43">
        <v>0</v>
      </c>
      <c r="F23" s="43">
        <f t="shared" si="1"/>
        <v>1304.4</v>
      </c>
      <c r="G23" s="43"/>
      <c r="H23" s="43"/>
      <c r="I23" s="22">
        <v>0</v>
      </c>
      <c r="J23" s="22">
        <v>0</v>
      </c>
      <c r="K23" s="43">
        <f t="shared" si="2"/>
        <v>0</v>
      </c>
      <c r="L23" s="43">
        <v>1410.7</v>
      </c>
      <c r="M23" s="43">
        <v>95</v>
      </c>
      <c r="N23" s="43">
        <f t="shared" si="3"/>
        <v>1315.7</v>
      </c>
      <c r="O23" s="44">
        <f t="shared" si="4"/>
        <v>-0.8662986813860744</v>
      </c>
      <c r="P23" s="59">
        <v>0.82</v>
      </c>
      <c r="Q23" s="12">
        <v>1.2</v>
      </c>
      <c r="R23" s="12">
        <f t="shared" si="0"/>
        <v>0.9839999999999999</v>
      </c>
    </row>
    <row r="24" spans="1:18" ht="12.75">
      <c r="A24" s="42">
        <v>19</v>
      </c>
      <c r="B24" s="41" t="s">
        <v>66</v>
      </c>
      <c r="C24" s="43">
        <v>2375</v>
      </c>
      <c r="D24" s="43">
        <v>344.8</v>
      </c>
      <c r="E24" s="43">
        <v>0</v>
      </c>
      <c r="F24" s="43">
        <f t="shared" si="1"/>
        <v>2030.2</v>
      </c>
      <c r="G24" s="43"/>
      <c r="H24" s="43"/>
      <c r="I24" s="22">
        <v>0</v>
      </c>
      <c r="J24" s="22">
        <v>0</v>
      </c>
      <c r="K24" s="43">
        <f t="shared" si="2"/>
        <v>0</v>
      </c>
      <c r="L24" s="43">
        <v>2402.4</v>
      </c>
      <c r="M24" s="43">
        <v>344.8</v>
      </c>
      <c r="N24" s="43">
        <f t="shared" si="3"/>
        <v>2057.6</v>
      </c>
      <c r="O24" s="44">
        <f t="shared" si="4"/>
        <v>-1.3496207270219616</v>
      </c>
      <c r="P24" s="59">
        <v>0.74</v>
      </c>
      <c r="Q24" s="12">
        <v>1.2</v>
      </c>
      <c r="R24" s="12">
        <f t="shared" si="0"/>
        <v>0.888</v>
      </c>
    </row>
    <row r="25" spans="1:18" ht="11.25">
      <c r="A25" s="42">
        <v>20</v>
      </c>
      <c r="B25" s="22"/>
      <c r="C25" s="43"/>
      <c r="D25" s="43"/>
      <c r="E25" s="43"/>
      <c r="F25" s="43">
        <f t="shared" si="1"/>
        <v>0</v>
      </c>
      <c r="G25" s="43"/>
      <c r="H25" s="43"/>
      <c r="I25" s="22"/>
      <c r="J25" s="22"/>
      <c r="K25" s="43">
        <f t="shared" si="2"/>
        <v>0</v>
      </c>
      <c r="L25" s="43"/>
      <c r="M25" s="43"/>
      <c r="N25" s="43">
        <f t="shared" si="3"/>
        <v>0</v>
      </c>
      <c r="O25" s="44" t="e">
        <f t="shared" si="4"/>
        <v>#DIV/0!</v>
      </c>
      <c r="P25" s="59"/>
      <c r="Q25" s="12">
        <v>1.2</v>
      </c>
      <c r="R25" s="12">
        <f t="shared" si="0"/>
        <v>0</v>
      </c>
    </row>
    <row r="26" spans="1:18" ht="11.25">
      <c r="A26" s="42">
        <v>21</v>
      </c>
      <c r="B26" s="22"/>
      <c r="C26" s="43"/>
      <c r="D26" s="43"/>
      <c r="E26" s="43"/>
      <c r="F26" s="43">
        <f t="shared" si="1"/>
        <v>0</v>
      </c>
      <c r="G26" s="43"/>
      <c r="H26" s="43"/>
      <c r="I26" s="22"/>
      <c r="J26" s="22"/>
      <c r="K26" s="43">
        <f t="shared" si="2"/>
        <v>0</v>
      </c>
      <c r="L26" s="43"/>
      <c r="M26" s="43"/>
      <c r="N26" s="43">
        <f t="shared" si="3"/>
        <v>0</v>
      </c>
      <c r="O26" s="44" t="e">
        <f t="shared" si="4"/>
        <v>#DIV/0!</v>
      </c>
      <c r="P26" s="59"/>
      <c r="Q26" s="12">
        <v>1.2</v>
      </c>
      <c r="R26" s="12">
        <f t="shared" si="0"/>
        <v>0</v>
      </c>
    </row>
    <row r="27" spans="1:18" ht="11.25">
      <c r="A27" s="42">
        <v>22</v>
      </c>
      <c r="B27" s="22"/>
      <c r="C27" s="46"/>
      <c r="D27" s="46"/>
      <c r="E27" s="46"/>
      <c r="F27" s="43">
        <f t="shared" si="1"/>
        <v>0</v>
      </c>
      <c r="G27" s="46"/>
      <c r="H27" s="46"/>
      <c r="I27" s="22"/>
      <c r="J27" s="22"/>
      <c r="K27" s="43">
        <f t="shared" si="2"/>
        <v>0</v>
      </c>
      <c r="L27" s="43"/>
      <c r="M27" s="43"/>
      <c r="N27" s="43">
        <f t="shared" si="3"/>
        <v>0</v>
      </c>
      <c r="O27" s="44" t="e">
        <f t="shared" si="4"/>
        <v>#DIV/0!</v>
      </c>
      <c r="P27" s="59"/>
      <c r="Q27" s="12">
        <v>1.2</v>
      </c>
      <c r="R27" s="12">
        <f t="shared" si="0"/>
        <v>0</v>
      </c>
    </row>
    <row r="28" spans="1:18" ht="11.25">
      <c r="A28" s="42">
        <v>23</v>
      </c>
      <c r="B28" s="22"/>
      <c r="C28" s="46"/>
      <c r="D28" s="46"/>
      <c r="E28" s="46"/>
      <c r="F28" s="43">
        <f t="shared" si="1"/>
        <v>0</v>
      </c>
      <c r="G28" s="46"/>
      <c r="H28" s="46"/>
      <c r="I28" s="22"/>
      <c r="J28" s="22"/>
      <c r="K28" s="43">
        <f t="shared" si="2"/>
        <v>0</v>
      </c>
      <c r="L28" s="43"/>
      <c r="M28" s="43"/>
      <c r="N28" s="43">
        <f t="shared" si="3"/>
        <v>0</v>
      </c>
      <c r="O28" s="44" t="e">
        <f t="shared" si="4"/>
        <v>#DIV/0!</v>
      </c>
      <c r="P28" s="59"/>
      <c r="Q28" s="12">
        <v>1.2</v>
      </c>
      <c r="R28" s="12">
        <f t="shared" si="0"/>
        <v>0</v>
      </c>
    </row>
    <row r="29" spans="1:18" ht="11.25">
      <c r="A29" s="42">
        <v>24</v>
      </c>
      <c r="B29" s="22"/>
      <c r="C29" s="46"/>
      <c r="D29" s="46"/>
      <c r="E29" s="46"/>
      <c r="F29" s="43">
        <f t="shared" si="1"/>
        <v>0</v>
      </c>
      <c r="G29" s="46"/>
      <c r="H29" s="46"/>
      <c r="I29" s="22"/>
      <c r="J29" s="22"/>
      <c r="K29" s="43">
        <f t="shared" si="2"/>
        <v>0</v>
      </c>
      <c r="L29" s="43"/>
      <c r="M29" s="43"/>
      <c r="N29" s="43">
        <f t="shared" si="3"/>
        <v>0</v>
      </c>
      <c r="O29" s="44" t="e">
        <f t="shared" si="4"/>
        <v>#DIV/0!</v>
      </c>
      <c r="P29" s="59"/>
      <c r="Q29" s="12">
        <v>1.2</v>
      </c>
      <c r="R29" s="12">
        <f t="shared" si="0"/>
        <v>0</v>
      </c>
    </row>
    <row r="30" spans="1:18" ht="11.25">
      <c r="A30" s="78" t="s">
        <v>22</v>
      </c>
      <c r="B30" s="78"/>
      <c r="C30" s="11">
        <f aca="true" t="shared" si="5" ref="C30:N30">SUM(C6:C29)</f>
        <v>67240.30000000002</v>
      </c>
      <c r="D30" s="11">
        <f t="shared" si="5"/>
        <v>7859.200000000001</v>
      </c>
      <c r="E30" s="11">
        <f t="shared" si="5"/>
        <v>10660</v>
      </c>
      <c r="F30" s="11">
        <f t="shared" si="5"/>
        <v>48721.100000000006</v>
      </c>
      <c r="G30" s="11">
        <f t="shared" si="5"/>
        <v>0</v>
      </c>
      <c r="H30" s="11">
        <f t="shared" si="5"/>
        <v>0</v>
      </c>
      <c r="I30" s="22">
        <f t="shared" si="5"/>
        <v>0</v>
      </c>
      <c r="J30" s="22">
        <f t="shared" si="5"/>
        <v>0</v>
      </c>
      <c r="K30" s="22">
        <f t="shared" si="5"/>
        <v>0</v>
      </c>
      <c r="L30" s="22">
        <f t="shared" si="5"/>
        <v>68496.4</v>
      </c>
      <c r="M30" s="22">
        <f t="shared" si="5"/>
        <v>18519.199999999997</v>
      </c>
      <c r="N30" s="11">
        <f t="shared" si="5"/>
        <v>49977.200000000004</v>
      </c>
      <c r="O30" s="30" t="s">
        <v>5</v>
      </c>
      <c r="P30" s="31" t="s">
        <v>5</v>
      </c>
      <c r="Q30" s="12">
        <v>1.2</v>
      </c>
      <c r="R30" s="32" t="s">
        <v>5</v>
      </c>
    </row>
    <row r="31" spans="1:16" s="17" customFormat="1" ht="11.25">
      <c r="A31" s="13"/>
      <c r="B31" s="14"/>
      <c r="C31" s="15"/>
      <c r="D31" s="15"/>
      <c r="E31" s="15"/>
      <c r="F31" s="15"/>
      <c r="G31" s="15"/>
      <c r="H31" s="15"/>
      <c r="I31" s="14"/>
      <c r="J31" s="14"/>
      <c r="K31" s="14"/>
      <c r="L31" s="14"/>
      <c r="M31" s="14"/>
      <c r="N31" s="15"/>
      <c r="O31" s="14"/>
      <c r="P31" s="16"/>
    </row>
    <row r="32" spans="1:16" s="17" customFormat="1" ht="11.25">
      <c r="A32" s="13"/>
      <c r="B32" s="14"/>
      <c r="C32" s="15"/>
      <c r="D32" s="15"/>
      <c r="E32" s="15"/>
      <c r="F32" s="15"/>
      <c r="G32" s="15"/>
      <c r="H32" s="15"/>
      <c r="I32" s="14"/>
      <c r="J32" s="14"/>
      <c r="K32" s="14"/>
      <c r="L32" s="14"/>
      <c r="M32" s="14"/>
      <c r="N32" s="15"/>
      <c r="O32" s="14"/>
      <c r="P32" s="16"/>
    </row>
    <row r="33" spans="1:16" s="17" customFormat="1" ht="11.25">
      <c r="A33" s="13"/>
      <c r="B33" s="14"/>
      <c r="C33" s="15"/>
      <c r="D33" s="15"/>
      <c r="E33" s="15"/>
      <c r="F33" s="15"/>
      <c r="G33" s="15"/>
      <c r="H33" s="15"/>
      <c r="I33" s="14"/>
      <c r="J33" s="14"/>
      <c r="K33" s="14"/>
      <c r="L33" s="14"/>
      <c r="M33" s="14"/>
      <c r="N33" s="15"/>
      <c r="O33" s="14"/>
      <c r="P33" s="16"/>
    </row>
    <row r="34" spans="1:16" s="17" customFormat="1" ht="11.25">
      <c r="A34" s="13"/>
      <c r="B34" s="14"/>
      <c r="C34" s="15"/>
      <c r="D34" s="15"/>
      <c r="E34" s="15"/>
      <c r="F34" s="15"/>
      <c r="G34" s="15"/>
      <c r="H34" s="15"/>
      <c r="I34" s="14"/>
      <c r="J34" s="14"/>
      <c r="K34" s="14"/>
      <c r="L34" s="14"/>
      <c r="M34" s="14"/>
      <c r="N34" s="15"/>
      <c r="O34" s="18"/>
      <c r="P34" s="16"/>
    </row>
    <row r="35" spans="1:16" s="17" customFormat="1" ht="11.25">
      <c r="A35" s="13"/>
      <c r="B35" s="14"/>
      <c r="C35" s="15"/>
      <c r="D35" s="15"/>
      <c r="E35" s="15"/>
      <c r="F35" s="15"/>
      <c r="G35" s="15"/>
      <c r="H35" s="15"/>
      <c r="I35" s="14"/>
      <c r="J35" s="14"/>
      <c r="K35" s="14"/>
      <c r="L35" s="14"/>
      <c r="M35" s="14"/>
      <c r="N35" s="15"/>
      <c r="O35" s="14"/>
      <c r="P35" s="16"/>
    </row>
    <row r="36" spans="1:16" s="17" customFormat="1" ht="11.25">
      <c r="A36" s="13"/>
      <c r="B36" s="14"/>
      <c r="C36" s="15"/>
      <c r="D36" s="15"/>
      <c r="E36" s="15"/>
      <c r="F36" s="15"/>
      <c r="G36" s="15"/>
      <c r="H36" s="15"/>
      <c r="I36" s="14"/>
      <c r="J36" s="14"/>
      <c r="K36" s="14"/>
      <c r="L36" s="14"/>
      <c r="M36" s="14"/>
      <c r="N36" s="15"/>
      <c r="O36" s="14"/>
      <c r="P36" s="16"/>
    </row>
    <row r="37" spans="1:16" s="17" customFormat="1" ht="11.25">
      <c r="A37" s="13"/>
      <c r="B37" s="14"/>
      <c r="C37" s="15"/>
      <c r="D37" s="15"/>
      <c r="E37" s="15"/>
      <c r="F37" s="15"/>
      <c r="G37" s="15"/>
      <c r="H37" s="15"/>
      <c r="I37" s="14"/>
      <c r="J37" s="14"/>
      <c r="K37" s="14"/>
      <c r="L37" s="14"/>
      <c r="M37" s="14"/>
      <c r="N37" s="15"/>
      <c r="O37" s="14"/>
      <c r="P37" s="16"/>
    </row>
    <row r="38" spans="1:16" s="17" customFormat="1" ht="11.25">
      <c r="A38" s="16"/>
      <c r="C38" s="15"/>
      <c r="D38" s="15"/>
      <c r="E38" s="15"/>
      <c r="F38" s="15"/>
      <c r="G38" s="15"/>
      <c r="H38" s="15"/>
      <c r="N38" s="15"/>
      <c r="P38" s="16"/>
    </row>
    <row r="39" spans="1:16" s="17" customFormat="1" ht="11.25">
      <c r="A39" s="16"/>
      <c r="C39" s="15"/>
      <c r="D39" s="15"/>
      <c r="E39" s="15"/>
      <c r="F39" s="15"/>
      <c r="G39" s="15"/>
      <c r="H39" s="15"/>
      <c r="N39" s="15"/>
      <c r="P39" s="16"/>
    </row>
    <row r="40" spans="1:16" s="17" customFormat="1" ht="11.25">
      <c r="A40" s="16"/>
      <c r="C40" s="15"/>
      <c r="D40" s="15"/>
      <c r="E40" s="15"/>
      <c r="F40" s="15"/>
      <c r="G40" s="15"/>
      <c r="H40" s="15"/>
      <c r="N40" s="15"/>
      <c r="P40" s="16"/>
    </row>
    <row r="41" spans="1:16" s="17" customFormat="1" ht="11.25">
      <c r="A41" s="16"/>
      <c r="P41" s="16"/>
    </row>
    <row r="42" spans="1:16" s="17" customFormat="1" ht="11.25">
      <c r="A42" s="16"/>
      <c r="P42" s="16"/>
    </row>
  </sheetData>
  <mergeCells count="6">
    <mergeCell ref="A30:B30"/>
    <mergeCell ref="A3:A4"/>
    <mergeCell ref="B3:B4"/>
    <mergeCell ref="A1:R1"/>
    <mergeCell ref="P3:P4"/>
    <mergeCell ref="Q3:Q4"/>
  </mergeCells>
  <printOptions/>
  <pageMargins left="0.1968503937007874" right="0.1968503937007874" top="1.1811023622047245" bottom="0.3937007874015748" header="0.7086614173228347" footer="0.5118110236220472"/>
  <pageSetup fitToHeight="1" fitToWidth="1" horizontalDpi="600" verticalDpi="600" orientation="landscape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2"/>
  <sheetViews>
    <sheetView zoomScaleSheetLayoutView="100" workbookViewId="0" topLeftCell="A1">
      <pane xSplit="2" ySplit="4" topLeftCell="F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J26" sqref="J26"/>
    </sheetView>
  </sheetViews>
  <sheetFormatPr defaultColWidth="9.00390625" defaultRowHeight="12.75"/>
  <cols>
    <col min="1" max="1" width="5.125" style="1" customWidth="1"/>
    <col min="2" max="2" width="23.00390625" style="2" customWidth="1"/>
    <col min="3" max="3" width="17.75390625" style="2" hidden="1" customWidth="1"/>
    <col min="4" max="6" width="17.75390625" style="2" customWidth="1"/>
    <col min="7" max="7" width="21.25390625" style="2" hidden="1" customWidth="1"/>
    <col min="8" max="8" width="19.875" style="2" customWidth="1"/>
    <col min="9" max="9" width="15.375" style="2" customWidth="1"/>
    <col min="10" max="10" width="16.25390625" style="1" customWidth="1"/>
    <col min="11" max="11" width="16.00390625" style="2" customWidth="1"/>
    <col min="12" max="12" width="14.75390625" style="2" customWidth="1"/>
    <col min="13" max="16384" width="9.125" style="2" customWidth="1"/>
  </cols>
  <sheetData>
    <row r="1" spans="1:12" ht="57" customHeight="1">
      <c r="A1" s="81" t="s">
        <v>67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32.75" customHeight="1">
      <c r="A3" s="79" t="s">
        <v>68</v>
      </c>
      <c r="B3" s="80" t="s">
        <v>32</v>
      </c>
      <c r="C3" s="24" t="s">
        <v>69</v>
      </c>
      <c r="D3" s="24" t="s">
        <v>70</v>
      </c>
      <c r="E3" s="24" t="s">
        <v>115</v>
      </c>
      <c r="F3" s="24" t="s">
        <v>71</v>
      </c>
      <c r="G3" s="24" t="s">
        <v>71</v>
      </c>
      <c r="H3" s="24" t="s">
        <v>72</v>
      </c>
      <c r="I3" s="5" t="s">
        <v>73</v>
      </c>
      <c r="J3" s="76" t="s">
        <v>74</v>
      </c>
      <c r="K3" s="76" t="s">
        <v>9</v>
      </c>
      <c r="L3" s="6" t="s">
        <v>3</v>
      </c>
    </row>
    <row r="4" spans="1:12" s="10" customFormat="1" ht="42.75" customHeight="1">
      <c r="A4" s="79"/>
      <c r="B4" s="80"/>
      <c r="C4" s="5" t="s">
        <v>75</v>
      </c>
      <c r="D4" s="5" t="s">
        <v>114</v>
      </c>
      <c r="E4" s="5" t="s">
        <v>114</v>
      </c>
      <c r="F4" s="5" t="s">
        <v>19</v>
      </c>
      <c r="G4" s="8" t="s">
        <v>76</v>
      </c>
      <c r="H4" s="8" t="s">
        <v>12</v>
      </c>
      <c r="I4" s="8" t="s">
        <v>77</v>
      </c>
      <c r="J4" s="77"/>
      <c r="K4" s="77"/>
      <c r="L4" s="9" t="s">
        <v>24</v>
      </c>
    </row>
    <row r="5" spans="1:12" s="10" customFormat="1" ht="11.25" customHeight="1">
      <c r="A5" s="28">
        <v>1</v>
      </c>
      <c r="B5" s="28">
        <v>2</v>
      </c>
      <c r="C5" s="28" t="s">
        <v>78</v>
      </c>
      <c r="D5" s="28">
        <v>3</v>
      </c>
      <c r="E5" s="28">
        <v>4</v>
      </c>
      <c r="F5" s="28">
        <v>5</v>
      </c>
      <c r="G5" s="8">
        <v>3</v>
      </c>
      <c r="H5" s="8">
        <v>6</v>
      </c>
      <c r="I5" s="8">
        <v>7</v>
      </c>
      <c r="J5" s="8">
        <v>6</v>
      </c>
      <c r="K5" s="8">
        <v>7</v>
      </c>
      <c r="L5" s="9">
        <v>8</v>
      </c>
    </row>
    <row r="6" spans="1:12" ht="12.75">
      <c r="A6" s="42">
        <v>1</v>
      </c>
      <c r="B6" s="40" t="s">
        <v>48</v>
      </c>
      <c r="C6" s="22">
        <v>130</v>
      </c>
      <c r="D6" s="22">
        <v>11.8</v>
      </c>
      <c r="E6" s="55">
        <v>25.2</v>
      </c>
      <c r="F6" s="22">
        <f>E6-D6</f>
        <v>13.399999999999999</v>
      </c>
      <c r="G6" s="49">
        <v>0</v>
      </c>
      <c r="H6" s="22">
        <v>197.6</v>
      </c>
      <c r="I6" s="56">
        <f>F6/H6*100</f>
        <v>6.781376518218623</v>
      </c>
      <c r="J6" s="12">
        <v>0</v>
      </c>
      <c r="K6" s="12">
        <v>1</v>
      </c>
      <c r="L6" s="12">
        <f aca="true" t="shared" si="0" ref="L6:L29">J6*K6</f>
        <v>0</v>
      </c>
    </row>
    <row r="7" spans="1:12" ht="12.75">
      <c r="A7" s="42">
        <v>2</v>
      </c>
      <c r="B7" s="41" t="s">
        <v>49</v>
      </c>
      <c r="C7" s="22">
        <v>468</v>
      </c>
      <c r="D7" s="22">
        <v>12.5</v>
      </c>
      <c r="E7" s="55">
        <v>26.8</v>
      </c>
      <c r="F7" s="22">
        <f aca="true" t="shared" si="1" ref="F7:F29">E7-D7</f>
        <v>14.3</v>
      </c>
      <c r="G7" s="49">
        <v>75</v>
      </c>
      <c r="H7" s="22">
        <v>132.1</v>
      </c>
      <c r="I7" s="56">
        <f aca="true" t="shared" si="2" ref="I7:I29">F7/H7*100</f>
        <v>10.825132475397426</v>
      </c>
      <c r="J7" s="12">
        <v>0</v>
      </c>
      <c r="K7" s="12">
        <v>1</v>
      </c>
      <c r="L7" s="12">
        <f t="shared" si="0"/>
        <v>0</v>
      </c>
    </row>
    <row r="8" spans="1:12" ht="12.75">
      <c r="A8" s="42">
        <v>3</v>
      </c>
      <c r="B8" s="41" t="s">
        <v>50</v>
      </c>
      <c r="C8" s="22">
        <v>340</v>
      </c>
      <c r="D8" s="22">
        <v>7.8</v>
      </c>
      <c r="E8" s="55">
        <v>7.8</v>
      </c>
      <c r="F8" s="22">
        <f t="shared" si="1"/>
        <v>0</v>
      </c>
      <c r="G8" s="49">
        <v>1.3</v>
      </c>
      <c r="H8" s="22">
        <v>104</v>
      </c>
      <c r="I8" s="56">
        <f t="shared" si="2"/>
        <v>0</v>
      </c>
      <c r="J8" s="12">
        <v>1</v>
      </c>
      <c r="K8" s="12">
        <v>1</v>
      </c>
      <c r="L8" s="12">
        <f t="shared" si="0"/>
        <v>1</v>
      </c>
    </row>
    <row r="9" spans="1:12" ht="12.75">
      <c r="A9" s="42">
        <v>4</v>
      </c>
      <c r="B9" s="41" t="s">
        <v>51</v>
      </c>
      <c r="C9" s="22">
        <v>809</v>
      </c>
      <c r="D9" s="22">
        <v>32.8</v>
      </c>
      <c r="E9" s="55">
        <v>19.4</v>
      </c>
      <c r="F9" s="22">
        <f t="shared" si="1"/>
        <v>-13.399999999999999</v>
      </c>
      <c r="G9" s="49">
        <v>-214</v>
      </c>
      <c r="H9" s="22">
        <v>182.2</v>
      </c>
      <c r="I9" s="56">
        <f t="shared" si="2"/>
        <v>-7.354555433589462</v>
      </c>
      <c r="J9" s="12">
        <v>1</v>
      </c>
      <c r="K9" s="12">
        <v>1</v>
      </c>
      <c r="L9" s="12">
        <f t="shared" si="0"/>
        <v>1</v>
      </c>
    </row>
    <row r="10" spans="1:12" ht="12.75">
      <c r="A10" s="42">
        <v>5</v>
      </c>
      <c r="B10" s="41" t="s">
        <v>52</v>
      </c>
      <c r="C10" s="22">
        <v>903</v>
      </c>
      <c r="D10" s="22">
        <v>47.9</v>
      </c>
      <c r="E10" s="55">
        <v>40.8</v>
      </c>
      <c r="F10" s="22">
        <f t="shared" si="1"/>
        <v>-7.100000000000001</v>
      </c>
      <c r="G10" s="49">
        <v>0</v>
      </c>
      <c r="H10" s="22">
        <v>154.6</v>
      </c>
      <c r="I10" s="56">
        <f t="shared" si="2"/>
        <v>-4.592496765847349</v>
      </c>
      <c r="J10" s="12">
        <v>1</v>
      </c>
      <c r="K10" s="12">
        <v>1</v>
      </c>
      <c r="L10" s="12">
        <f t="shared" si="0"/>
        <v>1</v>
      </c>
    </row>
    <row r="11" spans="1:12" ht="12.75">
      <c r="A11" s="42">
        <v>6</v>
      </c>
      <c r="B11" s="41" t="s">
        <v>53</v>
      </c>
      <c r="C11" s="22">
        <v>1688</v>
      </c>
      <c r="D11" s="22">
        <v>13.8</v>
      </c>
      <c r="E11" s="55">
        <v>13.9</v>
      </c>
      <c r="F11" s="22">
        <f t="shared" si="1"/>
        <v>0.09999999999999964</v>
      </c>
      <c r="G11" s="49">
        <v>-101</v>
      </c>
      <c r="H11" s="22">
        <v>70.6</v>
      </c>
      <c r="I11" s="56">
        <f t="shared" si="2"/>
        <v>0.1416430594900845</v>
      </c>
      <c r="J11" s="12">
        <v>0.98</v>
      </c>
      <c r="K11" s="12">
        <v>1</v>
      </c>
      <c r="L11" s="12">
        <f t="shared" si="0"/>
        <v>0.98</v>
      </c>
    </row>
    <row r="12" spans="1:12" ht="12.75">
      <c r="A12" s="42">
        <v>7</v>
      </c>
      <c r="B12" s="41" t="s">
        <v>54</v>
      </c>
      <c r="C12" s="22">
        <v>1230</v>
      </c>
      <c r="D12" s="22">
        <v>2.7</v>
      </c>
      <c r="E12" s="55">
        <v>2.7</v>
      </c>
      <c r="F12" s="22">
        <f t="shared" si="1"/>
        <v>0</v>
      </c>
      <c r="G12" s="49">
        <v>-85</v>
      </c>
      <c r="H12" s="22">
        <v>79.8</v>
      </c>
      <c r="I12" s="56">
        <f t="shared" si="2"/>
        <v>0</v>
      </c>
      <c r="J12" s="12">
        <v>1</v>
      </c>
      <c r="K12" s="12">
        <v>1</v>
      </c>
      <c r="L12" s="12">
        <f t="shared" si="0"/>
        <v>1</v>
      </c>
    </row>
    <row r="13" spans="1:12" ht="12.75">
      <c r="A13" s="42">
        <v>8</v>
      </c>
      <c r="B13" s="41" t="s">
        <v>55</v>
      </c>
      <c r="C13" s="22">
        <v>21</v>
      </c>
      <c r="D13" s="22">
        <v>303.5</v>
      </c>
      <c r="E13" s="55">
        <v>441.7</v>
      </c>
      <c r="F13" s="22">
        <f t="shared" si="1"/>
        <v>138.2</v>
      </c>
      <c r="G13" s="49">
        <v>0</v>
      </c>
      <c r="H13" s="22">
        <v>8973.2</v>
      </c>
      <c r="I13" s="56">
        <f t="shared" si="2"/>
        <v>1.5401417554495607</v>
      </c>
      <c r="J13" s="12">
        <v>0.7</v>
      </c>
      <c r="K13" s="12">
        <v>1</v>
      </c>
      <c r="L13" s="12">
        <f t="shared" si="0"/>
        <v>0.7</v>
      </c>
    </row>
    <row r="14" spans="1:12" ht="12.75">
      <c r="A14" s="42">
        <v>9</v>
      </c>
      <c r="B14" s="41" t="s">
        <v>56</v>
      </c>
      <c r="C14" s="22">
        <v>919</v>
      </c>
      <c r="D14" s="22">
        <v>12</v>
      </c>
      <c r="E14" s="55">
        <v>56.6</v>
      </c>
      <c r="F14" s="22">
        <f t="shared" si="1"/>
        <v>44.6</v>
      </c>
      <c r="G14" s="49">
        <v>-138</v>
      </c>
      <c r="H14" s="22">
        <v>278.1</v>
      </c>
      <c r="I14" s="56">
        <f t="shared" si="2"/>
        <v>16.03739661992089</v>
      </c>
      <c r="J14" s="12">
        <v>0</v>
      </c>
      <c r="K14" s="12">
        <v>1</v>
      </c>
      <c r="L14" s="12">
        <f t="shared" si="0"/>
        <v>0</v>
      </c>
    </row>
    <row r="15" spans="1:12" ht="12.75">
      <c r="A15" s="42">
        <v>10</v>
      </c>
      <c r="B15" s="41" t="s">
        <v>57</v>
      </c>
      <c r="C15" s="22">
        <v>319</v>
      </c>
      <c r="D15" s="22">
        <v>5.1</v>
      </c>
      <c r="E15" s="55">
        <v>5.1</v>
      </c>
      <c r="F15" s="22">
        <f t="shared" si="1"/>
        <v>0</v>
      </c>
      <c r="G15" s="49">
        <v>-62</v>
      </c>
      <c r="H15" s="22">
        <v>107.6</v>
      </c>
      <c r="I15" s="56">
        <f t="shared" si="2"/>
        <v>0</v>
      </c>
      <c r="J15" s="12">
        <v>1</v>
      </c>
      <c r="K15" s="12">
        <v>1</v>
      </c>
      <c r="L15" s="12">
        <f t="shared" si="0"/>
        <v>1</v>
      </c>
    </row>
    <row r="16" spans="1:12" ht="12.75">
      <c r="A16" s="42">
        <v>11</v>
      </c>
      <c r="B16" s="41" t="s">
        <v>58</v>
      </c>
      <c r="C16" s="22">
        <v>1324</v>
      </c>
      <c r="D16" s="22">
        <v>20</v>
      </c>
      <c r="E16" s="55">
        <v>12.6</v>
      </c>
      <c r="F16" s="22">
        <f t="shared" si="1"/>
        <v>-7.4</v>
      </c>
      <c r="G16" s="49">
        <v>-423</v>
      </c>
      <c r="H16" s="22">
        <v>538.2</v>
      </c>
      <c r="I16" s="56">
        <f t="shared" si="2"/>
        <v>-1.3749535488665923</v>
      </c>
      <c r="J16" s="12">
        <v>1</v>
      </c>
      <c r="K16" s="12">
        <v>1</v>
      </c>
      <c r="L16" s="12">
        <f t="shared" si="0"/>
        <v>1</v>
      </c>
    </row>
    <row r="17" spans="1:12" ht="12.75">
      <c r="A17" s="42">
        <v>12</v>
      </c>
      <c r="B17" s="41" t="s">
        <v>59</v>
      </c>
      <c r="C17" s="22">
        <v>365</v>
      </c>
      <c r="D17" s="22">
        <v>5.1</v>
      </c>
      <c r="E17" s="55">
        <v>5.4</v>
      </c>
      <c r="F17" s="22">
        <f t="shared" si="1"/>
        <v>0.3000000000000007</v>
      </c>
      <c r="G17" s="49">
        <v>-286</v>
      </c>
      <c r="H17" s="22">
        <v>137.4</v>
      </c>
      <c r="I17" s="56">
        <f t="shared" si="2"/>
        <v>0.2183406113537123</v>
      </c>
      <c r="J17" s="12">
        <v>0.96</v>
      </c>
      <c r="K17" s="12">
        <v>1</v>
      </c>
      <c r="L17" s="12">
        <f t="shared" si="0"/>
        <v>0.96</v>
      </c>
    </row>
    <row r="18" spans="1:12" ht="12.75">
      <c r="A18" s="42">
        <v>13</v>
      </c>
      <c r="B18" s="41" t="s">
        <v>60</v>
      </c>
      <c r="C18" s="22">
        <v>376</v>
      </c>
      <c r="D18" s="22">
        <v>10.4</v>
      </c>
      <c r="E18" s="55">
        <v>10.7</v>
      </c>
      <c r="F18" s="22">
        <f t="shared" si="1"/>
        <v>0.29999999999999893</v>
      </c>
      <c r="G18" s="49">
        <v>0</v>
      </c>
      <c r="H18" s="22">
        <v>113.1</v>
      </c>
      <c r="I18" s="56">
        <f t="shared" si="2"/>
        <v>0.2652519893899195</v>
      </c>
      <c r="J18" s="12">
        <v>0.94</v>
      </c>
      <c r="K18" s="12">
        <v>1</v>
      </c>
      <c r="L18" s="12">
        <f t="shared" si="0"/>
        <v>0.94</v>
      </c>
    </row>
    <row r="19" spans="1:12" ht="12.75">
      <c r="A19" s="42">
        <v>14</v>
      </c>
      <c r="B19" s="41" t="s">
        <v>61</v>
      </c>
      <c r="C19" s="22">
        <v>1279</v>
      </c>
      <c r="D19" s="22">
        <v>12.5</v>
      </c>
      <c r="E19" s="55">
        <v>12.5</v>
      </c>
      <c r="F19" s="22">
        <f t="shared" si="1"/>
        <v>0</v>
      </c>
      <c r="G19" s="49">
        <v>18.6</v>
      </c>
      <c r="H19" s="22">
        <v>86.3</v>
      </c>
      <c r="I19" s="56">
        <f t="shared" si="2"/>
        <v>0</v>
      </c>
      <c r="J19" s="12">
        <v>1</v>
      </c>
      <c r="K19" s="12">
        <v>1</v>
      </c>
      <c r="L19" s="12">
        <f t="shared" si="0"/>
        <v>1</v>
      </c>
    </row>
    <row r="20" spans="1:12" ht="12.75">
      <c r="A20" s="42">
        <v>15</v>
      </c>
      <c r="B20" s="41" t="s">
        <v>62</v>
      </c>
      <c r="C20" s="22">
        <v>1591</v>
      </c>
      <c r="D20" s="22">
        <v>10.3</v>
      </c>
      <c r="E20" s="55">
        <v>10.2</v>
      </c>
      <c r="F20" s="22">
        <f t="shared" si="1"/>
        <v>-0.10000000000000142</v>
      </c>
      <c r="G20" s="49">
        <v>0</v>
      </c>
      <c r="H20" s="22">
        <v>152</v>
      </c>
      <c r="I20" s="56">
        <f t="shared" si="2"/>
        <v>-0.06578947368421145</v>
      </c>
      <c r="J20" s="12">
        <v>1</v>
      </c>
      <c r="K20" s="12">
        <v>1</v>
      </c>
      <c r="L20" s="12">
        <f t="shared" si="0"/>
        <v>1</v>
      </c>
    </row>
    <row r="21" spans="1:12" ht="12.75">
      <c r="A21" s="42">
        <v>16</v>
      </c>
      <c r="B21" s="41" t="s">
        <v>63</v>
      </c>
      <c r="C21" s="22">
        <v>1431</v>
      </c>
      <c r="D21" s="22">
        <v>9.1</v>
      </c>
      <c r="E21" s="55">
        <v>9.1</v>
      </c>
      <c r="F21" s="22">
        <f t="shared" si="1"/>
        <v>0</v>
      </c>
      <c r="G21" s="49">
        <v>0</v>
      </c>
      <c r="H21" s="22">
        <v>171.4</v>
      </c>
      <c r="I21" s="56">
        <f t="shared" si="2"/>
        <v>0</v>
      </c>
      <c r="J21" s="12">
        <v>1</v>
      </c>
      <c r="K21" s="12">
        <v>1</v>
      </c>
      <c r="L21" s="12">
        <f t="shared" si="0"/>
        <v>1</v>
      </c>
    </row>
    <row r="22" spans="1:12" ht="12.75">
      <c r="A22" s="42">
        <v>17</v>
      </c>
      <c r="B22" s="41" t="s">
        <v>64</v>
      </c>
      <c r="C22" s="22">
        <v>19</v>
      </c>
      <c r="D22" s="22">
        <v>14.5</v>
      </c>
      <c r="E22" s="55">
        <v>14.4</v>
      </c>
      <c r="F22" s="22">
        <f t="shared" si="1"/>
        <v>-0.09999999999999964</v>
      </c>
      <c r="G22" s="49">
        <v>-104</v>
      </c>
      <c r="H22" s="22">
        <v>146.3</v>
      </c>
      <c r="I22" s="56">
        <f t="shared" si="2"/>
        <v>-0.06835269993164705</v>
      </c>
      <c r="J22" s="12">
        <v>1</v>
      </c>
      <c r="K22" s="12">
        <v>1</v>
      </c>
      <c r="L22" s="12">
        <f t="shared" si="0"/>
        <v>1</v>
      </c>
    </row>
    <row r="23" spans="1:12" ht="12.75">
      <c r="A23" s="42">
        <v>18</v>
      </c>
      <c r="B23" s="41" t="s">
        <v>65</v>
      </c>
      <c r="C23" s="22">
        <v>358</v>
      </c>
      <c r="D23" s="22">
        <v>23.4</v>
      </c>
      <c r="E23" s="55">
        <v>23.4</v>
      </c>
      <c r="F23" s="22">
        <f t="shared" si="1"/>
        <v>0</v>
      </c>
      <c r="G23" s="49">
        <v>-157</v>
      </c>
      <c r="H23" s="22">
        <v>106.9</v>
      </c>
      <c r="I23" s="56">
        <f t="shared" si="2"/>
        <v>0</v>
      </c>
      <c r="J23" s="12">
        <v>1</v>
      </c>
      <c r="K23" s="12">
        <v>1</v>
      </c>
      <c r="L23" s="12">
        <f t="shared" si="0"/>
        <v>1</v>
      </c>
    </row>
    <row r="24" spans="1:12" ht="12.75">
      <c r="A24" s="42">
        <v>19</v>
      </c>
      <c r="B24" s="41" t="s">
        <v>66</v>
      </c>
      <c r="C24" s="22">
        <v>1655</v>
      </c>
      <c r="D24" s="22">
        <v>5</v>
      </c>
      <c r="E24" s="55">
        <v>8.6</v>
      </c>
      <c r="F24" s="22">
        <f t="shared" si="1"/>
        <v>3.5999999999999996</v>
      </c>
      <c r="G24" s="49">
        <v>-815</v>
      </c>
      <c r="H24" s="22">
        <v>245.8</v>
      </c>
      <c r="I24" s="56">
        <f t="shared" si="2"/>
        <v>1.4646053702196906</v>
      </c>
      <c r="J24" s="12">
        <v>0.7</v>
      </c>
      <c r="K24" s="12">
        <v>1</v>
      </c>
      <c r="L24" s="12">
        <f t="shared" si="0"/>
        <v>0.7</v>
      </c>
    </row>
    <row r="25" spans="1:12" ht="11.25">
      <c r="A25" s="42">
        <v>20</v>
      </c>
      <c r="B25" s="22"/>
      <c r="C25" s="22">
        <v>77</v>
      </c>
      <c r="D25" s="22"/>
      <c r="E25" s="22"/>
      <c r="F25" s="22">
        <f t="shared" si="1"/>
        <v>0</v>
      </c>
      <c r="G25" s="49">
        <v>482</v>
      </c>
      <c r="H25" s="43"/>
      <c r="I25" s="56" t="e">
        <f t="shared" si="2"/>
        <v>#DIV/0!</v>
      </c>
      <c r="J25" s="45"/>
      <c r="K25" s="12">
        <v>1</v>
      </c>
      <c r="L25" s="12">
        <f t="shared" si="0"/>
        <v>0</v>
      </c>
    </row>
    <row r="26" spans="1:12" ht="11.25">
      <c r="A26" s="42">
        <v>21</v>
      </c>
      <c r="B26" s="22"/>
      <c r="C26" s="22">
        <v>332</v>
      </c>
      <c r="D26" s="22"/>
      <c r="E26" s="22"/>
      <c r="F26" s="22">
        <f t="shared" si="1"/>
        <v>0</v>
      </c>
      <c r="G26" s="49">
        <v>0</v>
      </c>
      <c r="H26" s="43"/>
      <c r="I26" s="56" t="e">
        <f t="shared" si="2"/>
        <v>#DIV/0!</v>
      </c>
      <c r="J26" s="12"/>
      <c r="K26" s="12">
        <v>1</v>
      </c>
      <c r="L26" s="12">
        <f t="shared" si="0"/>
        <v>0</v>
      </c>
    </row>
    <row r="27" spans="1:12" ht="11.25">
      <c r="A27" s="42">
        <v>22</v>
      </c>
      <c r="B27" s="22"/>
      <c r="C27" s="22">
        <v>1053</v>
      </c>
      <c r="D27" s="22"/>
      <c r="E27" s="22"/>
      <c r="F27" s="22">
        <f t="shared" si="1"/>
        <v>0</v>
      </c>
      <c r="G27" s="49">
        <v>-680</v>
      </c>
      <c r="H27" s="46"/>
      <c r="I27" s="56" t="e">
        <f t="shared" si="2"/>
        <v>#DIV/0!</v>
      </c>
      <c r="J27" s="45"/>
      <c r="K27" s="12">
        <v>1</v>
      </c>
      <c r="L27" s="12">
        <f t="shared" si="0"/>
        <v>0</v>
      </c>
    </row>
    <row r="28" spans="1:12" ht="11.25">
      <c r="A28" s="42">
        <v>23</v>
      </c>
      <c r="B28" s="22"/>
      <c r="C28" s="22">
        <v>1300</v>
      </c>
      <c r="D28" s="22"/>
      <c r="E28" s="22"/>
      <c r="F28" s="22">
        <f t="shared" si="1"/>
        <v>0</v>
      </c>
      <c r="G28" s="49">
        <v>-843</v>
      </c>
      <c r="H28" s="46"/>
      <c r="I28" s="56" t="e">
        <f t="shared" si="2"/>
        <v>#DIV/0!</v>
      </c>
      <c r="J28" s="45"/>
      <c r="K28" s="12">
        <v>1</v>
      </c>
      <c r="L28" s="12">
        <f t="shared" si="0"/>
        <v>0</v>
      </c>
    </row>
    <row r="29" spans="1:12" ht="11.25">
      <c r="A29" s="42">
        <v>24</v>
      </c>
      <c r="B29" s="22"/>
      <c r="C29" s="22">
        <v>4659</v>
      </c>
      <c r="D29" s="22"/>
      <c r="E29" s="22"/>
      <c r="F29" s="22">
        <f t="shared" si="1"/>
        <v>0</v>
      </c>
      <c r="G29" s="49">
        <v>0</v>
      </c>
      <c r="H29" s="46"/>
      <c r="I29" s="56" t="e">
        <f t="shared" si="2"/>
        <v>#DIV/0!</v>
      </c>
      <c r="J29" s="12"/>
      <c r="K29" s="12">
        <v>1</v>
      </c>
      <c r="L29" s="12">
        <f t="shared" si="0"/>
        <v>0</v>
      </c>
    </row>
    <row r="30" spans="1:12" ht="11.25">
      <c r="A30" s="78" t="s">
        <v>22</v>
      </c>
      <c r="B30" s="78"/>
      <c r="C30" s="11">
        <f aca="true" t="shared" si="3" ref="C30:H30">SUM(C6:C29)</f>
        <v>22646</v>
      </c>
      <c r="D30" s="11">
        <f t="shared" si="3"/>
        <v>560.2</v>
      </c>
      <c r="E30" s="11">
        <f t="shared" si="3"/>
        <v>746.9000000000001</v>
      </c>
      <c r="F30" s="11">
        <f t="shared" si="3"/>
        <v>186.70000000000002</v>
      </c>
      <c r="G30" s="11">
        <f t="shared" si="3"/>
        <v>-3331.1000000000004</v>
      </c>
      <c r="H30" s="11">
        <f t="shared" si="3"/>
        <v>11977.199999999999</v>
      </c>
      <c r="I30" s="30" t="s">
        <v>5</v>
      </c>
      <c r="J30" s="31" t="s">
        <v>5</v>
      </c>
      <c r="K30" s="12">
        <v>1</v>
      </c>
      <c r="L30" s="32" t="s">
        <v>5</v>
      </c>
    </row>
    <row r="31" spans="1:10" s="17" customFormat="1" ht="11.25">
      <c r="A31" s="13"/>
      <c r="B31" s="14"/>
      <c r="C31" s="14"/>
      <c r="D31" s="14"/>
      <c r="E31" s="14"/>
      <c r="F31" s="14"/>
      <c r="G31" s="14"/>
      <c r="H31" s="15"/>
      <c r="I31" s="14"/>
      <c r="J31" s="16"/>
    </row>
    <row r="32" spans="1:10" s="17" customFormat="1" ht="11.25">
      <c r="A32" s="13"/>
      <c r="B32" s="14"/>
      <c r="C32" s="14"/>
      <c r="D32" s="14"/>
      <c r="E32" s="14"/>
      <c r="F32" s="14"/>
      <c r="G32" s="14"/>
      <c r="H32" s="15"/>
      <c r="I32" s="14"/>
      <c r="J32" s="16"/>
    </row>
    <row r="33" spans="1:10" s="17" customFormat="1" ht="11.25">
      <c r="A33" s="13"/>
      <c r="B33" s="14"/>
      <c r="C33" s="14"/>
      <c r="D33" s="14"/>
      <c r="E33" s="14"/>
      <c r="F33" s="14"/>
      <c r="G33" s="14"/>
      <c r="H33" s="15"/>
      <c r="I33" s="14"/>
      <c r="J33" s="16"/>
    </row>
    <row r="34" spans="1:10" s="17" customFormat="1" ht="11.25">
      <c r="A34" s="13"/>
      <c r="B34" s="14"/>
      <c r="C34" s="14"/>
      <c r="D34" s="14"/>
      <c r="E34" s="14"/>
      <c r="F34" s="14"/>
      <c r="G34" s="14"/>
      <c r="H34" s="15"/>
      <c r="I34" s="18"/>
      <c r="J34" s="16"/>
    </row>
    <row r="35" spans="1:10" s="17" customFormat="1" ht="11.25">
      <c r="A35" s="13"/>
      <c r="B35" s="14"/>
      <c r="C35" s="14"/>
      <c r="D35" s="14"/>
      <c r="E35" s="14"/>
      <c r="F35" s="14"/>
      <c r="G35" s="14"/>
      <c r="H35" s="15"/>
      <c r="I35" s="14"/>
      <c r="J35" s="16"/>
    </row>
    <row r="36" spans="1:10" s="17" customFormat="1" ht="11.25">
      <c r="A36" s="13"/>
      <c r="B36" s="14"/>
      <c r="C36" s="14"/>
      <c r="D36" s="14"/>
      <c r="E36" s="14"/>
      <c r="F36" s="14"/>
      <c r="G36" s="14"/>
      <c r="H36" s="15"/>
      <c r="I36" s="14"/>
      <c r="J36" s="16"/>
    </row>
    <row r="37" spans="1:10" s="17" customFormat="1" ht="11.25">
      <c r="A37" s="13"/>
      <c r="B37" s="14"/>
      <c r="C37" s="14"/>
      <c r="D37" s="14"/>
      <c r="E37" s="14"/>
      <c r="F37" s="14"/>
      <c r="G37" s="14"/>
      <c r="H37" s="15"/>
      <c r="I37" s="14"/>
      <c r="J37" s="16"/>
    </row>
    <row r="38" spans="1:10" s="17" customFormat="1" ht="11.25">
      <c r="A38" s="16"/>
      <c r="H38" s="15"/>
      <c r="J38" s="16"/>
    </row>
    <row r="39" spans="1:10" s="17" customFormat="1" ht="11.25">
      <c r="A39" s="16"/>
      <c r="H39" s="15"/>
      <c r="J39" s="16"/>
    </row>
    <row r="40" spans="1:10" s="17" customFormat="1" ht="11.25">
      <c r="A40" s="16"/>
      <c r="H40" s="15"/>
      <c r="J40" s="16"/>
    </row>
    <row r="41" spans="1:10" s="17" customFormat="1" ht="11.25">
      <c r="A41" s="16"/>
      <c r="J41" s="16"/>
    </row>
    <row r="42" spans="1:10" s="17" customFormat="1" ht="11.25">
      <c r="A42" s="16"/>
      <c r="J42" s="16"/>
    </row>
  </sheetData>
  <mergeCells count="6">
    <mergeCell ref="A30:B30"/>
    <mergeCell ref="A3:A4"/>
    <mergeCell ref="B3:B4"/>
    <mergeCell ref="A1:L1"/>
    <mergeCell ref="J3:J4"/>
    <mergeCell ref="K3:K4"/>
  </mergeCells>
  <printOptions/>
  <pageMargins left="0.1968503937007874" right="0.1968503937007874" top="1.1811023622047245" bottom="0.3937007874015748" header="0.7086614173228347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Юрьевна Ишмуратова</dc:creator>
  <cp:keywords/>
  <dc:description/>
  <cp:lastModifiedBy>Finance11</cp:lastModifiedBy>
  <cp:lastPrinted>2007-09-21T07:45:40Z</cp:lastPrinted>
  <dcterms:created xsi:type="dcterms:W3CDTF">2007-07-17T04:31:37Z</dcterms:created>
  <dcterms:modified xsi:type="dcterms:W3CDTF">2008-08-18T07:41:32Z</dcterms:modified>
  <cp:category/>
  <cp:version/>
  <cp:contentType/>
  <cp:contentStatus/>
</cp:coreProperties>
</file>