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О11" sheetId="1" r:id="rId1"/>
    <sheet name="О12" sheetId="2" r:id="rId2"/>
    <sheet name="О13" sheetId="3" r:id="rId3"/>
    <sheet name="О14" sheetId="4" r:id="rId4"/>
    <sheet name="О15" sheetId="5" r:id="rId5"/>
    <sheet name="О16" sheetId="6" r:id="rId6"/>
  </sheets>
  <definedNames>
    <definedName name="_xlnm.Print_Titles" localSheetId="0">'О11'!$A:$B</definedName>
    <definedName name="_xlnm.Print_Area" localSheetId="0">'О11'!$A$2:$T$31</definedName>
    <definedName name="_xlnm.Print_Area" localSheetId="1">'О12'!$A$1:$L$30</definedName>
    <definedName name="_xlnm.Print_Area" localSheetId="2">'О13'!$A$1:$L$30</definedName>
    <definedName name="_xlnm.Print_Area" localSheetId="3">'О14'!$A$1:$L$29</definedName>
    <definedName name="_xlnm.Print_Area" localSheetId="4">'О15'!$A$1:$R$30</definedName>
    <definedName name="_xlnm.Print_Area" localSheetId="5">'О16'!$A$1:$L$30</definedName>
  </definedNames>
  <calcPr fullCalcOnLoad="1"/>
</workbook>
</file>

<file path=xl/sharedStrings.xml><?xml version="1.0" encoding="utf-8"?>
<sst xmlns="http://schemas.openxmlformats.org/spreadsheetml/2006/main" count="286" uniqueCount="116">
  <si>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</si>
  <si>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</si>
  <si>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</si>
  <si>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</si>
  <si>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</si>
  <si>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</si>
  <si>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</si>
  <si>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</si>
  <si>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</si>
  <si>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</si>
  <si>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</si>
  <si>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Vi (V=A/B)</t>
  </si>
  <si>
    <t>по данным месячного отчета (графа "Назначено")</t>
  </si>
  <si>
    <t>гр.4 + гр.5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</si>
  <si>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</si>
  <si>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</si>
  <si>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</si>
  <si>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</si>
  <si>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</si>
  <si>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</si>
  <si>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</si>
  <si>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</si>
  <si>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</si>
  <si>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</si>
  <si>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</si>
  <si>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</si>
  <si>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</si>
  <si>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</si>
  <si>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</si>
  <si>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</si>
  <si>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Наименование сельских (городских) поселений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</si>
  <si>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</si>
  <si>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</si>
  <si>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</si>
  <si>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</si>
  <si>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</si>
  <si>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</si>
  <si>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</si>
  <si>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</si>
  <si>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</si>
  <si>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</si>
  <si>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</si>
  <si>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</si>
  <si>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</si>
  <si>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</si>
  <si>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</si>
  <si>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</si>
  <si>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</si>
  <si>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</si>
  <si>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</si>
  <si>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</si>
  <si>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</si>
  <si>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</si>
  <si>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</si>
  <si>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</si>
  <si>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</si>
  <si>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</si>
  <si>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</si>
  <si>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</si>
  <si>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</si>
  <si>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</si>
  <si>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</si>
  <si>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</si>
  <si>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</si>
  <si>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</si>
  <si>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</si>
  <si>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</si>
  <si>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</si>
  <si>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</si>
  <si>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</si>
  <si>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</si>
  <si>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</si>
  <si>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</si>
  <si>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</si>
  <si>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</si>
  <si>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</si>
  <si>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</si>
  <si>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</si>
  <si>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</si>
  <si>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</si>
  <si>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</si>
  <si>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</si>
  <si>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</si>
  <si>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>по данным Межрайонной ФНС России № 3</t>
  </si>
  <si>
    <t>Кредиторская задолженность на 01.01.2008</t>
  </si>
  <si>
    <t>Плановые показатели объема расходов бюджета поселений на 2008 год</t>
  </si>
  <si>
    <t>Прогноз поступления доходов в бюджет поселений  на 2008 год</t>
  </si>
  <si>
    <t>Плановые показатели объема расходов бюджета поселений  за счет субвенций и субсидий
из бюджета муниципального района на 2008 год</t>
  </si>
  <si>
    <t xml:space="preserve">Плановые показатели объема капитальных расходов бюджета поселений  на 2008 год (ЭК 310) </t>
  </si>
  <si>
    <t>Плановые показатели объема капитальных расходов бюджета поселений  на 2008 год (ЭК 310) за счет субвенций и субсидий из бюджета муниципального района</t>
  </si>
  <si>
    <t>Прогноз поступления налоговых и неналоговых доходов в бюджеты поселений  на 2008 год</t>
  </si>
  <si>
    <t>Плановые показатели объема капитальных расходов бюджета поселений на 2008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</si>
  <si>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2008 год</t>
  </si>
  <si>
    <t>Прогноз поступления субсидий из бюджета муниципального района  в бюджет поселений на 2008 год</t>
  </si>
  <si>
    <t>Прогноз поступления налоговых и неналоговых доходов в бюджеты поселений на 2008 год</t>
  </si>
  <si>
    <t>Прогноз поступления доходов от предпринимательской и иной приносящей доход деятельности в бюджеты поселений на 2008 год</t>
  </si>
  <si>
    <t>Плановые показатели объема расходов бюджета поселений за счет субвенций и субсидий из бюджета муниципального района  на 2008 год</t>
  </si>
  <si>
    <t>Прогноз поступления доходов в бюджет поселений на 2008 год</t>
  </si>
  <si>
    <t>Прогноз поступления субвенций из бюджета муниципального района в бюджет поселений  на 2008 год</t>
  </si>
  <si>
    <t>Прогноз поступления субсидий из  бюджета муниципального района в бюджет поселений на 2008 год</t>
  </si>
  <si>
    <t>Плановые показатели объема расходов бюджета поселений за счет субвенций  и субсидий из бюджета муниципального района на 2008 год</t>
  </si>
  <si>
    <t>Недоимка по местным налогам на 01.10.2008</t>
  </si>
  <si>
    <t>Недоимка по местным налогам на 01.12.2008</t>
  </si>
  <si>
    <t>Кредиторская задолженность на 01.12.2008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</si>
  <si>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10"/>
        <rFont val="Arial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</si>
  <si>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10"/>
        <rFont val="Arial"/>
        <family val="2"/>
      </rPr>
      <t>(В)</t>
    </r>
  </si>
  <si>
    <r>
      <t>Предельный размер дефицита бюджета  поселений на текущий финансовый год</t>
    </r>
    <r>
      <rPr>
        <b/>
        <sz val="10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</si>
  <si>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10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</si>
  <si>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10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</si>
  <si>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10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</si>
  <si>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10"/>
        <rFont val="Arial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</si>
  <si>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10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</si>
  <si>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10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</si>
  <si>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10"/>
        <rFont val="Arial"/>
        <family val="2"/>
      </rPr>
      <t xml:space="preserve">(В) </t>
    </r>
  </si>
  <si>
    <r>
      <t xml:space="preserve">Присрост недоимки по местным налогам за отчетный квартал </t>
    </r>
    <r>
      <rPr>
        <b/>
        <sz val="10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</si>
  <si>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10"/>
        <rFont val="Arial"/>
        <family val="2"/>
      </rPr>
      <t>(В)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</si>
</sst>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3" fontId="2" fillId="0" borderId="0" xfId="0" applyNumberFormat="1" applyFont="1" applyFill="1" applyAlignment="1">
      <alignment vertical="center" wrapText="1"/>
    </xf>
    <xf numFmtId="169" fontId="2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horizontal="center" vertical="center" wrapText="1"/>
    </xf>
    <xf numFmtId="169" fontId="2" fillId="0" borderId="0" xfId="18" applyNumberFormat="1" applyFont="1" applyFill="1" applyAlignment="1">
      <alignment vertical="center" wrapText="1"/>
      <protection/>
    </xf>
    <xf numFmtId="169" fontId="4" fillId="0" borderId="2" xfId="18" applyNumberFormat="1" applyFont="1" applyFill="1" applyBorder="1" applyAlignment="1">
      <alignment horizontal="center" vertical="center" wrapText="1"/>
      <protection/>
    </xf>
    <xf numFmtId="3" fontId="2" fillId="0" borderId="1" xfId="18" applyNumberFormat="1" applyFont="1" applyFill="1" applyBorder="1" applyAlignment="1">
      <alignment horizontal="center" vertical="center" wrapText="1"/>
      <protection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49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0" borderId="4" xfId="18" applyNumberFormat="1" applyFont="1" applyFill="1" applyBorder="1" applyAlignment="1">
      <alignment horizontal="center" vertical="center" wrapText="1"/>
      <protection/>
    </xf>
    <xf numFmtId="1" fontId="2" fillId="0" borderId="1" xfId="18" applyNumberFormat="1" applyFont="1" applyFill="1" applyBorder="1" applyAlignment="1">
      <alignment horizontal="center" vertical="center" wrapText="1"/>
      <protection/>
    </xf>
    <xf numFmtId="49" fontId="2" fillId="2" borderId="1" xfId="18" applyNumberFormat="1" applyFont="1" applyFill="1" applyBorder="1" applyAlignment="1">
      <alignment horizontal="center" vertical="center" wrapText="1"/>
      <protection/>
    </xf>
    <xf numFmtId="169" fontId="2" fillId="0" borderId="5" xfId="18" applyNumberFormat="1" applyFont="1" applyFill="1" applyBorder="1" applyAlignment="1">
      <alignment horizontal="center" vertical="center" wrapText="1"/>
      <protection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 wrapText="1"/>
    </xf>
    <xf numFmtId="3" fontId="2" fillId="0" borderId="1" xfId="18" applyNumberFormat="1" applyFont="1" applyFill="1" applyBorder="1" applyAlignment="1">
      <alignment horizontal="center" vertical="center" wrapText="1"/>
      <protection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169" fontId="2" fillId="0" borderId="1" xfId="0" applyNumberFormat="1" applyFont="1" applyFill="1" applyBorder="1" applyAlignment="1">
      <alignment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170" fontId="2" fillId="0" borderId="1" xfId="0" applyNumberFormat="1" applyFont="1" applyFill="1" applyBorder="1" applyAlignment="1">
      <alignment vertical="center" wrapText="1"/>
    </xf>
    <xf numFmtId="168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0" applyNumberFormat="1" applyFont="1" applyFill="1" applyBorder="1" applyAlignment="1">
      <alignment horizontal="right"/>
    </xf>
    <xf numFmtId="169" fontId="2" fillId="0" borderId="1" xfId="18" applyNumberFormat="1" applyFont="1" applyFill="1" applyBorder="1" applyAlignment="1">
      <alignment horizontal="right" vertical="center" wrapText="1"/>
      <protection/>
    </xf>
    <xf numFmtId="3" fontId="2" fillId="0" borderId="1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3" fontId="2" fillId="0" borderId="0" xfId="18" applyNumberFormat="1" applyFont="1" applyFill="1" applyBorder="1" applyAlignment="1">
      <alignment vertical="center" wrapText="1"/>
      <protection/>
    </xf>
    <xf numFmtId="169" fontId="2" fillId="0" borderId="0" xfId="18" applyNumberFormat="1" applyFont="1" applyFill="1" applyBorder="1" applyAlignment="1">
      <alignment vertical="center" wrapText="1"/>
      <protection/>
    </xf>
    <xf numFmtId="0" fontId="2" fillId="2" borderId="0" xfId="0" applyFont="1" applyFill="1" applyAlignment="1">
      <alignment/>
    </xf>
    <xf numFmtId="3" fontId="2" fillId="0" borderId="0" xfId="0" applyNumberFormat="1" applyFont="1" applyFill="1" applyBorder="1" applyAlignment="1">
      <alignment vertical="center" wrapText="1"/>
    </xf>
    <xf numFmtId="169" fontId="2" fillId="0" borderId="0" xfId="0" applyNumberFormat="1" applyFont="1" applyFill="1" applyBorder="1" applyAlignment="1">
      <alignment vertical="center" wrapText="1"/>
    </xf>
    <xf numFmtId="169" fontId="2" fillId="0" borderId="0" xfId="18" applyNumberFormat="1" applyFont="1" applyFill="1" applyBorder="1" applyAlignment="1">
      <alignment horizontal="right" vertical="center" wrapText="1"/>
      <protection/>
    </xf>
    <xf numFmtId="169" fontId="4" fillId="0" borderId="0" xfId="18" applyNumberFormat="1" applyFont="1" applyFill="1" applyAlignment="1">
      <alignment horizontal="center" vertical="center" wrapText="1"/>
      <protection/>
    </xf>
    <xf numFmtId="3" fontId="2" fillId="0" borderId="0" xfId="18" applyNumberFormat="1" applyFont="1" applyFill="1" applyAlignment="1">
      <alignment vertical="center" wrapText="1"/>
      <protection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18" applyNumberFormat="1" applyFont="1" applyFill="1" applyBorder="1" applyAlignment="1">
      <alignment horizontal="justify" vertical="center" wrapText="1"/>
      <protection/>
    </xf>
    <xf numFmtId="3" fontId="2" fillId="0" borderId="4" xfId="18" applyNumberFormat="1" applyFont="1" applyFill="1" applyBorder="1" applyAlignment="1">
      <alignment horizontal="center" vertical="center" wrapText="1"/>
      <protection/>
    </xf>
    <xf numFmtId="1" fontId="2" fillId="0" borderId="4" xfId="18" applyNumberFormat="1" applyFont="1" applyFill="1" applyBorder="1" applyAlignment="1">
      <alignment horizontal="center" vertical="center" wrapText="1"/>
      <protection/>
    </xf>
    <xf numFmtId="1" fontId="2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18" applyNumberFormat="1" applyFont="1" applyFill="1" applyAlignment="1">
      <alignment horizontal="center" vertical="center" wrapText="1"/>
      <protection/>
    </xf>
    <xf numFmtId="2" fontId="2" fillId="0" borderId="0" xfId="0" applyNumberFormat="1" applyFont="1" applyFill="1" applyAlignment="1">
      <alignment vertical="center" wrapText="1"/>
    </xf>
    <xf numFmtId="2" fontId="2" fillId="0" borderId="0" xfId="18" applyNumberFormat="1" applyFont="1" applyFill="1" applyAlignment="1">
      <alignment vertical="center" wrapText="1"/>
      <protection/>
    </xf>
    <xf numFmtId="2" fontId="2" fillId="0" borderId="1" xfId="18" applyNumberFormat="1" applyFont="1" applyFill="1" applyBorder="1" applyAlignment="1">
      <alignment horizontal="center" vertical="center" wrapText="1"/>
      <protection/>
    </xf>
    <xf numFmtId="2" fontId="2" fillId="0" borderId="1" xfId="0" applyNumberFormat="1" applyFont="1" applyBorder="1" applyAlignment="1">
      <alignment horizontal="center" vertical="center" wrapText="1"/>
    </xf>
    <xf numFmtId="2" fontId="2" fillId="3" borderId="1" xfId="18" applyNumberFormat="1" applyFont="1" applyFill="1" applyBorder="1" applyAlignment="1">
      <alignment horizontal="justify" vertical="center" wrapText="1"/>
      <protection/>
    </xf>
    <xf numFmtId="2" fontId="2" fillId="0" borderId="1" xfId="18" applyNumberFormat="1" applyFont="1" applyFill="1" applyBorder="1" applyAlignment="1">
      <alignment horizontal="center" vertical="center" wrapText="1"/>
      <protection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4" xfId="18" applyNumberFormat="1" applyFont="1" applyFill="1" applyBorder="1" applyAlignment="1">
      <alignment horizontal="center" vertical="center" wrapText="1"/>
      <protection/>
    </xf>
    <xf numFmtId="2" fontId="2" fillId="3" borderId="1" xfId="18" applyNumberFormat="1" applyFont="1" applyFill="1" applyBorder="1" applyAlignment="1">
      <alignment horizontal="center" vertical="center" wrapText="1"/>
      <protection/>
    </xf>
    <xf numFmtId="2" fontId="2" fillId="0" borderId="5" xfId="18" applyNumberFormat="1" applyFont="1" applyFill="1" applyBorder="1" applyAlignment="1">
      <alignment horizontal="center" vertical="center" wrapText="1"/>
      <protection/>
    </xf>
    <xf numFmtId="1" fontId="2" fillId="3" borderId="0" xfId="18" applyNumberFormat="1" applyFont="1" applyFill="1" applyBorder="1" applyAlignment="1">
      <alignment horizontal="center" vertical="center" wrapText="1"/>
      <protection/>
    </xf>
    <xf numFmtId="49" fontId="2" fillId="0" borderId="1" xfId="18" applyNumberFormat="1" applyFont="1" applyFill="1" applyBorder="1" applyAlignment="1">
      <alignment horizontal="right" vertical="center" wrapText="1"/>
      <protection/>
    </xf>
    <xf numFmtId="2" fontId="2" fillId="0" borderId="1" xfId="18" applyNumberFormat="1" applyFont="1" applyFill="1" applyBorder="1" applyAlignment="1">
      <alignment vertical="center" wrapText="1"/>
      <protection/>
    </xf>
    <xf numFmtId="1" fontId="2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vertical="center" wrapText="1"/>
    </xf>
    <xf numFmtId="2" fontId="2" fillId="0" borderId="1" xfId="18" applyNumberFormat="1" applyFont="1" applyFill="1" applyBorder="1" applyAlignment="1">
      <alignment horizontal="right" vertical="center" wrapText="1"/>
      <protection/>
    </xf>
    <xf numFmtId="2" fontId="2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2" fontId="2" fillId="0" borderId="0" xfId="18" applyNumberFormat="1" applyFont="1" applyFill="1" applyBorder="1" applyAlignment="1">
      <alignment vertical="center" wrapText="1"/>
      <protection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18" applyNumberFormat="1" applyFont="1" applyFill="1" applyBorder="1" applyAlignment="1">
      <alignment horizontal="right" vertical="center" wrapText="1"/>
      <protection/>
    </xf>
    <xf numFmtId="1" fontId="2" fillId="3" borderId="1" xfId="18" applyNumberFormat="1" applyFont="1" applyFill="1" applyBorder="1" applyAlignment="1">
      <alignment horizontal="center" vertical="center" wrapText="1"/>
      <protection/>
    </xf>
    <xf numFmtId="171" fontId="2" fillId="0" borderId="1" xfId="18" applyNumberFormat="1" applyFont="1" applyFill="1" applyBorder="1" applyAlignment="1">
      <alignment vertical="center" wrapText="1"/>
      <protection/>
    </xf>
    <xf numFmtId="3" fontId="2" fillId="0" borderId="1" xfId="18" applyNumberFormat="1" applyFont="1" applyFill="1" applyBorder="1" applyAlignment="1">
      <alignment vertical="center" wrapText="1"/>
      <protection/>
    </xf>
    <xf numFmtId="169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70" fontId="2" fillId="0" borderId="1" xfId="0" applyNumberFormat="1" applyFont="1" applyFill="1" applyBorder="1" applyAlignment="1">
      <alignment horizontal="right" vertical="center" wrapText="1"/>
    </xf>
    <xf numFmtId="171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8" fontId="2" fillId="0" borderId="1" xfId="0" applyNumberFormat="1" applyFont="1" applyFill="1" applyBorder="1" applyAlignment="1">
      <alignment/>
    </xf>
    <xf numFmtId="170" fontId="2" fillId="0" borderId="1" xfId="18" applyNumberFormat="1" applyFont="1" applyFill="1" applyBorder="1" applyAlignment="1">
      <alignment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5.875" style="3" customWidth="1"/>
    <col min="2" max="2" width="23.125" style="4" customWidth="1"/>
    <col min="3" max="4" width="21.625" style="4" customWidth="1"/>
    <col min="5" max="6" width="16.875" style="4" customWidth="1"/>
    <col min="7" max="7" width="20.75390625" style="4" customWidth="1"/>
    <col min="8" max="8" width="19.375" style="36" customWidth="1"/>
    <col min="9" max="9" width="16.875" style="4" customWidth="1"/>
    <col min="10" max="11" width="19.375" style="4" customWidth="1"/>
    <col min="12" max="12" width="24.25390625" style="4" customWidth="1"/>
    <col min="13" max="13" width="19.625" style="4" customWidth="1"/>
    <col min="14" max="15" width="18.375" style="4" customWidth="1"/>
    <col min="16" max="16" width="23.25390625" style="4" customWidth="1"/>
    <col min="17" max="17" width="17.25390625" style="4" customWidth="1"/>
    <col min="18" max="18" width="17.25390625" style="3" customWidth="1"/>
    <col min="19" max="19" width="16.25390625" style="4" customWidth="1"/>
    <col min="20" max="20" width="14.625" style="4" customWidth="1"/>
    <col min="21" max="21" width="9.125" style="4" customWidth="1"/>
    <col min="22" max="22" width="17.375" style="4" customWidth="1"/>
    <col min="23" max="16384" width="9.125" style="4" customWidth="1"/>
  </cols>
  <sheetData>
    <row r="2" spans="3:17" ht="48.75" customHeight="1">
      <c r="C2" s="5" t="s">
        <v>32</v>
      </c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</row>
    <row r="3" spans="1:17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6"/>
      <c r="M3" s="6"/>
      <c r="N3" s="6"/>
      <c r="O3" s="6"/>
      <c r="P3" s="6"/>
      <c r="Q3" s="6"/>
    </row>
    <row r="4" spans="1:20" ht="195.75" customHeight="1">
      <c r="A4" s="8" t="s">
        <v>6</v>
      </c>
      <c r="B4" s="9" t="s">
        <v>30</v>
      </c>
      <c r="C4" s="10" t="s">
        <v>84</v>
      </c>
      <c r="D4" s="10" t="s">
        <v>103</v>
      </c>
      <c r="E4" s="11" t="s">
        <v>16</v>
      </c>
      <c r="F4" s="11" t="s">
        <v>85</v>
      </c>
      <c r="G4" s="11" t="s">
        <v>87</v>
      </c>
      <c r="H4" s="12" t="s">
        <v>31</v>
      </c>
      <c r="I4" s="11" t="s">
        <v>88</v>
      </c>
      <c r="J4" s="11" t="s">
        <v>89</v>
      </c>
      <c r="K4" s="10" t="s">
        <v>91</v>
      </c>
      <c r="L4" s="13" t="s">
        <v>104</v>
      </c>
      <c r="M4" s="11" t="s">
        <v>86</v>
      </c>
      <c r="N4" s="11" t="s">
        <v>92</v>
      </c>
      <c r="O4" s="11" t="s">
        <v>93</v>
      </c>
      <c r="P4" s="13" t="s">
        <v>105</v>
      </c>
      <c r="Q4" s="10" t="s">
        <v>28</v>
      </c>
      <c r="R4" s="14" t="s">
        <v>1</v>
      </c>
      <c r="S4" s="14" t="s">
        <v>7</v>
      </c>
      <c r="T4" s="13" t="s">
        <v>3</v>
      </c>
    </row>
    <row r="5" spans="1:20" s="19" customFormat="1" ht="45.75" customHeight="1">
      <c r="A5" s="8"/>
      <c r="B5" s="9"/>
      <c r="C5" s="10" t="s">
        <v>15</v>
      </c>
      <c r="D5" s="10" t="s">
        <v>15</v>
      </c>
      <c r="E5" s="15" t="s">
        <v>17</v>
      </c>
      <c r="F5" s="15" t="s">
        <v>12</v>
      </c>
      <c r="G5" s="15" t="s">
        <v>34</v>
      </c>
      <c r="H5" s="16" t="s">
        <v>23</v>
      </c>
      <c r="I5" s="15" t="s">
        <v>12</v>
      </c>
      <c r="J5" s="15" t="s">
        <v>33</v>
      </c>
      <c r="K5" s="15" t="s">
        <v>25</v>
      </c>
      <c r="L5" s="15" t="s">
        <v>26</v>
      </c>
      <c r="M5" s="15" t="s">
        <v>12</v>
      </c>
      <c r="N5" s="15" t="s">
        <v>12</v>
      </c>
      <c r="O5" s="15" t="s">
        <v>12</v>
      </c>
      <c r="P5" s="15" t="s">
        <v>27</v>
      </c>
      <c r="Q5" s="15" t="s">
        <v>29</v>
      </c>
      <c r="R5" s="17"/>
      <c r="S5" s="17"/>
      <c r="T5" s="18" t="s">
        <v>18</v>
      </c>
    </row>
    <row r="6" spans="1:20" s="19" customFormat="1" ht="13.5" customHeight="1">
      <c r="A6" s="20">
        <v>1</v>
      </c>
      <c r="B6" s="20">
        <v>2</v>
      </c>
      <c r="C6" s="20">
        <v>3</v>
      </c>
      <c r="D6" s="20">
        <v>4</v>
      </c>
      <c r="E6" s="15">
        <v>5</v>
      </c>
      <c r="F6" s="15">
        <v>6</v>
      </c>
      <c r="G6" s="15">
        <v>7</v>
      </c>
      <c r="H6" s="16" t="s">
        <v>24</v>
      </c>
      <c r="I6" s="15">
        <v>9</v>
      </c>
      <c r="J6" s="15">
        <v>10</v>
      </c>
      <c r="K6" s="15">
        <v>11</v>
      </c>
      <c r="L6" s="15">
        <v>12</v>
      </c>
      <c r="M6" s="20">
        <v>13</v>
      </c>
      <c r="N6" s="20">
        <v>14</v>
      </c>
      <c r="O6" s="20">
        <v>15</v>
      </c>
      <c r="P6" s="20">
        <v>16</v>
      </c>
      <c r="Q6" s="15">
        <v>17</v>
      </c>
      <c r="R6" s="15">
        <v>15</v>
      </c>
      <c r="S6" s="15">
        <v>16</v>
      </c>
      <c r="T6" s="18">
        <v>17</v>
      </c>
    </row>
    <row r="7" spans="1:20" ht="12.75">
      <c r="A7" s="21">
        <v>1</v>
      </c>
      <c r="B7" s="1" t="s">
        <v>35</v>
      </c>
      <c r="C7" s="22">
        <v>0</v>
      </c>
      <c r="D7" s="22">
        <v>0</v>
      </c>
      <c r="E7" s="23">
        <f>D7-C7</f>
        <v>0</v>
      </c>
      <c r="F7" s="23">
        <v>2993.4</v>
      </c>
      <c r="G7" s="2">
        <v>542.5</v>
      </c>
      <c r="H7" s="24">
        <f>F7-G7</f>
        <v>2450.9</v>
      </c>
      <c r="I7" s="2">
        <v>4.4</v>
      </c>
      <c r="J7" s="22">
        <v>0</v>
      </c>
      <c r="K7" s="23">
        <f>I7-J7</f>
        <v>4.4</v>
      </c>
      <c r="L7" s="23">
        <f>H7-K7</f>
        <v>2446.5</v>
      </c>
      <c r="M7" s="23">
        <v>2976.8</v>
      </c>
      <c r="N7" s="23">
        <v>97.7</v>
      </c>
      <c r="O7" s="23">
        <v>444.8</v>
      </c>
      <c r="P7" s="23">
        <f>M7-N7-O7</f>
        <v>2434.3</v>
      </c>
      <c r="Q7" s="22">
        <f>L7/P7*100</f>
        <v>100.50117076777718</v>
      </c>
      <c r="R7" s="25">
        <v>0</v>
      </c>
      <c r="S7" s="26">
        <v>0.75</v>
      </c>
      <c r="T7" s="26">
        <f aca="true" t="shared" si="0" ref="T7:T30">R7*S7</f>
        <v>0</v>
      </c>
    </row>
    <row r="8" spans="1:20" ht="12.75">
      <c r="A8" s="21">
        <v>2</v>
      </c>
      <c r="B8" s="2" t="s">
        <v>36</v>
      </c>
      <c r="C8" s="22">
        <v>0</v>
      </c>
      <c r="D8" s="22">
        <v>0</v>
      </c>
      <c r="E8" s="23">
        <f aca="true" t="shared" si="1" ref="E8:E30">D8-C8</f>
        <v>0</v>
      </c>
      <c r="F8" s="23">
        <v>2340.6</v>
      </c>
      <c r="G8" s="2">
        <v>420.1</v>
      </c>
      <c r="H8" s="24">
        <f aca="true" t="shared" si="2" ref="H8:H30">F8-G8</f>
        <v>1920.5</v>
      </c>
      <c r="I8" s="27">
        <v>21</v>
      </c>
      <c r="J8" s="22">
        <v>0</v>
      </c>
      <c r="K8" s="23">
        <f aca="true" t="shared" si="3" ref="K8:K30">I8-J8</f>
        <v>21</v>
      </c>
      <c r="L8" s="23">
        <f aca="true" t="shared" si="4" ref="L8:L25">H8-K8</f>
        <v>1899.5</v>
      </c>
      <c r="M8" s="23">
        <v>2340.6</v>
      </c>
      <c r="N8" s="23">
        <v>48.2</v>
      </c>
      <c r="O8" s="23">
        <v>371.9</v>
      </c>
      <c r="P8" s="23">
        <f aca="true" t="shared" si="5" ref="P8:P30">M8-N8-O8</f>
        <v>1920.5</v>
      </c>
      <c r="Q8" s="22">
        <f aca="true" t="shared" si="6" ref="Q8:Q30">L8/P8*100</f>
        <v>98.9065347565738</v>
      </c>
      <c r="R8" s="25">
        <v>1</v>
      </c>
      <c r="S8" s="26">
        <v>0.75</v>
      </c>
      <c r="T8" s="26">
        <f t="shared" si="0"/>
        <v>0.75</v>
      </c>
    </row>
    <row r="9" spans="1:20" ht="12.75">
      <c r="A9" s="21">
        <v>3</v>
      </c>
      <c r="B9" s="2" t="s">
        <v>37</v>
      </c>
      <c r="C9" s="22">
        <v>0</v>
      </c>
      <c r="D9" s="22">
        <v>0</v>
      </c>
      <c r="E9" s="23">
        <f t="shared" si="1"/>
        <v>0</v>
      </c>
      <c r="F9" s="23">
        <v>2681.8</v>
      </c>
      <c r="G9" s="2">
        <v>517.2</v>
      </c>
      <c r="H9" s="24">
        <f t="shared" si="2"/>
        <v>2164.6000000000004</v>
      </c>
      <c r="I9" s="2">
        <v>300.3</v>
      </c>
      <c r="J9" s="22">
        <v>0</v>
      </c>
      <c r="K9" s="23">
        <f t="shared" si="3"/>
        <v>300.3</v>
      </c>
      <c r="L9" s="23">
        <f t="shared" si="4"/>
        <v>1864.3000000000004</v>
      </c>
      <c r="M9" s="23">
        <v>2681.8</v>
      </c>
      <c r="N9" s="23">
        <v>97.7</v>
      </c>
      <c r="O9" s="23">
        <v>419.5</v>
      </c>
      <c r="P9" s="23">
        <f t="shared" si="5"/>
        <v>2164.6000000000004</v>
      </c>
      <c r="Q9" s="22">
        <f t="shared" si="6"/>
        <v>86.12676707012842</v>
      </c>
      <c r="R9" s="25">
        <v>1</v>
      </c>
      <c r="S9" s="26">
        <v>0.75</v>
      </c>
      <c r="T9" s="26">
        <f t="shared" si="0"/>
        <v>0.75</v>
      </c>
    </row>
    <row r="10" spans="1:20" ht="12.75">
      <c r="A10" s="21">
        <v>4</v>
      </c>
      <c r="B10" s="2" t="s">
        <v>38</v>
      </c>
      <c r="C10" s="22">
        <v>0</v>
      </c>
      <c r="D10" s="22">
        <v>0</v>
      </c>
      <c r="E10" s="23">
        <f t="shared" si="1"/>
        <v>0</v>
      </c>
      <c r="F10" s="23">
        <v>1996.3</v>
      </c>
      <c r="G10" s="2">
        <v>357.9</v>
      </c>
      <c r="H10" s="24">
        <f t="shared" si="2"/>
        <v>1638.4</v>
      </c>
      <c r="I10" s="2">
        <v>5.5</v>
      </c>
      <c r="J10" s="22">
        <v>0</v>
      </c>
      <c r="K10" s="23">
        <f t="shared" si="3"/>
        <v>5.5</v>
      </c>
      <c r="L10" s="23">
        <f t="shared" si="4"/>
        <v>1632.9</v>
      </c>
      <c r="M10" s="23">
        <v>1975.9</v>
      </c>
      <c r="N10" s="23">
        <v>48.2</v>
      </c>
      <c r="O10" s="23">
        <v>309.7</v>
      </c>
      <c r="P10" s="23">
        <f t="shared" si="5"/>
        <v>1618</v>
      </c>
      <c r="Q10" s="22">
        <f t="shared" si="6"/>
        <v>100.92088998763906</v>
      </c>
      <c r="R10" s="25">
        <v>0</v>
      </c>
      <c r="S10" s="26">
        <v>0.75</v>
      </c>
      <c r="T10" s="26">
        <f t="shared" si="0"/>
        <v>0</v>
      </c>
    </row>
    <row r="11" spans="1:20" ht="12.75">
      <c r="A11" s="21">
        <v>5</v>
      </c>
      <c r="B11" s="2" t="s">
        <v>39</v>
      </c>
      <c r="C11" s="22">
        <v>0</v>
      </c>
      <c r="D11" s="22">
        <v>0</v>
      </c>
      <c r="E11" s="23">
        <f t="shared" si="1"/>
        <v>0</v>
      </c>
      <c r="F11" s="23">
        <v>2129.1</v>
      </c>
      <c r="G11" s="2">
        <v>326.1</v>
      </c>
      <c r="H11" s="24">
        <f t="shared" si="2"/>
        <v>1803</v>
      </c>
      <c r="I11" s="2">
        <v>93.8</v>
      </c>
      <c r="J11" s="22">
        <v>0</v>
      </c>
      <c r="K11" s="23">
        <f t="shared" si="3"/>
        <v>93.8</v>
      </c>
      <c r="L11" s="23">
        <f t="shared" si="4"/>
        <v>1709.2</v>
      </c>
      <c r="M11" s="23">
        <v>2117.3</v>
      </c>
      <c r="N11" s="23">
        <v>48.2</v>
      </c>
      <c r="O11" s="23">
        <v>277.9</v>
      </c>
      <c r="P11" s="23">
        <f t="shared" si="5"/>
        <v>1791.2000000000003</v>
      </c>
      <c r="Q11" s="22">
        <f t="shared" si="6"/>
        <v>95.42206342117015</v>
      </c>
      <c r="R11" s="25">
        <v>1</v>
      </c>
      <c r="S11" s="26">
        <v>0.75</v>
      </c>
      <c r="T11" s="26">
        <f t="shared" si="0"/>
        <v>0.75</v>
      </c>
    </row>
    <row r="12" spans="1:20" ht="12.75">
      <c r="A12" s="21">
        <v>6</v>
      </c>
      <c r="B12" s="2" t="s">
        <v>40</v>
      </c>
      <c r="C12" s="22">
        <v>0</v>
      </c>
      <c r="D12" s="22">
        <v>0</v>
      </c>
      <c r="E12" s="23">
        <f t="shared" si="1"/>
        <v>0</v>
      </c>
      <c r="F12" s="23">
        <v>2399.4</v>
      </c>
      <c r="G12" s="2">
        <v>414.4</v>
      </c>
      <c r="H12" s="24">
        <f t="shared" si="2"/>
        <v>1985</v>
      </c>
      <c r="I12" s="2">
        <v>112.6</v>
      </c>
      <c r="J12" s="22">
        <v>0</v>
      </c>
      <c r="K12" s="23">
        <f t="shared" si="3"/>
        <v>112.6</v>
      </c>
      <c r="L12" s="23">
        <f t="shared" si="4"/>
        <v>1872.4</v>
      </c>
      <c r="M12" s="23">
        <v>2392.1</v>
      </c>
      <c r="N12" s="23">
        <v>48.2</v>
      </c>
      <c r="O12" s="23">
        <v>366.2</v>
      </c>
      <c r="P12" s="23">
        <f t="shared" si="5"/>
        <v>1977.7</v>
      </c>
      <c r="Q12" s="22">
        <f t="shared" si="6"/>
        <v>94.67563331142236</v>
      </c>
      <c r="R12" s="25">
        <v>1</v>
      </c>
      <c r="S12" s="26">
        <v>0.75</v>
      </c>
      <c r="T12" s="26">
        <f t="shared" si="0"/>
        <v>0.75</v>
      </c>
    </row>
    <row r="13" spans="1:20" ht="12.75">
      <c r="A13" s="21">
        <v>7</v>
      </c>
      <c r="B13" s="2" t="s">
        <v>41</v>
      </c>
      <c r="C13" s="22">
        <v>0</v>
      </c>
      <c r="D13" s="22">
        <v>0</v>
      </c>
      <c r="E13" s="23">
        <f t="shared" si="1"/>
        <v>0</v>
      </c>
      <c r="F13" s="23">
        <v>2217.4</v>
      </c>
      <c r="G13" s="27">
        <v>371</v>
      </c>
      <c r="H13" s="24">
        <f t="shared" si="2"/>
        <v>1846.4</v>
      </c>
      <c r="I13" s="2">
        <v>107.2</v>
      </c>
      <c r="J13" s="22">
        <v>0</v>
      </c>
      <c r="K13" s="23">
        <f t="shared" si="3"/>
        <v>107.2</v>
      </c>
      <c r="L13" s="23">
        <f t="shared" si="4"/>
        <v>1739.2</v>
      </c>
      <c r="M13" s="23">
        <v>2217.4</v>
      </c>
      <c r="N13" s="23">
        <v>48.2</v>
      </c>
      <c r="O13" s="23">
        <v>322.8</v>
      </c>
      <c r="P13" s="23">
        <f t="shared" si="5"/>
        <v>1846.4000000000003</v>
      </c>
      <c r="Q13" s="22">
        <f t="shared" si="6"/>
        <v>94.19410745233967</v>
      </c>
      <c r="R13" s="25">
        <v>1</v>
      </c>
      <c r="S13" s="26">
        <v>0.75</v>
      </c>
      <c r="T13" s="26">
        <f t="shared" si="0"/>
        <v>0.75</v>
      </c>
    </row>
    <row r="14" spans="1:20" ht="12.75">
      <c r="A14" s="21">
        <v>8</v>
      </c>
      <c r="B14" s="2" t="s">
        <v>42</v>
      </c>
      <c r="C14" s="22">
        <v>0</v>
      </c>
      <c r="D14" s="22">
        <v>0</v>
      </c>
      <c r="E14" s="23">
        <f t="shared" si="1"/>
        <v>0</v>
      </c>
      <c r="F14" s="23">
        <v>21137.9</v>
      </c>
      <c r="G14" s="28">
        <v>2388.4</v>
      </c>
      <c r="H14" s="24">
        <f t="shared" si="2"/>
        <v>18749.5</v>
      </c>
      <c r="I14" s="2">
        <v>6896.3</v>
      </c>
      <c r="J14" s="22">
        <v>597.6</v>
      </c>
      <c r="K14" s="23">
        <f t="shared" si="3"/>
        <v>6298.7</v>
      </c>
      <c r="L14" s="23">
        <f t="shared" si="4"/>
        <v>12450.8</v>
      </c>
      <c r="M14" s="23">
        <v>20473.6</v>
      </c>
      <c r="N14" s="23">
        <v>633.5</v>
      </c>
      <c r="O14" s="23">
        <v>1754.9</v>
      </c>
      <c r="P14" s="23">
        <f t="shared" si="5"/>
        <v>18085.199999999997</v>
      </c>
      <c r="Q14" s="22">
        <f t="shared" si="6"/>
        <v>68.84524362462125</v>
      </c>
      <c r="R14" s="25">
        <v>1</v>
      </c>
      <c r="S14" s="26">
        <v>0.75</v>
      </c>
      <c r="T14" s="26">
        <f t="shared" si="0"/>
        <v>0.75</v>
      </c>
    </row>
    <row r="15" spans="1:20" ht="12.75">
      <c r="A15" s="21">
        <v>9</v>
      </c>
      <c r="B15" s="2" t="s">
        <v>43</v>
      </c>
      <c r="C15" s="22">
        <v>0</v>
      </c>
      <c r="D15" s="22">
        <v>0</v>
      </c>
      <c r="E15" s="23">
        <f t="shared" si="1"/>
        <v>0</v>
      </c>
      <c r="F15" s="23">
        <v>3136.5</v>
      </c>
      <c r="G15" s="2">
        <v>497.2</v>
      </c>
      <c r="H15" s="24">
        <f t="shared" si="2"/>
        <v>2639.3</v>
      </c>
      <c r="I15" s="2">
        <v>18.3</v>
      </c>
      <c r="J15" s="22">
        <v>0</v>
      </c>
      <c r="K15" s="23">
        <f t="shared" si="3"/>
        <v>18.3</v>
      </c>
      <c r="L15" s="23">
        <f t="shared" si="4"/>
        <v>2621</v>
      </c>
      <c r="M15" s="23">
        <v>3119.1</v>
      </c>
      <c r="N15" s="23">
        <v>97.7</v>
      </c>
      <c r="O15" s="23">
        <v>399.5</v>
      </c>
      <c r="P15" s="23">
        <f t="shared" si="5"/>
        <v>2621.9</v>
      </c>
      <c r="Q15" s="22">
        <f t="shared" si="6"/>
        <v>99.9656737480453</v>
      </c>
      <c r="R15" s="25">
        <v>1</v>
      </c>
      <c r="S15" s="26">
        <v>0.75</v>
      </c>
      <c r="T15" s="26">
        <f t="shared" si="0"/>
        <v>0.75</v>
      </c>
    </row>
    <row r="16" spans="1:20" ht="12.75">
      <c r="A16" s="21">
        <v>10</v>
      </c>
      <c r="B16" s="2" t="s">
        <v>44</v>
      </c>
      <c r="C16" s="22">
        <v>0</v>
      </c>
      <c r="D16" s="22">
        <v>0</v>
      </c>
      <c r="E16" s="23">
        <f t="shared" si="1"/>
        <v>0</v>
      </c>
      <c r="F16" s="23">
        <v>2714.6</v>
      </c>
      <c r="G16" s="2">
        <v>522.5</v>
      </c>
      <c r="H16" s="24">
        <f t="shared" si="2"/>
        <v>2192.1</v>
      </c>
      <c r="I16" s="27">
        <v>768</v>
      </c>
      <c r="J16" s="22">
        <v>0</v>
      </c>
      <c r="K16" s="23">
        <f t="shared" si="3"/>
        <v>768</v>
      </c>
      <c r="L16" s="23">
        <f t="shared" si="4"/>
        <v>1424.1</v>
      </c>
      <c r="M16" s="23">
        <v>2714.6</v>
      </c>
      <c r="N16" s="23">
        <v>97.7</v>
      </c>
      <c r="O16" s="23">
        <v>424.8</v>
      </c>
      <c r="P16" s="23">
        <f t="shared" si="5"/>
        <v>2192.1</v>
      </c>
      <c r="Q16" s="22">
        <f t="shared" si="6"/>
        <v>64.9651019570275</v>
      </c>
      <c r="R16" s="25">
        <v>1</v>
      </c>
      <c r="S16" s="26">
        <v>0.75</v>
      </c>
      <c r="T16" s="26">
        <f t="shared" si="0"/>
        <v>0.75</v>
      </c>
    </row>
    <row r="17" spans="1:20" ht="12.75">
      <c r="A17" s="21">
        <v>11</v>
      </c>
      <c r="B17" s="2" t="s">
        <v>45</v>
      </c>
      <c r="C17" s="22">
        <v>0</v>
      </c>
      <c r="D17" s="22">
        <v>0</v>
      </c>
      <c r="E17" s="23">
        <f t="shared" si="1"/>
        <v>0</v>
      </c>
      <c r="F17" s="23">
        <v>5276.7</v>
      </c>
      <c r="G17" s="27">
        <v>1033</v>
      </c>
      <c r="H17" s="24">
        <f t="shared" si="2"/>
        <v>4243.7</v>
      </c>
      <c r="I17" s="2">
        <v>802.7</v>
      </c>
      <c r="J17" s="22">
        <v>0</v>
      </c>
      <c r="K17" s="23">
        <f t="shared" si="3"/>
        <v>802.7</v>
      </c>
      <c r="L17" s="23">
        <f t="shared" si="4"/>
        <v>3441</v>
      </c>
      <c r="M17" s="23">
        <v>5276.7</v>
      </c>
      <c r="N17" s="23">
        <v>97.7</v>
      </c>
      <c r="O17" s="23">
        <v>935.3</v>
      </c>
      <c r="P17" s="23">
        <f t="shared" si="5"/>
        <v>4243.7</v>
      </c>
      <c r="Q17" s="22">
        <f t="shared" si="6"/>
        <v>81.0849023258006</v>
      </c>
      <c r="R17" s="25">
        <v>1</v>
      </c>
      <c r="S17" s="26">
        <v>0.75</v>
      </c>
      <c r="T17" s="26">
        <f t="shared" si="0"/>
        <v>0.75</v>
      </c>
    </row>
    <row r="18" spans="1:20" ht="12.75">
      <c r="A18" s="21">
        <v>12</v>
      </c>
      <c r="B18" s="2" t="s">
        <v>46</v>
      </c>
      <c r="C18" s="22">
        <v>0</v>
      </c>
      <c r="D18" s="22">
        <v>0</v>
      </c>
      <c r="E18" s="23">
        <f t="shared" si="1"/>
        <v>0</v>
      </c>
      <c r="F18" s="23">
        <v>2168.2</v>
      </c>
      <c r="G18" s="2">
        <v>284.9</v>
      </c>
      <c r="H18" s="24">
        <f t="shared" si="2"/>
        <v>1883.2999999999997</v>
      </c>
      <c r="I18" s="2">
        <v>36.4</v>
      </c>
      <c r="J18" s="22">
        <v>0</v>
      </c>
      <c r="K18" s="23">
        <f t="shared" si="3"/>
        <v>36.4</v>
      </c>
      <c r="L18" s="23">
        <f t="shared" si="4"/>
        <v>1846.8999999999996</v>
      </c>
      <c r="M18" s="23">
        <v>2158.6</v>
      </c>
      <c r="N18" s="23">
        <v>48.2</v>
      </c>
      <c r="O18" s="23">
        <v>236.7</v>
      </c>
      <c r="P18" s="23">
        <f t="shared" si="5"/>
        <v>1873.7</v>
      </c>
      <c r="Q18" s="22">
        <f t="shared" si="6"/>
        <v>98.56967497464908</v>
      </c>
      <c r="R18" s="25">
        <v>1</v>
      </c>
      <c r="S18" s="26">
        <v>0.75</v>
      </c>
      <c r="T18" s="26">
        <f t="shared" si="0"/>
        <v>0.75</v>
      </c>
    </row>
    <row r="19" spans="1:20" ht="12.75">
      <c r="A19" s="21">
        <v>13</v>
      </c>
      <c r="B19" s="2" t="s">
        <v>47</v>
      </c>
      <c r="C19" s="22">
        <v>0</v>
      </c>
      <c r="D19" s="22">
        <v>0</v>
      </c>
      <c r="E19" s="23">
        <f t="shared" si="1"/>
        <v>0</v>
      </c>
      <c r="F19" s="23">
        <v>2688.7</v>
      </c>
      <c r="G19" s="2">
        <v>509.8</v>
      </c>
      <c r="H19" s="24">
        <f t="shared" si="2"/>
        <v>2178.8999999999996</v>
      </c>
      <c r="I19" s="27">
        <v>35.3</v>
      </c>
      <c r="J19" s="22">
        <v>0</v>
      </c>
      <c r="K19" s="23">
        <f t="shared" si="3"/>
        <v>35.3</v>
      </c>
      <c r="L19" s="23">
        <f t="shared" si="4"/>
        <v>2143.5999999999995</v>
      </c>
      <c r="M19" s="23">
        <v>2679.4</v>
      </c>
      <c r="N19" s="23">
        <v>97.6</v>
      </c>
      <c r="O19" s="23">
        <v>412.2</v>
      </c>
      <c r="P19" s="23">
        <f t="shared" si="5"/>
        <v>2169.6000000000004</v>
      </c>
      <c r="Q19" s="22">
        <f t="shared" si="6"/>
        <v>98.801622418879</v>
      </c>
      <c r="R19" s="25">
        <v>1</v>
      </c>
      <c r="S19" s="26">
        <v>0.75</v>
      </c>
      <c r="T19" s="26">
        <f t="shared" si="0"/>
        <v>0.75</v>
      </c>
    </row>
    <row r="20" spans="1:20" ht="12.75">
      <c r="A20" s="21">
        <v>14</v>
      </c>
      <c r="B20" s="2" t="s">
        <v>48</v>
      </c>
      <c r="C20" s="22">
        <v>0</v>
      </c>
      <c r="D20" s="22">
        <v>0</v>
      </c>
      <c r="E20" s="23">
        <f t="shared" si="1"/>
        <v>0</v>
      </c>
      <c r="F20" s="23">
        <v>2554.5</v>
      </c>
      <c r="G20" s="2">
        <v>374.6</v>
      </c>
      <c r="H20" s="24">
        <f t="shared" si="2"/>
        <v>2179.9</v>
      </c>
      <c r="I20" s="2">
        <v>239.6</v>
      </c>
      <c r="J20" s="22">
        <v>0</v>
      </c>
      <c r="K20" s="23">
        <f t="shared" si="3"/>
        <v>239.6</v>
      </c>
      <c r="L20" s="23">
        <f t="shared" si="4"/>
        <v>1940.3000000000002</v>
      </c>
      <c r="M20" s="23">
        <v>2546.9</v>
      </c>
      <c r="N20" s="23">
        <v>49.5</v>
      </c>
      <c r="O20" s="23">
        <v>325.1</v>
      </c>
      <c r="P20" s="23">
        <f t="shared" si="5"/>
        <v>2172.3</v>
      </c>
      <c r="Q20" s="22">
        <f t="shared" si="6"/>
        <v>89.32007549601805</v>
      </c>
      <c r="R20" s="25">
        <v>1</v>
      </c>
      <c r="S20" s="26">
        <v>0.75</v>
      </c>
      <c r="T20" s="26">
        <f t="shared" si="0"/>
        <v>0.75</v>
      </c>
    </row>
    <row r="21" spans="1:20" ht="12.75">
      <c r="A21" s="21">
        <v>15</v>
      </c>
      <c r="B21" s="2" t="s">
        <v>49</v>
      </c>
      <c r="C21" s="22">
        <v>0</v>
      </c>
      <c r="D21" s="22">
        <v>0</v>
      </c>
      <c r="E21" s="23">
        <f t="shared" si="1"/>
        <v>0</v>
      </c>
      <c r="F21" s="23">
        <v>1942.8</v>
      </c>
      <c r="G21" s="2">
        <v>309</v>
      </c>
      <c r="H21" s="24">
        <f t="shared" si="2"/>
        <v>1633.8</v>
      </c>
      <c r="I21" s="2">
        <v>13.5</v>
      </c>
      <c r="J21" s="22">
        <v>0</v>
      </c>
      <c r="K21" s="23">
        <f t="shared" si="3"/>
        <v>13.5</v>
      </c>
      <c r="L21" s="23">
        <f t="shared" si="4"/>
        <v>1620.3</v>
      </c>
      <c r="M21" s="23">
        <v>1931.6</v>
      </c>
      <c r="N21" s="23">
        <v>48.2</v>
      </c>
      <c r="O21" s="23">
        <v>260.8</v>
      </c>
      <c r="P21" s="23">
        <f t="shared" si="5"/>
        <v>1622.6</v>
      </c>
      <c r="Q21" s="22">
        <f t="shared" si="6"/>
        <v>99.85825218784666</v>
      </c>
      <c r="R21" s="25">
        <v>1</v>
      </c>
      <c r="S21" s="26">
        <v>0.75</v>
      </c>
      <c r="T21" s="26">
        <f t="shared" si="0"/>
        <v>0.75</v>
      </c>
    </row>
    <row r="22" spans="1:20" ht="12.75">
      <c r="A22" s="21">
        <v>16</v>
      </c>
      <c r="B22" s="2" t="s">
        <v>50</v>
      </c>
      <c r="C22" s="22">
        <v>0</v>
      </c>
      <c r="D22" s="22">
        <v>0</v>
      </c>
      <c r="E22" s="23">
        <f t="shared" si="1"/>
        <v>0</v>
      </c>
      <c r="F22" s="23">
        <v>1747.9</v>
      </c>
      <c r="G22" s="2">
        <v>236.4</v>
      </c>
      <c r="H22" s="24">
        <f t="shared" si="2"/>
        <v>1511.5</v>
      </c>
      <c r="I22" s="2">
        <v>7.8</v>
      </c>
      <c r="J22" s="22">
        <v>0</v>
      </c>
      <c r="K22" s="23">
        <f t="shared" si="3"/>
        <v>7.8</v>
      </c>
      <c r="L22" s="23">
        <f t="shared" si="4"/>
        <v>1503.7</v>
      </c>
      <c r="M22" s="23">
        <v>1733.3</v>
      </c>
      <c r="N22" s="23">
        <v>48.2</v>
      </c>
      <c r="O22" s="23">
        <v>188.2</v>
      </c>
      <c r="P22" s="23">
        <f t="shared" si="5"/>
        <v>1496.8999999999999</v>
      </c>
      <c r="Q22" s="22">
        <f t="shared" si="6"/>
        <v>100.45427216246911</v>
      </c>
      <c r="R22" s="25">
        <v>0</v>
      </c>
      <c r="S22" s="26">
        <v>0.75</v>
      </c>
      <c r="T22" s="26">
        <f t="shared" si="0"/>
        <v>0</v>
      </c>
    </row>
    <row r="23" spans="1:20" ht="12.75">
      <c r="A23" s="21">
        <v>17</v>
      </c>
      <c r="B23" s="2" t="s">
        <v>51</v>
      </c>
      <c r="C23" s="22">
        <v>0</v>
      </c>
      <c r="D23" s="22">
        <v>0</v>
      </c>
      <c r="E23" s="23">
        <f t="shared" si="1"/>
        <v>0</v>
      </c>
      <c r="F23" s="23">
        <v>2321.4</v>
      </c>
      <c r="G23" s="2">
        <v>448.6</v>
      </c>
      <c r="H23" s="24">
        <f t="shared" si="2"/>
        <v>1872.8000000000002</v>
      </c>
      <c r="I23" s="2">
        <v>57.6</v>
      </c>
      <c r="J23" s="22">
        <v>26</v>
      </c>
      <c r="K23" s="23">
        <f t="shared" si="3"/>
        <v>31.6</v>
      </c>
      <c r="L23" s="23">
        <f t="shared" si="4"/>
        <v>1841.2000000000003</v>
      </c>
      <c r="M23" s="23">
        <v>2313.3</v>
      </c>
      <c r="N23" s="23">
        <v>87.6</v>
      </c>
      <c r="O23" s="23">
        <v>361</v>
      </c>
      <c r="P23" s="23">
        <f t="shared" si="5"/>
        <v>1864.7000000000003</v>
      </c>
      <c r="Q23" s="22">
        <f t="shared" si="6"/>
        <v>98.73974365849735</v>
      </c>
      <c r="R23" s="25">
        <v>1</v>
      </c>
      <c r="S23" s="26">
        <v>0.75</v>
      </c>
      <c r="T23" s="26">
        <f t="shared" si="0"/>
        <v>0.75</v>
      </c>
    </row>
    <row r="24" spans="1:20" ht="12.75">
      <c r="A24" s="21">
        <v>18</v>
      </c>
      <c r="B24" s="2" t="s">
        <v>52</v>
      </c>
      <c r="C24" s="22">
        <v>0</v>
      </c>
      <c r="D24" s="22">
        <v>0</v>
      </c>
      <c r="E24" s="23">
        <f t="shared" si="1"/>
        <v>0</v>
      </c>
      <c r="F24" s="23">
        <v>1872.9</v>
      </c>
      <c r="G24" s="27">
        <v>319</v>
      </c>
      <c r="H24" s="24">
        <f t="shared" si="2"/>
        <v>1553.9</v>
      </c>
      <c r="I24" s="27">
        <v>26.1</v>
      </c>
      <c r="J24" s="22">
        <v>0</v>
      </c>
      <c r="K24" s="23">
        <f t="shared" si="3"/>
        <v>26.1</v>
      </c>
      <c r="L24" s="23">
        <f t="shared" si="4"/>
        <v>1527.8000000000002</v>
      </c>
      <c r="M24" s="23">
        <v>1864.9</v>
      </c>
      <c r="N24" s="23">
        <v>48.2</v>
      </c>
      <c r="O24" s="23">
        <v>270.8</v>
      </c>
      <c r="P24" s="23">
        <f t="shared" si="5"/>
        <v>1545.9</v>
      </c>
      <c r="Q24" s="22">
        <f t="shared" si="6"/>
        <v>98.82916100653341</v>
      </c>
      <c r="R24" s="25">
        <v>1</v>
      </c>
      <c r="S24" s="26">
        <v>0.75</v>
      </c>
      <c r="T24" s="26">
        <f t="shared" si="0"/>
        <v>0.75</v>
      </c>
    </row>
    <row r="25" spans="1:20" ht="12.75">
      <c r="A25" s="21">
        <v>19</v>
      </c>
      <c r="B25" s="2" t="s">
        <v>53</v>
      </c>
      <c r="C25" s="22">
        <v>0</v>
      </c>
      <c r="D25" s="22">
        <v>0</v>
      </c>
      <c r="E25" s="23">
        <f t="shared" si="1"/>
        <v>0</v>
      </c>
      <c r="F25" s="23">
        <v>2839.9</v>
      </c>
      <c r="G25" s="2">
        <v>517.2</v>
      </c>
      <c r="H25" s="24">
        <f t="shared" si="2"/>
        <v>2322.7</v>
      </c>
      <c r="I25" s="2">
        <v>5.9</v>
      </c>
      <c r="J25" s="22">
        <v>0</v>
      </c>
      <c r="K25" s="23">
        <f t="shared" si="3"/>
        <v>5.9</v>
      </c>
      <c r="L25" s="23">
        <f t="shared" si="4"/>
        <v>2316.7999999999997</v>
      </c>
      <c r="M25" s="23">
        <v>2817</v>
      </c>
      <c r="N25" s="23">
        <v>97.7</v>
      </c>
      <c r="O25" s="23">
        <v>419.5</v>
      </c>
      <c r="P25" s="23">
        <f t="shared" si="5"/>
        <v>2299.8</v>
      </c>
      <c r="Q25" s="22">
        <f t="shared" si="6"/>
        <v>100.73919471258368</v>
      </c>
      <c r="R25" s="25">
        <v>0</v>
      </c>
      <c r="S25" s="26">
        <v>0.75</v>
      </c>
      <c r="T25" s="26">
        <f t="shared" si="0"/>
        <v>0</v>
      </c>
    </row>
    <row r="26" spans="1:20" ht="12.75">
      <c r="A26" s="21">
        <v>20</v>
      </c>
      <c r="B26" s="22"/>
      <c r="C26" s="22"/>
      <c r="D26" s="22"/>
      <c r="E26" s="23">
        <f t="shared" si="1"/>
        <v>0</v>
      </c>
      <c r="F26" s="23"/>
      <c r="G26" s="23"/>
      <c r="H26" s="24">
        <f t="shared" si="2"/>
        <v>0</v>
      </c>
      <c r="I26" s="23"/>
      <c r="J26" s="23"/>
      <c r="K26" s="23">
        <f t="shared" si="3"/>
        <v>0</v>
      </c>
      <c r="L26" s="23">
        <f>F26-G26-J26</f>
        <v>0</v>
      </c>
      <c r="M26" s="23"/>
      <c r="N26" s="23"/>
      <c r="O26" s="23"/>
      <c r="P26" s="23">
        <f t="shared" si="5"/>
        <v>0</v>
      </c>
      <c r="Q26" s="22" t="e">
        <f t="shared" si="6"/>
        <v>#DIV/0!</v>
      </c>
      <c r="R26" s="25"/>
      <c r="S26" s="26">
        <v>0.75</v>
      </c>
      <c r="T26" s="26">
        <f t="shared" si="0"/>
        <v>0</v>
      </c>
    </row>
    <row r="27" spans="1:20" ht="12.75">
      <c r="A27" s="21">
        <v>21</v>
      </c>
      <c r="B27" s="22"/>
      <c r="C27" s="22"/>
      <c r="D27" s="22"/>
      <c r="E27" s="23">
        <f t="shared" si="1"/>
        <v>0</v>
      </c>
      <c r="F27" s="23"/>
      <c r="G27" s="23"/>
      <c r="H27" s="24">
        <f t="shared" si="2"/>
        <v>0</v>
      </c>
      <c r="I27" s="23"/>
      <c r="J27" s="23"/>
      <c r="K27" s="23">
        <f t="shared" si="3"/>
        <v>0</v>
      </c>
      <c r="L27" s="23">
        <f>F27-G27-J27</f>
        <v>0</v>
      </c>
      <c r="M27" s="23"/>
      <c r="N27" s="23"/>
      <c r="O27" s="23"/>
      <c r="P27" s="23">
        <f t="shared" si="5"/>
        <v>0</v>
      </c>
      <c r="Q27" s="22" t="e">
        <f t="shared" si="6"/>
        <v>#DIV/0!</v>
      </c>
      <c r="R27" s="25"/>
      <c r="S27" s="26">
        <v>0.75</v>
      </c>
      <c r="T27" s="26">
        <f t="shared" si="0"/>
        <v>0</v>
      </c>
    </row>
    <row r="28" spans="1:20" ht="12.75">
      <c r="A28" s="21">
        <v>22</v>
      </c>
      <c r="B28" s="22"/>
      <c r="C28" s="22"/>
      <c r="D28" s="22"/>
      <c r="E28" s="23">
        <f t="shared" si="1"/>
        <v>0</v>
      </c>
      <c r="F28" s="23"/>
      <c r="G28" s="23"/>
      <c r="H28" s="24">
        <f t="shared" si="2"/>
        <v>0</v>
      </c>
      <c r="I28" s="23"/>
      <c r="J28" s="23"/>
      <c r="K28" s="23">
        <f t="shared" si="3"/>
        <v>0</v>
      </c>
      <c r="L28" s="23">
        <f>F28-G28-J28</f>
        <v>0</v>
      </c>
      <c r="M28" s="23"/>
      <c r="N28" s="23"/>
      <c r="O28" s="23"/>
      <c r="P28" s="23">
        <f t="shared" si="5"/>
        <v>0</v>
      </c>
      <c r="Q28" s="22" t="e">
        <f t="shared" si="6"/>
        <v>#DIV/0!</v>
      </c>
      <c r="R28" s="25"/>
      <c r="S28" s="26">
        <v>0.75</v>
      </c>
      <c r="T28" s="26">
        <f t="shared" si="0"/>
        <v>0</v>
      </c>
    </row>
    <row r="29" spans="1:20" ht="12.75">
      <c r="A29" s="21">
        <v>23</v>
      </c>
      <c r="B29" s="22"/>
      <c r="C29" s="22"/>
      <c r="D29" s="22"/>
      <c r="E29" s="23">
        <f t="shared" si="1"/>
        <v>0</v>
      </c>
      <c r="F29" s="23"/>
      <c r="G29" s="23"/>
      <c r="H29" s="24">
        <f t="shared" si="2"/>
        <v>0</v>
      </c>
      <c r="I29" s="23"/>
      <c r="J29" s="23"/>
      <c r="K29" s="23">
        <f t="shared" si="3"/>
        <v>0</v>
      </c>
      <c r="L29" s="23">
        <f>F29-G29-J29</f>
        <v>0</v>
      </c>
      <c r="M29" s="23"/>
      <c r="N29" s="23"/>
      <c r="O29" s="23"/>
      <c r="P29" s="23">
        <f t="shared" si="5"/>
        <v>0</v>
      </c>
      <c r="Q29" s="22" t="e">
        <f t="shared" si="6"/>
        <v>#DIV/0!</v>
      </c>
      <c r="R29" s="25"/>
      <c r="S29" s="26">
        <v>0.75</v>
      </c>
      <c r="T29" s="26">
        <f t="shared" si="0"/>
        <v>0</v>
      </c>
    </row>
    <row r="30" spans="1:20" ht="12.75">
      <c r="A30" s="21">
        <v>24</v>
      </c>
      <c r="B30" s="22"/>
      <c r="C30" s="22"/>
      <c r="D30" s="22"/>
      <c r="E30" s="23">
        <f t="shared" si="1"/>
        <v>0</v>
      </c>
      <c r="F30" s="23"/>
      <c r="G30" s="23"/>
      <c r="H30" s="24">
        <f t="shared" si="2"/>
        <v>0</v>
      </c>
      <c r="I30" s="23"/>
      <c r="J30" s="23"/>
      <c r="K30" s="23">
        <f t="shared" si="3"/>
        <v>0</v>
      </c>
      <c r="L30" s="23">
        <f>F30-G30-J30</f>
        <v>0</v>
      </c>
      <c r="M30" s="23"/>
      <c r="N30" s="23"/>
      <c r="O30" s="23"/>
      <c r="P30" s="23">
        <f t="shared" si="5"/>
        <v>0</v>
      </c>
      <c r="Q30" s="22" t="e">
        <f t="shared" si="6"/>
        <v>#DIV/0!</v>
      </c>
      <c r="R30" s="25"/>
      <c r="S30" s="26">
        <v>0.75</v>
      </c>
      <c r="T30" s="26">
        <f t="shared" si="0"/>
        <v>0</v>
      </c>
    </row>
    <row r="31" spans="1:20" ht="12.75">
      <c r="A31" s="29" t="s">
        <v>20</v>
      </c>
      <c r="B31" s="29"/>
      <c r="C31" s="22">
        <f aca="true" t="shared" si="7" ref="C31:P31">SUM(C7:C30)</f>
        <v>0</v>
      </c>
      <c r="D31" s="22">
        <f t="shared" si="7"/>
        <v>0</v>
      </c>
      <c r="E31" s="22">
        <f t="shared" si="7"/>
        <v>0</v>
      </c>
      <c r="F31" s="22">
        <f t="shared" si="7"/>
        <v>67160</v>
      </c>
      <c r="G31" s="22">
        <f t="shared" si="7"/>
        <v>10389.800000000001</v>
      </c>
      <c r="H31" s="30">
        <f t="shared" si="7"/>
        <v>56770.200000000004</v>
      </c>
      <c r="I31" s="22">
        <f t="shared" si="7"/>
        <v>9552.300000000001</v>
      </c>
      <c r="J31" s="22">
        <f t="shared" si="7"/>
        <v>623.6</v>
      </c>
      <c r="K31" s="22">
        <f t="shared" si="7"/>
        <v>8928.699999999999</v>
      </c>
      <c r="L31" s="31">
        <f t="shared" si="7"/>
        <v>47841.50000000001</v>
      </c>
      <c r="M31" s="31">
        <f t="shared" si="7"/>
        <v>66330.9</v>
      </c>
      <c r="N31" s="31">
        <f t="shared" si="7"/>
        <v>1888.2000000000003</v>
      </c>
      <c r="O31" s="31">
        <f t="shared" si="7"/>
        <v>8501.600000000002</v>
      </c>
      <c r="P31" s="31">
        <f t="shared" si="7"/>
        <v>55941.09999999999</v>
      </c>
      <c r="Q31" s="10" t="s">
        <v>5</v>
      </c>
      <c r="R31" s="32" t="s">
        <v>5</v>
      </c>
      <c r="S31" s="26">
        <v>0.75</v>
      </c>
      <c r="T31" s="33" t="s">
        <v>5</v>
      </c>
    </row>
    <row r="32" spans="1:18" s="38" customFormat="1" ht="12.75">
      <c r="A32" s="34"/>
      <c r="B32" s="35"/>
      <c r="C32" s="35"/>
      <c r="D32" s="35"/>
      <c r="E32" s="35"/>
      <c r="F32" s="35"/>
      <c r="G32" s="35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7"/>
    </row>
    <row r="33" spans="1:18" s="38" customFormat="1" ht="12.75">
      <c r="A33" s="34"/>
      <c r="B33" s="35"/>
      <c r="C33" s="35"/>
      <c r="D33" s="35"/>
      <c r="E33" s="35"/>
      <c r="F33" s="35"/>
      <c r="G33" s="35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7"/>
    </row>
    <row r="34" spans="1:18" s="38" customFormat="1" ht="12.75">
      <c r="A34" s="34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7"/>
    </row>
    <row r="35" spans="1:18" s="38" customFormat="1" ht="12.75">
      <c r="A35" s="34"/>
      <c r="B35" s="35"/>
      <c r="C35" s="35"/>
      <c r="D35" s="35"/>
      <c r="E35" s="35"/>
      <c r="F35" s="35"/>
      <c r="G35" s="35"/>
      <c r="H35" s="36"/>
      <c r="I35" s="35"/>
      <c r="J35" s="35"/>
      <c r="K35" s="35"/>
      <c r="L35" s="35"/>
      <c r="M35" s="35"/>
      <c r="N35" s="35"/>
      <c r="O35" s="35"/>
      <c r="P35" s="35"/>
      <c r="Q35" s="39"/>
      <c r="R35" s="37"/>
    </row>
    <row r="36" spans="1:18" s="38" customFormat="1" ht="12.75">
      <c r="A36" s="34"/>
      <c r="B36" s="35"/>
      <c r="C36" s="35"/>
      <c r="D36" s="35"/>
      <c r="E36" s="35"/>
      <c r="F36" s="35"/>
      <c r="G36" s="35"/>
      <c r="H36" s="36"/>
      <c r="I36" s="35"/>
      <c r="J36" s="35"/>
      <c r="K36" s="35"/>
      <c r="L36" s="35"/>
      <c r="M36" s="35"/>
      <c r="N36" s="35"/>
      <c r="O36" s="35"/>
      <c r="P36" s="35"/>
      <c r="Q36" s="35"/>
      <c r="R36" s="37"/>
    </row>
    <row r="37" spans="1:18" s="38" customFormat="1" ht="12.75">
      <c r="A37" s="34"/>
      <c r="B37" s="35"/>
      <c r="C37" s="35"/>
      <c r="D37" s="35"/>
      <c r="E37" s="35"/>
      <c r="F37" s="35"/>
      <c r="G37" s="35"/>
      <c r="H37" s="36"/>
      <c r="I37" s="35"/>
      <c r="J37" s="35"/>
      <c r="K37" s="35"/>
      <c r="L37" s="35"/>
      <c r="M37" s="35"/>
      <c r="N37" s="35"/>
      <c r="O37" s="35"/>
      <c r="P37" s="35"/>
      <c r="Q37" s="35"/>
      <c r="R37" s="37"/>
    </row>
    <row r="38" spans="1:18" s="38" customFormat="1" ht="12.75">
      <c r="A38" s="34"/>
      <c r="B38" s="35"/>
      <c r="C38" s="35"/>
      <c r="D38" s="35"/>
      <c r="E38" s="3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7"/>
    </row>
    <row r="39" spans="1:18" s="38" customFormat="1" ht="12.75">
      <c r="A39" s="37"/>
      <c r="H39" s="36"/>
      <c r="M39" s="35"/>
      <c r="N39" s="35"/>
      <c r="O39" s="35"/>
      <c r="P39" s="35"/>
      <c r="R39" s="37"/>
    </row>
    <row r="40" spans="1:18" s="38" customFormat="1" ht="12.75">
      <c r="A40" s="37"/>
      <c r="H40" s="36"/>
      <c r="M40" s="35"/>
      <c r="N40" s="35"/>
      <c r="O40" s="35"/>
      <c r="P40" s="35"/>
      <c r="R40" s="37"/>
    </row>
    <row r="41" spans="1:18" s="38" customFormat="1" ht="12.75">
      <c r="A41" s="37"/>
      <c r="H41" s="36"/>
      <c r="M41" s="35"/>
      <c r="N41" s="35"/>
      <c r="O41" s="35"/>
      <c r="P41" s="35"/>
      <c r="R41" s="37"/>
    </row>
    <row r="42" spans="1:18" s="38" customFormat="1" ht="12.75">
      <c r="A42" s="37"/>
      <c r="H42" s="36"/>
      <c r="R42" s="37"/>
    </row>
    <row r="43" spans="1:18" s="38" customFormat="1" ht="12.75">
      <c r="A43" s="37"/>
      <c r="H43" s="36"/>
      <c r="R43" s="37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52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1" sqref="A1:L1"/>
    </sheetView>
  </sheetViews>
  <sheetFormatPr defaultColWidth="9.00390625" defaultRowHeight="12.75"/>
  <cols>
    <col min="1" max="1" width="5.375" style="3" customWidth="1"/>
    <col min="2" max="2" width="23.625" style="4" customWidth="1"/>
    <col min="3" max="3" width="19.75390625" style="4" customWidth="1"/>
    <col min="4" max="5" width="9.25390625" style="4" hidden="1" customWidth="1"/>
    <col min="6" max="6" width="17.375" style="4" customWidth="1"/>
    <col min="7" max="7" width="18.125" style="4" customWidth="1"/>
    <col min="8" max="8" width="22.125" style="4" customWidth="1"/>
    <col min="9" max="9" width="14.25390625" style="4" customWidth="1"/>
    <col min="10" max="10" width="15.125" style="3" customWidth="1"/>
    <col min="11" max="11" width="14.125" style="4" customWidth="1"/>
    <col min="12" max="12" width="13.375" style="4" customWidth="1"/>
    <col min="13" max="16384" width="9.125" style="4" customWidth="1"/>
  </cols>
  <sheetData>
    <row r="1" spans="1:12" ht="40.5" customHeight="1">
      <c r="A1" s="40" t="s">
        <v>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9" ht="12.75">
      <c r="A2" s="41"/>
      <c r="B2" s="6"/>
      <c r="C2" s="6"/>
      <c r="D2" s="6"/>
      <c r="E2" s="6"/>
      <c r="F2" s="6"/>
      <c r="G2" s="6"/>
      <c r="H2" s="6"/>
      <c r="I2" s="6"/>
    </row>
    <row r="3" spans="1:12" ht="102" customHeight="1">
      <c r="A3" s="8" t="s">
        <v>78</v>
      </c>
      <c r="B3" s="9" t="s">
        <v>30</v>
      </c>
      <c r="C3" s="42" t="s">
        <v>106</v>
      </c>
      <c r="D3" s="43"/>
      <c r="E3" s="43"/>
      <c r="F3" s="11" t="s">
        <v>94</v>
      </c>
      <c r="G3" s="11" t="s">
        <v>95</v>
      </c>
      <c r="H3" s="13" t="s">
        <v>107</v>
      </c>
      <c r="I3" s="10" t="s">
        <v>11</v>
      </c>
      <c r="J3" s="14" t="s">
        <v>79</v>
      </c>
      <c r="K3" s="14" t="s">
        <v>80</v>
      </c>
      <c r="L3" s="13" t="s">
        <v>3</v>
      </c>
    </row>
    <row r="4" spans="1:12" s="19" customFormat="1" ht="42.75" customHeight="1">
      <c r="A4" s="8"/>
      <c r="B4" s="9"/>
      <c r="C4" s="15" t="s">
        <v>12</v>
      </c>
      <c r="D4" s="15" t="s">
        <v>4</v>
      </c>
      <c r="E4" s="15" t="s">
        <v>4</v>
      </c>
      <c r="F4" s="15" t="s">
        <v>12</v>
      </c>
      <c r="G4" s="15" t="s">
        <v>4</v>
      </c>
      <c r="H4" s="15" t="s">
        <v>13</v>
      </c>
      <c r="I4" s="15" t="s">
        <v>81</v>
      </c>
      <c r="J4" s="17"/>
      <c r="K4" s="17"/>
      <c r="L4" s="18" t="s">
        <v>14</v>
      </c>
    </row>
    <row r="5" spans="1:12" s="19" customFormat="1" ht="12" customHeight="1">
      <c r="A5" s="44">
        <v>1</v>
      </c>
      <c r="B5" s="44">
        <v>2</v>
      </c>
      <c r="C5" s="45">
        <v>3</v>
      </c>
      <c r="D5" s="46"/>
      <c r="E5" s="46"/>
      <c r="F5" s="44">
        <v>4</v>
      </c>
      <c r="G5" s="44">
        <v>5</v>
      </c>
      <c r="H5" s="44">
        <v>6</v>
      </c>
      <c r="I5" s="44">
        <v>7</v>
      </c>
      <c r="J5" s="44">
        <v>8</v>
      </c>
      <c r="K5" s="44">
        <v>9</v>
      </c>
      <c r="L5" s="44">
        <v>10</v>
      </c>
    </row>
    <row r="6" spans="1:12" ht="12.75">
      <c r="A6" s="21">
        <v>1</v>
      </c>
      <c r="B6" s="1" t="s">
        <v>35</v>
      </c>
      <c r="C6" s="23">
        <v>-16.6</v>
      </c>
      <c r="D6" s="23"/>
      <c r="E6" s="23"/>
      <c r="F6" s="22">
        <v>328.3</v>
      </c>
      <c r="G6" s="23">
        <v>4.3</v>
      </c>
      <c r="H6" s="23">
        <f>F6+G6</f>
        <v>332.6</v>
      </c>
      <c r="I6" s="22">
        <f>C6/H6*100</f>
        <v>-4.990980156343957</v>
      </c>
      <c r="J6" s="25">
        <v>1</v>
      </c>
      <c r="K6" s="26">
        <v>0.75</v>
      </c>
      <c r="L6" s="26">
        <f aca="true" t="shared" si="0" ref="L6:L29">J6*K6</f>
        <v>0.75</v>
      </c>
    </row>
    <row r="7" spans="1:12" ht="12.75">
      <c r="A7" s="21">
        <v>2</v>
      </c>
      <c r="B7" s="2" t="s">
        <v>36</v>
      </c>
      <c r="C7" s="23">
        <v>0</v>
      </c>
      <c r="D7" s="23"/>
      <c r="E7" s="23"/>
      <c r="F7" s="22">
        <v>280.6</v>
      </c>
      <c r="G7" s="23">
        <v>4.6</v>
      </c>
      <c r="H7" s="23">
        <f aca="true" t="shared" si="1" ref="H7:H29">F7+G7</f>
        <v>285.20000000000005</v>
      </c>
      <c r="I7" s="22">
        <f aca="true" t="shared" si="2" ref="I7:I29">C7/H7*100</f>
        <v>0</v>
      </c>
      <c r="J7" s="25">
        <v>1</v>
      </c>
      <c r="K7" s="26">
        <v>0.75</v>
      </c>
      <c r="L7" s="26">
        <f t="shared" si="0"/>
        <v>0.75</v>
      </c>
    </row>
    <row r="8" spans="1:12" ht="12.75">
      <c r="A8" s="21">
        <v>3</v>
      </c>
      <c r="B8" s="2" t="s">
        <v>37</v>
      </c>
      <c r="C8" s="23">
        <v>0</v>
      </c>
      <c r="D8" s="23"/>
      <c r="E8" s="23"/>
      <c r="F8" s="22">
        <v>161.4</v>
      </c>
      <c r="G8" s="23">
        <v>3.8</v>
      </c>
      <c r="H8" s="23">
        <f t="shared" si="1"/>
        <v>165.20000000000002</v>
      </c>
      <c r="I8" s="22">
        <f t="shared" si="2"/>
        <v>0</v>
      </c>
      <c r="J8" s="25">
        <v>1</v>
      </c>
      <c r="K8" s="26">
        <v>0.75</v>
      </c>
      <c r="L8" s="26">
        <f t="shared" si="0"/>
        <v>0.75</v>
      </c>
    </row>
    <row r="9" spans="1:12" ht="12.75">
      <c r="A9" s="21">
        <v>4</v>
      </c>
      <c r="B9" s="2" t="s">
        <v>38</v>
      </c>
      <c r="C9" s="23">
        <v>-20.4</v>
      </c>
      <c r="D9" s="23"/>
      <c r="E9" s="23"/>
      <c r="F9" s="22">
        <v>401.9</v>
      </c>
      <c r="G9" s="23">
        <v>4.3</v>
      </c>
      <c r="H9" s="23">
        <f t="shared" si="1"/>
        <v>406.2</v>
      </c>
      <c r="I9" s="22">
        <f t="shared" si="2"/>
        <v>-5.022156573116691</v>
      </c>
      <c r="J9" s="25">
        <v>1</v>
      </c>
      <c r="K9" s="26">
        <v>0.75</v>
      </c>
      <c r="L9" s="26">
        <f t="shared" si="0"/>
        <v>0.75</v>
      </c>
    </row>
    <row r="10" spans="1:12" ht="12.75">
      <c r="A10" s="21">
        <v>5</v>
      </c>
      <c r="B10" s="2" t="s">
        <v>39</v>
      </c>
      <c r="C10" s="23">
        <v>-11.8</v>
      </c>
      <c r="D10" s="23"/>
      <c r="E10" s="23"/>
      <c r="F10" s="22">
        <v>243.1</v>
      </c>
      <c r="G10" s="23">
        <v>3.6</v>
      </c>
      <c r="H10" s="23">
        <f t="shared" si="1"/>
        <v>246.7</v>
      </c>
      <c r="I10" s="22">
        <f t="shared" si="2"/>
        <v>-4.783137413862992</v>
      </c>
      <c r="J10" s="25">
        <v>1</v>
      </c>
      <c r="K10" s="26">
        <v>0.75</v>
      </c>
      <c r="L10" s="26">
        <f t="shared" si="0"/>
        <v>0.75</v>
      </c>
    </row>
    <row r="11" spans="1:12" ht="12.75">
      <c r="A11" s="21">
        <v>6</v>
      </c>
      <c r="B11" s="2" t="s">
        <v>40</v>
      </c>
      <c r="C11" s="23">
        <v>-7.3</v>
      </c>
      <c r="D11" s="23"/>
      <c r="E11" s="23"/>
      <c r="F11" s="22">
        <v>139.9</v>
      </c>
      <c r="G11" s="23">
        <v>5.4</v>
      </c>
      <c r="H11" s="23">
        <f t="shared" si="1"/>
        <v>145.3</v>
      </c>
      <c r="I11" s="22">
        <f t="shared" si="2"/>
        <v>-5.024088093599449</v>
      </c>
      <c r="J11" s="25">
        <v>1</v>
      </c>
      <c r="K11" s="26">
        <v>0.75</v>
      </c>
      <c r="L11" s="26">
        <f t="shared" si="0"/>
        <v>0.75</v>
      </c>
    </row>
    <row r="12" spans="1:12" ht="12.75">
      <c r="A12" s="21">
        <v>7</v>
      </c>
      <c r="B12" s="2" t="s">
        <v>41</v>
      </c>
      <c r="C12" s="23">
        <v>0</v>
      </c>
      <c r="D12" s="23"/>
      <c r="E12" s="23"/>
      <c r="F12" s="22">
        <v>103.7</v>
      </c>
      <c r="G12" s="23">
        <v>4.5</v>
      </c>
      <c r="H12" s="23">
        <f t="shared" si="1"/>
        <v>108.2</v>
      </c>
      <c r="I12" s="22">
        <f t="shared" si="2"/>
        <v>0</v>
      </c>
      <c r="J12" s="25">
        <v>1</v>
      </c>
      <c r="K12" s="26">
        <v>0.75</v>
      </c>
      <c r="L12" s="26">
        <f t="shared" si="0"/>
        <v>0.75</v>
      </c>
    </row>
    <row r="13" spans="1:12" ht="12.75">
      <c r="A13" s="21">
        <v>8</v>
      </c>
      <c r="B13" s="2" t="s">
        <v>42</v>
      </c>
      <c r="C13" s="23">
        <v>-664.3</v>
      </c>
      <c r="D13" s="23"/>
      <c r="E13" s="23"/>
      <c r="F13" s="22">
        <v>15447.7</v>
      </c>
      <c r="G13" s="23">
        <v>218.5</v>
      </c>
      <c r="H13" s="23">
        <f t="shared" si="1"/>
        <v>15666.2</v>
      </c>
      <c r="I13" s="22">
        <f t="shared" si="2"/>
        <v>-4.240339073929862</v>
      </c>
      <c r="J13" s="25">
        <v>1</v>
      </c>
      <c r="K13" s="26">
        <v>0.75</v>
      </c>
      <c r="L13" s="26">
        <f t="shared" si="0"/>
        <v>0.75</v>
      </c>
    </row>
    <row r="14" spans="1:12" ht="12.75">
      <c r="A14" s="21">
        <v>9</v>
      </c>
      <c r="B14" s="2" t="s">
        <v>43</v>
      </c>
      <c r="C14" s="23">
        <v>-17.4</v>
      </c>
      <c r="D14" s="23"/>
      <c r="E14" s="23"/>
      <c r="F14" s="22">
        <v>343.5</v>
      </c>
      <c r="G14" s="23">
        <v>5</v>
      </c>
      <c r="H14" s="23">
        <f t="shared" si="1"/>
        <v>348.5</v>
      </c>
      <c r="I14" s="22">
        <f t="shared" si="2"/>
        <v>-4.992826398852223</v>
      </c>
      <c r="J14" s="25">
        <v>1</v>
      </c>
      <c r="K14" s="26">
        <v>0.75</v>
      </c>
      <c r="L14" s="26">
        <f t="shared" si="0"/>
        <v>0.75</v>
      </c>
    </row>
    <row r="15" spans="1:12" ht="12.75">
      <c r="A15" s="21">
        <v>10</v>
      </c>
      <c r="B15" s="2" t="s">
        <v>44</v>
      </c>
      <c r="C15" s="23">
        <v>0</v>
      </c>
      <c r="D15" s="23"/>
      <c r="E15" s="23"/>
      <c r="F15" s="22">
        <v>228.6</v>
      </c>
      <c r="G15" s="23">
        <v>3.9</v>
      </c>
      <c r="H15" s="23">
        <f t="shared" si="1"/>
        <v>232.5</v>
      </c>
      <c r="I15" s="22">
        <f t="shared" si="2"/>
        <v>0</v>
      </c>
      <c r="J15" s="25">
        <v>1</v>
      </c>
      <c r="K15" s="26">
        <v>0.75</v>
      </c>
      <c r="L15" s="26">
        <f t="shared" si="0"/>
        <v>0.75</v>
      </c>
    </row>
    <row r="16" spans="1:12" ht="12.75">
      <c r="A16" s="21">
        <v>11</v>
      </c>
      <c r="B16" s="2" t="s">
        <v>45</v>
      </c>
      <c r="C16" s="23">
        <v>0</v>
      </c>
      <c r="D16" s="23"/>
      <c r="E16" s="23"/>
      <c r="F16" s="22">
        <v>1523.7</v>
      </c>
      <c r="G16" s="23">
        <v>11.1</v>
      </c>
      <c r="H16" s="23">
        <f t="shared" si="1"/>
        <v>1534.8</v>
      </c>
      <c r="I16" s="22">
        <f t="shared" si="2"/>
        <v>0</v>
      </c>
      <c r="J16" s="25">
        <v>1</v>
      </c>
      <c r="K16" s="26">
        <v>0.75</v>
      </c>
      <c r="L16" s="26">
        <f t="shared" si="0"/>
        <v>0.75</v>
      </c>
    </row>
    <row r="17" spans="1:12" ht="12.75">
      <c r="A17" s="21">
        <v>12</v>
      </c>
      <c r="B17" s="2" t="s">
        <v>46</v>
      </c>
      <c r="C17" s="23">
        <v>-9.6</v>
      </c>
      <c r="D17" s="23"/>
      <c r="E17" s="23"/>
      <c r="F17" s="22">
        <v>189</v>
      </c>
      <c r="G17" s="23">
        <v>2.9</v>
      </c>
      <c r="H17" s="23">
        <f t="shared" si="1"/>
        <v>191.9</v>
      </c>
      <c r="I17" s="22">
        <f t="shared" si="2"/>
        <v>-5.002605523710265</v>
      </c>
      <c r="J17" s="25">
        <v>1</v>
      </c>
      <c r="K17" s="26">
        <v>0.75</v>
      </c>
      <c r="L17" s="26">
        <f t="shared" si="0"/>
        <v>0.75</v>
      </c>
    </row>
    <row r="18" spans="1:12" ht="12.75">
      <c r="A18" s="21">
        <v>13</v>
      </c>
      <c r="B18" s="2" t="s">
        <v>47</v>
      </c>
      <c r="C18" s="23">
        <v>-9.3</v>
      </c>
      <c r="D18" s="23"/>
      <c r="E18" s="23"/>
      <c r="F18" s="22">
        <v>182.9</v>
      </c>
      <c r="G18" s="23">
        <v>1.9</v>
      </c>
      <c r="H18" s="23">
        <f t="shared" si="1"/>
        <v>184.8</v>
      </c>
      <c r="I18" s="22">
        <f t="shared" si="2"/>
        <v>-5.032467532467533</v>
      </c>
      <c r="J18" s="25">
        <v>1</v>
      </c>
      <c r="K18" s="26">
        <v>0.75</v>
      </c>
      <c r="L18" s="26">
        <f t="shared" si="0"/>
        <v>0.75</v>
      </c>
    </row>
    <row r="19" spans="1:12" ht="12.75">
      <c r="A19" s="21">
        <v>14</v>
      </c>
      <c r="B19" s="2" t="s">
        <v>48</v>
      </c>
      <c r="C19" s="23">
        <v>-7.6</v>
      </c>
      <c r="D19" s="23"/>
      <c r="E19" s="23"/>
      <c r="F19" s="22">
        <v>148.2</v>
      </c>
      <c r="G19" s="23">
        <v>4.2</v>
      </c>
      <c r="H19" s="23">
        <f t="shared" si="1"/>
        <v>152.39999999999998</v>
      </c>
      <c r="I19" s="22">
        <f t="shared" si="2"/>
        <v>-4.986876640419948</v>
      </c>
      <c r="J19" s="25">
        <v>1</v>
      </c>
      <c r="K19" s="26">
        <v>0.75</v>
      </c>
      <c r="L19" s="26">
        <f t="shared" si="0"/>
        <v>0.75</v>
      </c>
    </row>
    <row r="20" spans="1:12" ht="12.75">
      <c r="A20" s="21">
        <v>15</v>
      </c>
      <c r="B20" s="2" t="s">
        <v>49</v>
      </c>
      <c r="C20" s="23">
        <v>-11.2</v>
      </c>
      <c r="D20" s="23"/>
      <c r="E20" s="23"/>
      <c r="F20" s="22">
        <v>219.6</v>
      </c>
      <c r="G20" s="23">
        <v>5.1</v>
      </c>
      <c r="H20" s="23">
        <f t="shared" si="1"/>
        <v>224.7</v>
      </c>
      <c r="I20" s="22">
        <f t="shared" si="2"/>
        <v>-4.984423676012461</v>
      </c>
      <c r="J20" s="25">
        <v>1</v>
      </c>
      <c r="K20" s="26">
        <v>0.75</v>
      </c>
      <c r="L20" s="26">
        <f t="shared" si="0"/>
        <v>0.75</v>
      </c>
    </row>
    <row r="21" spans="1:12" ht="12.75">
      <c r="A21" s="21">
        <v>16</v>
      </c>
      <c r="B21" s="2" t="s">
        <v>50</v>
      </c>
      <c r="C21" s="23">
        <v>-14.6</v>
      </c>
      <c r="D21" s="23"/>
      <c r="E21" s="23"/>
      <c r="F21" s="22">
        <v>289.9</v>
      </c>
      <c r="G21" s="23">
        <v>2.5</v>
      </c>
      <c r="H21" s="23">
        <f t="shared" si="1"/>
        <v>292.4</v>
      </c>
      <c r="I21" s="22">
        <f t="shared" si="2"/>
        <v>-4.993160054719562</v>
      </c>
      <c r="J21" s="25">
        <v>1</v>
      </c>
      <c r="K21" s="26">
        <v>0.75</v>
      </c>
      <c r="L21" s="26">
        <f t="shared" si="0"/>
        <v>0.75</v>
      </c>
    </row>
    <row r="22" spans="1:12" ht="12.75">
      <c r="A22" s="21">
        <v>17</v>
      </c>
      <c r="B22" s="2" t="s">
        <v>51</v>
      </c>
      <c r="C22" s="23">
        <v>-8.1</v>
      </c>
      <c r="D22" s="23"/>
      <c r="E22" s="23"/>
      <c r="F22" s="22">
        <v>252.9</v>
      </c>
      <c r="G22" s="23">
        <v>5</v>
      </c>
      <c r="H22" s="23">
        <f t="shared" si="1"/>
        <v>257.9</v>
      </c>
      <c r="I22" s="22">
        <f t="shared" si="2"/>
        <v>-3.140752229546336</v>
      </c>
      <c r="J22" s="25">
        <v>1</v>
      </c>
      <c r="K22" s="26">
        <v>0.75</v>
      </c>
      <c r="L22" s="26">
        <f t="shared" si="0"/>
        <v>0.75</v>
      </c>
    </row>
    <row r="23" spans="1:12" ht="12.75">
      <c r="A23" s="21">
        <v>18</v>
      </c>
      <c r="B23" s="2" t="s">
        <v>52</v>
      </c>
      <c r="C23" s="23">
        <v>-8</v>
      </c>
      <c r="D23" s="23"/>
      <c r="E23" s="23"/>
      <c r="F23" s="22">
        <v>158.3</v>
      </c>
      <c r="G23" s="23">
        <v>3.2</v>
      </c>
      <c r="H23" s="23">
        <f t="shared" si="1"/>
        <v>161.5</v>
      </c>
      <c r="I23" s="22">
        <f t="shared" si="2"/>
        <v>-4.953560371517028</v>
      </c>
      <c r="J23" s="25">
        <v>1</v>
      </c>
      <c r="K23" s="26">
        <v>0.75</v>
      </c>
      <c r="L23" s="26">
        <f t="shared" si="0"/>
        <v>0.75</v>
      </c>
    </row>
    <row r="24" spans="1:12" ht="12.75">
      <c r="A24" s="21">
        <v>19</v>
      </c>
      <c r="B24" s="2" t="s">
        <v>53</v>
      </c>
      <c r="C24" s="23">
        <v>-22.9</v>
      </c>
      <c r="D24" s="23"/>
      <c r="E24" s="23"/>
      <c r="F24" s="22">
        <v>453.2</v>
      </c>
      <c r="G24" s="23">
        <v>4.4</v>
      </c>
      <c r="H24" s="23">
        <f t="shared" si="1"/>
        <v>457.59999999999997</v>
      </c>
      <c r="I24" s="22">
        <f t="shared" si="2"/>
        <v>-5.004370629370629</v>
      </c>
      <c r="J24" s="25">
        <v>1</v>
      </c>
      <c r="K24" s="26">
        <v>0.75</v>
      </c>
      <c r="L24" s="26">
        <f t="shared" si="0"/>
        <v>0.75</v>
      </c>
    </row>
    <row r="25" spans="1:12" ht="12.75">
      <c r="A25" s="21">
        <v>20</v>
      </c>
      <c r="B25" s="22"/>
      <c r="C25" s="23"/>
      <c r="D25" s="23"/>
      <c r="E25" s="23"/>
      <c r="F25" s="23"/>
      <c r="G25" s="23"/>
      <c r="H25" s="23">
        <f t="shared" si="1"/>
        <v>0</v>
      </c>
      <c r="I25" s="22" t="e">
        <f t="shared" si="2"/>
        <v>#DIV/0!</v>
      </c>
      <c r="J25" s="25"/>
      <c r="K25" s="26">
        <v>0.75</v>
      </c>
      <c r="L25" s="26">
        <f t="shared" si="0"/>
        <v>0</v>
      </c>
    </row>
    <row r="26" spans="1:12" ht="12.75">
      <c r="A26" s="21">
        <v>21</v>
      </c>
      <c r="B26" s="22"/>
      <c r="C26" s="23"/>
      <c r="D26" s="23"/>
      <c r="E26" s="23"/>
      <c r="F26" s="23"/>
      <c r="G26" s="23"/>
      <c r="H26" s="23">
        <f t="shared" si="1"/>
        <v>0</v>
      </c>
      <c r="I26" s="22" t="e">
        <f t="shared" si="2"/>
        <v>#DIV/0!</v>
      </c>
      <c r="J26" s="25"/>
      <c r="K26" s="26">
        <v>0.75</v>
      </c>
      <c r="L26" s="26">
        <f t="shared" si="0"/>
        <v>0</v>
      </c>
    </row>
    <row r="27" spans="1:12" ht="12.75">
      <c r="A27" s="21">
        <v>22</v>
      </c>
      <c r="B27" s="22"/>
      <c r="C27" s="23"/>
      <c r="D27" s="23"/>
      <c r="E27" s="23"/>
      <c r="F27" s="23"/>
      <c r="G27" s="23"/>
      <c r="H27" s="23">
        <f t="shared" si="1"/>
        <v>0</v>
      </c>
      <c r="I27" s="22" t="e">
        <f t="shared" si="2"/>
        <v>#DIV/0!</v>
      </c>
      <c r="J27" s="25"/>
      <c r="K27" s="26">
        <v>0.75</v>
      </c>
      <c r="L27" s="26">
        <f t="shared" si="0"/>
        <v>0</v>
      </c>
    </row>
    <row r="28" spans="1:12" ht="12.75">
      <c r="A28" s="21">
        <v>23</v>
      </c>
      <c r="B28" s="22"/>
      <c r="C28" s="23"/>
      <c r="D28" s="23"/>
      <c r="E28" s="23"/>
      <c r="F28" s="23"/>
      <c r="G28" s="23"/>
      <c r="H28" s="23">
        <f t="shared" si="1"/>
        <v>0</v>
      </c>
      <c r="I28" s="22" t="e">
        <f t="shared" si="2"/>
        <v>#DIV/0!</v>
      </c>
      <c r="J28" s="25"/>
      <c r="K28" s="26">
        <v>0.75</v>
      </c>
      <c r="L28" s="26">
        <f t="shared" si="0"/>
        <v>0</v>
      </c>
    </row>
    <row r="29" spans="1:12" ht="12.75">
      <c r="A29" s="21">
        <v>24</v>
      </c>
      <c r="B29" s="22"/>
      <c r="C29" s="23"/>
      <c r="D29" s="23"/>
      <c r="E29" s="23"/>
      <c r="F29" s="23"/>
      <c r="G29" s="23"/>
      <c r="H29" s="23">
        <f t="shared" si="1"/>
        <v>0</v>
      </c>
      <c r="I29" s="22" t="e">
        <f t="shared" si="2"/>
        <v>#DIV/0!</v>
      </c>
      <c r="J29" s="25"/>
      <c r="K29" s="26">
        <v>0.75</v>
      </c>
      <c r="L29" s="26">
        <f t="shared" si="0"/>
        <v>0</v>
      </c>
    </row>
    <row r="30" spans="1:12" ht="12.75">
      <c r="A30" s="29" t="s">
        <v>20</v>
      </c>
      <c r="B30" s="29"/>
      <c r="C30" s="31">
        <f aca="true" t="shared" si="3" ref="C30:H30">SUM(C6:C29)</f>
        <v>-829.1</v>
      </c>
      <c r="D30" s="31">
        <f t="shared" si="3"/>
        <v>0</v>
      </c>
      <c r="E30" s="31">
        <f t="shared" si="3"/>
        <v>0</v>
      </c>
      <c r="F30" s="31">
        <f t="shared" si="3"/>
        <v>21096.400000000005</v>
      </c>
      <c r="G30" s="31">
        <f t="shared" si="3"/>
        <v>298.19999999999993</v>
      </c>
      <c r="H30" s="31">
        <f t="shared" si="3"/>
        <v>21394.600000000006</v>
      </c>
      <c r="I30" s="10" t="s">
        <v>5</v>
      </c>
      <c r="J30" s="32" t="s">
        <v>5</v>
      </c>
      <c r="K30" s="26">
        <v>0.75</v>
      </c>
      <c r="L30" s="33" t="s">
        <v>5</v>
      </c>
    </row>
    <row r="31" spans="1:10" s="38" customFormat="1" ht="12.75">
      <c r="A31" s="34"/>
      <c r="B31" s="35"/>
      <c r="C31" s="35"/>
      <c r="D31" s="35"/>
      <c r="E31" s="35"/>
      <c r="F31" s="35"/>
      <c r="G31" s="35"/>
      <c r="H31" s="35"/>
      <c r="I31" s="35"/>
      <c r="J31" s="37"/>
    </row>
    <row r="32" spans="1:10" s="38" customFormat="1" ht="12.75">
      <c r="A32" s="34"/>
      <c r="B32" s="35"/>
      <c r="C32" s="35"/>
      <c r="D32" s="35"/>
      <c r="E32" s="35"/>
      <c r="F32" s="35"/>
      <c r="G32" s="35"/>
      <c r="H32" s="35"/>
      <c r="I32" s="35"/>
      <c r="J32" s="37"/>
    </row>
    <row r="33" spans="1:10" s="38" customFormat="1" ht="12.75">
      <c r="A33" s="34"/>
      <c r="B33" s="35"/>
      <c r="C33" s="35"/>
      <c r="D33" s="35"/>
      <c r="E33" s="35"/>
      <c r="F33" s="35"/>
      <c r="G33" s="35"/>
      <c r="H33" s="35"/>
      <c r="I33" s="35"/>
      <c r="J33" s="37"/>
    </row>
    <row r="34" spans="1:10" s="38" customFormat="1" ht="12.75">
      <c r="A34" s="34"/>
      <c r="B34" s="35"/>
      <c r="C34" s="35"/>
      <c r="D34" s="35"/>
      <c r="E34" s="35"/>
      <c r="F34" s="35"/>
      <c r="G34" s="35"/>
      <c r="H34" s="35"/>
      <c r="I34" s="39"/>
      <c r="J34" s="37"/>
    </row>
    <row r="35" spans="1:10" s="38" customFormat="1" ht="12.75">
      <c r="A35" s="34"/>
      <c r="B35" s="35"/>
      <c r="C35" s="35"/>
      <c r="D35" s="35"/>
      <c r="E35" s="35"/>
      <c r="F35" s="35"/>
      <c r="G35" s="35"/>
      <c r="H35" s="35"/>
      <c r="I35" s="35"/>
      <c r="J35" s="37"/>
    </row>
    <row r="36" spans="1:10" s="38" customFormat="1" ht="12.75">
      <c r="A36" s="34"/>
      <c r="B36" s="35"/>
      <c r="C36" s="35"/>
      <c r="D36" s="35"/>
      <c r="E36" s="35"/>
      <c r="F36" s="35"/>
      <c r="G36" s="35"/>
      <c r="H36" s="35"/>
      <c r="I36" s="35"/>
      <c r="J36" s="37"/>
    </row>
    <row r="37" spans="1:10" s="38" customFormat="1" ht="12.75">
      <c r="A37" s="34"/>
      <c r="B37" s="35"/>
      <c r="C37" s="35"/>
      <c r="D37" s="35"/>
      <c r="E37" s="35"/>
      <c r="F37" s="35"/>
      <c r="G37" s="35"/>
      <c r="H37" s="35"/>
      <c r="I37" s="35"/>
      <c r="J37" s="37"/>
    </row>
    <row r="38" spans="1:10" s="38" customFormat="1" ht="12.75">
      <c r="A38" s="37"/>
      <c r="D38" s="35"/>
      <c r="E38" s="35"/>
      <c r="F38" s="35"/>
      <c r="G38" s="35"/>
      <c r="H38" s="35"/>
      <c r="J38" s="37"/>
    </row>
    <row r="39" spans="1:10" s="38" customFormat="1" ht="12.75">
      <c r="A39" s="37"/>
      <c r="D39" s="35"/>
      <c r="E39" s="35"/>
      <c r="F39" s="35"/>
      <c r="G39" s="35"/>
      <c r="H39" s="35"/>
      <c r="J39" s="37"/>
    </row>
    <row r="40" spans="1:10" s="38" customFormat="1" ht="12.75">
      <c r="A40" s="37"/>
      <c r="D40" s="35"/>
      <c r="E40" s="35"/>
      <c r="F40" s="35"/>
      <c r="G40" s="35"/>
      <c r="H40" s="35"/>
      <c r="J40" s="37"/>
    </row>
    <row r="41" spans="1:10" s="38" customFormat="1" ht="12.75">
      <c r="A41" s="37"/>
      <c r="J41" s="37"/>
    </row>
    <row r="42" spans="1:10" s="38" customFormat="1" ht="12.75">
      <c r="A42" s="37"/>
      <c r="J42" s="37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selection activeCell="A1" sqref="A1:L1"/>
    </sheetView>
  </sheetViews>
  <sheetFormatPr defaultColWidth="9.00390625" defaultRowHeight="12.75"/>
  <cols>
    <col min="1" max="1" width="5.375" style="48" customWidth="1"/>
    <col min="2" max="2" width="24.625" style="48" customWidth="1"/>
    <col min="3" max="3" width="20.75390625" style="48" customWidth="1"/>
    <col min="4" max="5" width="9.25390625" style="48" hidden="1" customWidth="1"/>
    <col min="6" max="6" width="17.375" style="48" customWidth="1"/>
    <col min="7" max="7" width="18.125" style="48" customWidth="1"/>
    <col min="8" max="8" width="22.125" style="48" customWidth="1"/>
    <col min="9" max="9" width="14.25390625" style="48" customWidth="1"/>
    <col min="10" max="10" width="13.75390625" style="48" customWidth="1"/>
    <col min="11" max="11" width="12.25390625" style="48" customWidth="1"/>
    <col min="12" max="12" width="12.875" style="48" customWidth="1"/>
    <col min="13" max="16384" width="9.125" style="48" customWidth="1"/>
  </cols>
  <sheetData>
    <row r="1" spans="1:12" ht="54.75" customHeight="1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9" ht="12.75">
      <c r="A2" s="49"/>
      <c r="B2" s="49"/>
      <c r="C2" s="49"/>
      <c r="D2" s="49"/>
      <c r="E2" s="49"/>
      <c r="F2" s="49"/>
      <c r="G2" s="49"/>
      <c r="H2" s="49"/>
      <c r="I2" s="49"/>
    </row>
    <row r="3" spans="1:12" ht="111.75" customHeight="1">
      <c r="A3" s="50" t="s">
        <v>64</v>
      </c>
      <c r="B3" s="9" t="s">
        <v>30</v>
      </c>
      <c r="C3" s="51" t="s">
        <v>108</v>
      </c>
      <c r="D3" s="52"/>
      <c r="E3" s="52"/>
      <c r="F3" s="53" t="s">
        <v>90</v>
      </c>
      <c r="G3" s="53" t="s">
        <v>95</v>
      </c>
      <c r="H3" s="54" t="s">
        <v>109</v>
      </c>
      <c r="I3" s="53" t="s">
        <v>11</v>
      </c>
      <c r="J3" s="55" t="s">
        <v>79</v>
      </c>
      <c r="K3" s="55" t="s">
        <v>2</v>
      </c>
      <c r="L3" s="54" t="s">
        <v>3</v>
      </c>
    </row>
    <row r="4" spans="1:12" ht="42.75" customHeight="1">
      <c r="A4" s="50"/>
      <c r="B4" s="9"/>
      <c r="C4" s="53" t="s">
        <v>10</v>
      </c>
      <c r="D4" s="56" t="s">
        <v>4</v>
      </c>
      <c r="E4" s="56" t="s">
        <v>4</v>
      </c>
      <c r="F4" s="53" t="s">
        <v>12</v>
      </c>
      <c r="G4" s="53" t="s">
        <v>4</v>
      </c>
      <c r="H4" s="53" t="s">
        <v>13</v>
      </c>
      <c r="I4" s="53" t="s">
        <v>19</v>
      </c>
      <c r="J4" s="57"/>
      <c r="K4" s="57"/>
      <c r="L4" s="54" t="s">
        <v>14</v>
      </c>
    </row>
    <row r="5" spans="1:12" s="19" customFormat="1" ht="11.25" customHeight="1">
      <c r="A5" s="45">
        <v>1</v>
      </c>
      <c r="B5" s="45">
        <v>2</v>
      </c>
      <c r="C5" s="45">
        <v>3</v>
      </c>
      <c r="D5" s="58"/>
      <c r="E5" s="58"/>
      <c r="F5" s="45">
        <v>4</v>
      </c>
      <c r="G5" s="45">
        <v>5</v>
      </c>
      <c r="H5" s="45">
        <v>6</v>
      </c>
      <c r="I5" s="45">
        <v>7</v>
      </c>
      <c r="J5" s="45">
        <v>8</v>
      </c>
      <c r="K5" s="45">
        <v>9</v>
      </c>
      <c r="L5" s="45">
        <v>10</v>
      </c>
    </row>
    <row r="6" spans="1:12" ht="12.75">
      <c r="A6" s="59">
        <v>1</v>
      </c>
      <c r="B6" s="1" t="s">
        <v>35</v>
      </c>
      <c r="C6" s="23">
        <v>0</v>
      </c>
      <c r="D6" s="23"/>
      <c r="E6" s="23"/>
      <c r="F6" s="22">
        <v>328.3</v>
      </c>
      <c r="G6" s="23">
        <v>4.3</v>
      </c>
      <c r="H6" s="23">
        <f>F6+G6</f>
        <v>332.6</v>
      </c>
      <c r="I6" s="60">
        <f>C6/H6*100</f>
        <v>0</v>
      </c>
      <c r="J6" s="61">
        <v>1</v>
      </c>
      <c r="K6" s="62">
        <v>0.75</v>
      </c>
      <c r="L6" s="62">
        <f aca="true" t="shared" si="0" ref="L6:L29">J6*K6</f>
        <v>0.75</v>
      </c>
    </row>
    <row r="7" spans="1:12" ht="12.75">
      <c r="A7" s="59">
        <v>2</v>
      </c>
      <c r="B7" s="2" t="s">
        <v>36</v>
      </c>
      <c r="C7" s="23">
        <v>0</v>
      </c>
      <c r="D7" s="23"/>
      <c r="E7" s="23"/>
      <c r="F7" s="22">
        <v>280.6</v>
      </c>
      <c r="G7" s="23">
        <v>4.6</v>
      </c>
      <c r="H7" s="23">
        <f aca="true" t="shared" si="1" ref="H7:H29">F7+G7</f>
        <v>285.20000000000005</v>
      </c>
      <c r="I7" s="60">
        <f aca="true" t="shared" si="2" ref="I7:I29">C7/H7*100</f>
        <v>0</v>
      </c>
      <c r="J7" s="61">
        <v>1</v>
      </c>
      <c r="K7" s="62">
        <v>0.75</v>
      </c>
      <c r="L7" s="62">
        <f t="shared" si="0"/>
        <v>0.75</v>
      </c>
    </row>
    <row r="8" spans="1:12" ht="12.75">
      <c r="A8" s="59">
        <v>3</v>
      </c>
      <c r="B8" s="2" t="s">
        <v>37</v>
      </c>
      <c r="C8" s="23">
        <v>0</v>
      </c>
      <c r="D8" s="23"/>
      <c r="E8" s="23"/>
      <c r="F8" s="22">
        <v>161.4</v>
      </c>
      <c r="G8" s="23">
        <v>3.8</v>
      </c>
      <c r="H8" s="23">
        <f t="shared" si="1"/>
        <v>165.20000000000002</v>
      </c>
      <c r="I8" s="60">
        <f t="shared" si="2"/>
        <v>0</v>
      </c>
      <c r="J8" s="61">
        <v>1</v>
      </c>
      <c r="K8" s="62">
        <v>0.75</v>
      </c>
      <c r="L8" s="62">
        <f t="shared" si="0"/>
        <v>0.75</v>
      </c>
    </row>
    <row r="9" spans="1:12" ht="12.75">
      <c r="A9" s="59">
        <v>4</v>
      </c>
      <c r="B9" s="2" t="s">
        <v>38</v>
      </c>
      <c r="C9" s="23">
        <v>0</v>
      </c>
      <c r="D9" s="23"/>
      <c r="E9" s="23"/>
      <c r="F9" s="22">
        <v>401.9</v>
      </c>
      <c r="G9" s="23">
        <v>4.3</v>
      </c>
      <c r="H9" s="23">
        <f t="shared" si="1"/>
        <v>406.2</v>
      </c>
      <c r="I9" s="60">
        <f t="shared" si="2"/>
        <v>0</v>
      </c>
      <c r="J9" s="61">
        <v>1</v>
      </c>
      <c r="K9" s="62">
        <v>0.75</v>
      </c>
      <c r="L9" s="62">
        <f t="shared" si="0"/>
        <v>0.75</v>
      </c>
    </row>
    <row r="10" spans="1:12" ht="12.75">
      <c r="A10" s="59">
        <v>5</v>
      </c>
      <c r="B10" s="2" t="s">
        <v>39</v>
      </c>
      <c r="C10" s="23">
        <v>0</v>
      </c>
      <c r="D10" s="23"/>
      <c r="E10" s="23"/>
      <c r="F10" s="22">
        <v>243.1</v>
      </c>
      <c r="G10" s="23">
        <v>3.6</v>
      </c>
      <c r="H10" s="23">
        <f t="shared" si="1"/>
        <v>246.7</v>
      </c>
      <c r="I10" s="60">
        <f t="shared" si="2"/>
        <v>0</v>
      </c>
      <c r="J10" s="61">
        <v>1</v>
      </c>
      <c r="K10" s="62">
        <v>0.75</v>
      </c>
      <c r="L10" s="62">
        <f t="shared" si="0"/>
        <v>0.75</v>
      </c>
    </row>
    <row r="11" spans="1:12" ht="12.75">
      <c r="A11" s="59">
        <v>6</v>
      </c>
      <c r="B11" s="2" t="s">
        <v>40</v>
      </c>
      <c r="C11" s="23">
        <v>0</v>
      </c>
      <c r="D11" s="23"/>
      <c r="E11" s="23"/>
      <c r="F11" s="22">
        <v>139.9</v>
      </c>
      <c r="G11" s="23">
        <v>5.4</v>
      </c>
      <c r="H11" s="23">
        <f t="shared" si="1"/>
        <v>145.3</v>
      </c>
      <c r="I11" s="60">
        <f t="shared" si="2"/>
        <v>0</v>
      </c>
      <c r="J11" s="61">
        <v>1</v>
      </c>
      <c r="K11" s="62">
        <v>0.75</v>
      </c>
      <c r="L11" s="62">
        <f t="shared" si="0"/>
        <v>0.75</v>
      </c>
    </row>
    <row r="12" spans="1:12" ht="12.75">
      <c r="A12" s="59">
        <v>7</v>
      </c>
      <c r="B12" s="2" t="s">
        <v>41</v>
      </c>
      <c r="C12" s="23">
        <v>0</v>
      </c>
      <c r="D12" s="23"/>
      <c r="E12" s="23"/>
      <c r="F12" s="22">
        <v>103.7</v>
      </c>
      <c r="G12" s="23">
        <v>4.5</v>
      </c>
      <c r="H12" s="23">
        <f t="shared" si="1"/>
        <v>108.2</v>
      </c>
      <c r="I12" s="60">
        <f t="shared" si="2"/>
        <v>0</v>
      </c>
      <c r="J12" s="61">
        <v>1</v>
      </c>
      <c r="K12" s="62">
        <v>0.75</v>
      </c>
      <c r="L12" s="62">
        <f t="shared" si="0"/>
        <v>0.75</v>
      </c>
    </row>
    <row r="13" spans="1:12" ht="12.75">
      <c r="A13" s="59">
        <v>8</v>
      </c>
      <c r="B13" s="2" t="s">
        <v>42</v>
      </c>
      <c r="C13" s="23">
        <v>0</v>
      </c>
      <c r="D13" s="23"/>
      <c r="E13" s="23"/>
      <c r="F13" s="22">
        <v>15447.7</v>
      </c>
      <c r="G13" s="23">
        <v>218.5</v>
      </c>
      <c r="H13" s="23">
        <f t="shared" si="1"/>
        <v>15666.2</v>
      </c>
      <c r="I13" s="60">
        <f t="shared" si="2"/>
        <v>0</v>
      </c>
      <c r="J13" s="61">
        <v>1</v>
      </c>
      <c r="K13" s="62">
        <v>0.75</v>
      </c>
      <c r="L13" s="62">
        <f t="shared" si="0"/>
        <v>0.75</v>
      </c>
    </row>
    <row r="14" spans="1:12" ht="12.75">
      <c r="A14" s="59">
        <v>9</v>
      </c>
      <c r="B14" s="2" t="s">
        <v>43</v>
      </c>
      <c r="C14" s="23">
        <v>0</v>
      </c>
      <c r="D14" s="23"/>
      <c r="E14" s="23"/>
      <c r="F14" s="22">
        <v>343.5</v>
      </c>
      <c r="G14" s="23">
        <v>5</v>
      </c>
      <c r="H14" s="23">
        <f t="shared" si="1"/>
        <v>348.5</v>
      </c>
      <c r="I14" s="60">
        <f t="shared" si="2"/>
        <v>0</v>
      </c>
      <c r="J14" s="61">
        <v>1</v>
      </c>
      <c r="K14" s="62">
        <v>0.75</v>
      </c>
      <c r="L14" s="62">
        <f t="shared" si="0"/>
        <v>0.75</v>
      </c>
    </row>
    <row r="15" spans="1:12" ht="12.75">
      <c r="A15" s="59">
        <v>10</v>
      </c>
      <c r="B15" s="2" t="s">
        <v>44</v>
      </c>
      <c r="C15" s="23">
        <v>0</v>
      </c>
      <c r="D15" s="23"/>
      <c r="E15" s="23"/>
      <c r="F15" s="22">
        <v>228.6</v>
      </c>
      <c r="G15" s="23">
        <v>3.9</v>
      </c>
      <c r="H15" s="23">
        <f t="shared" si="1"/>
        <v>232.5</v>
      </c>
      <c r="I15" s="60">
        <f t="shared" si="2"/>
        <v>0</v>
      </c>
      <c r="J15" s="61">
        <v>1</v>
      </c>
      <c r="K15" s="62">
        <v>0.75</v>
      </c>
      <c r="L15" s="62">
        <f t="shared" si="0"/>
        <v>0.75</v>
      </c>
    </row>
    <row r="16" spans="1:12" ht="12.75">
      <c r="A16" s="59">
        <v>11</v>
      </c>
      <c r="B16" s="2" t="s">
        <v>45</v>
      </c>
      <c r="C16" s="23">
        <v>0</v>
      </c>
      <c r="D16" s="23"/>
      <c r="E16" s="23"/>
      <c r="F16" s="22">
        <v>1523.7</v>
      </c>
      <c r="G16" s="23">
        <v>11.1</v>
      </c>
      <c r="H16" s="23">
        <f t="shared" si="1"/>
        <v>1534.8</v>
      </c>
      <c r="I16" s="60">
        <f t="shared" si="2"/>
        <v>0</v>
      </c>
      <c r="J16" s="61">
        <v>1</v>
      </c>
      <c r="K16" s="62">
        <v>0.75</v>
      </c>
      <c r="L16" s="62">
        <f t="shared" si="0"/>
        <v>0.75</v>
      </c>
    </row>
    <row r="17" spans="1:12" ht="12.75">
      <c r="A17" s="59">
        <v>12</v>
      </c>
      <c r="B17" s="2" t="s">
        <v>46</v>
      </c>
      <c r="C17" s="23">
        <v>0</v>
      </c>
      <c r="D17" s="23"/>
      <c r="E17" s="23"/>
      <c r="F17" s="22">
        <v>189</v>
      </c>
      <c r="G17" s="23">
        <v>2.9</v>
      </c>
      <c r="H17" s="23">
        <f t="shared" si="1"/>
        <v>191.9</v>
      </c>
      <c r="I17" s="60">
        <f t="shared" si="2"/>
        <v>0</v>
      </c>
      <c r="J17" s="61">
        <v>1</v>
      </c>
      <c r="K17" s="62">
        <v>0.75</v>
      </c>
      <c r="L17" s="62">
        <f t="shared" si="0"/>
        <v>0.75</v>
      </c>
    </row>
    <row r="18" spans="1:12" ht="12.75">
      <c r="A18" s="59">
        <v>13</v>
      </c>
      <c r="B18" s="2" t="s">
        <v>47</v>
      </c>
      <c r="C18" s="23">
        <v>0</v>
      </c>
      <c r="D18" s="23"/>
      <c r="E18" s="23"/>
      <c r="F18" s="22">
        <v>182.9</v>
      </c>
      <c r="G18" s="23">
        <v>1.9</v>
      </c>
      <c r="H18" s="23">
        <f t="shared" si="1"/>
        <v>184.8</v>
      </c>
      <c r="I18" s="60">
        <f t="shared" si="2"/>
        <v>0</v>
      </c>
      <c r="J18" s="61">
        <v>1</v>
      </c>
      <c r="K18" s="62">
        <v>0.75</v>
      </c>
      <c r="L18" s="62">
        <f t="shared" si="0"/>
        <v>0.75</v>
      </c>
    </row>
    <row r="19" spans="1:12" ht="12.75">
      <c r="A19" s="59">
        <v>14</v>
      </c>
      <c r="B19" s="2" t="s">
        <v>48</v>
      </c>
      <c r="C19" s="23">
        <v>0</v>
      </c>
      <c r="D19" s="23"/>
      <c r="E19" s="23"/>
      <c r="F19" s="22">
        <v>148.2</v>
      </c>
      <c r="G19" s="23">
        <v>4.2</v>
      </c>
      <c r="H19" s="23">
        <f t="shared" si="1"/>
        <v>152.39999999999998</v>
      </c>
      <c r="I19" s="60">
        <f t="shared" si="2"/>
        <v>0</v>
      </c>
      <c r="J19" s="61">
        <v>1</v>
      </c>
      <c r="K19" s="62">
        <v>0.75</v>
      </c>
      <c r="L19" s="62">
        <f t="shared" si="0"/>
        <v>0.75</v>
      </c>
    </row>
    <row r="20" spans="1:12" ht="12.75">
      <c r="A20" s="59">
        <v>15</v>
      </c>
      <c r="B20" s="2" t="s">
        <v>49</v>
      </c>
      <c r="C20" s="23">
        <v>0</v>
      </c>
      <c r="D20" s="23"/>
      <c r="E20" s="23"/>
      <c r="F20" s="22">
        <v>219.6</v>
      </c>
      <c r="G20" s="23">
        <v>5.1</v>
      </c>
      <c r="H20" s="23">
        <f t="shared" si="1"/>
        <v>224.7</v>
      </c>
      <c r="I20" s="60">
        <f t="shared" si="2"/>
        <v>0</v>
      </c>
      <c r="J20" s="61">
        <v>1</v>
      </c>
      <c r="K20" s="62">
        <v>0.75</v>
      </c>
      <c r="L20" s="62">
        <f t="shared" si="0"/>
        <v>0.75</v>
      </c>
    </row>
    <row r="21" spans="1:12" ht="12.75">
      <c r="A21" s="59">
        <v>16</v>
      </c>
      <c r="B21" s="2" t="s">
        <v>50</v>
      </c>
      <c r="C21" s="23">
        <v>0</v>
      </c>
      <c r="D21" s="23"/>
      <c r="E21" s="23"/>
      <c r="F21" s="22">
        <v>289.9</v>
      </c>
      <c r="G21" s="23">
        <v>2.5</v>
      </c>
      <c r="H21" s="23">
        <f t="shared" si="1"/>
        <v>292.4</v>
      </c>
      <c r="I21" s="60">
        <f t="shared" si="2"/>
        <v>0</v>
      </c>
      <c r="J21" s="61">
        <v>1</v>
      </c>
      <c r="K21" s="62">
        <v>0.75</v>
      </c>
      <c r="L21" s="62">
        <f t="shared" si="0"/>
        <v>0.75</v>
      </c>
    </row>
    <row r="22" spans="1:12" ht="12.75">
      <c r="A22" s="59">
        <v>17</v>
      </c>
      <c r="B22" s="2" t="s">
        <v>51</v>
      </c>
      <c r="C22" s="23">
        <v>0</v>
      </c>
      <c r="D22" s="23"/>
      <c r="E22" s="23"/>
      <c r="F22" s="22">
        <v>252.9</v>
      </c>
      <c r="G22" s="23">
        <v>5</v>
      </c>
      <c r="H22" s="23">
        <f t="shared" si="1"/>
        <v>257.9</v>
      </c>
      <c r="I22" s="60">
        <f t="shared" si="2"/>
        <v>0</v>
      </c>
      <c r="J22" s="61">
        <v>1</v>
      </c>
      <c r="K22" s="62">
        <v>0.75</v>
      </c>
      <c r="L22" s="62">
        <f t="shared" si="0"/>
        <v>0.75</v>
      </c>
    </row>
    <row r="23" spans="1:12" ht="12.75">
      <c r="A23" s="59">
        <v>18</v>
      </c>
      <c r="B23" s="2" t="s">
        <v>52</v>
      </c>
      <c r="C23" s="23">
        <v>0</v>
      </c>
      <c r="D23" s="23"/>
      <c r="E23" s="23"/>
      <c r="F23" s="22">
        <v>158.3</v>
      </c>
      <c r="G23" s="23">
        <v>3.2</v>
      </c>
      <c r="H23" s="23">
        <f t="shared" si="1"/>
        <v>161.5</v>
      </c>
      <c r="I23" s="60">
        <f t="shared" si="2"/>
        <v>0</v>
      </c>
      <c r="J23" s="61">
        <v>1</v>
      </c>
      <c r="K23" s="62">
        <v>0.75</v>
      </c>
      <c r="L23" s="62">
        <f t="shared" si="0"/>
        <v>0.75</v>
      </c>
    </row>
    <row r="24" spans="1:12" ht="12.75">
      <c r="A24" s="59">
        <v>19</v>
      </c>
      <c r="B24" s="2" t="s">
        <v>53</v>
      </c>
      <c r="C24" s="23">
        <v>0</v>
      </c>
      <c r="D24" s="23"/>
      <c r="E24" s="23"/>
      <c r="F24" s="22">
        <v>453.2</v>
      </c>
      <c r="G24" s="23">
        <v>4.4</v>
      </c>
      <c r="H24" s="23">
        <f t="shared" si="1"/>
        <v>457.59999999999997</v>
      </c>
      <c r="I24" s="60">
        <f t="shared" si="2"/>
        <v>0</v>
      </c>
      <c r="J24" s="61">
        <v>1</v>
      </c>
      <c r="K24" s="62">
        <v>0.75</v>
      </c>
      <c r="L24" s="62">
        <f t="shared" si="0"/>
        <v>0.75</v>
      </c>
    </row>
    <row r="25" spans="1:12" ht="12.75">
      <c r="A25" s="59">
        <v>20</v>
      </c>
      <c r="B25" s="60"/>
      <c r="C25" s="23"/>
      <c r="D25" s="23"/>
      <c r="E25" s="23"/>
      <c r="F25" s="23"/>
      <c r="G25" s="23"/>
      <c r="H25" s="23">
        <f t="shared" si="1"/>
        <v>0</v>
      </c>
      <c r="I25" s="60" t="e">
        <f t="shared" si="2"/>
        <v>#DIV/0!</v>
      </c>
      <c r="J25" s="61"/>
      <c r="K25" s="62">
        <v>0.75</v>
      </c>
      <c r="L25" s="62">
        <f t="shared" si="0"/>
        <v>0</v>
      </c>
    </row>
    <row r="26" spans="1:12" ht="12.75">
      <c r="A26" s="59">
        <v>21</v>
      </c>
      <c r="B26" s="60"/>
      <c r="C26" s="23"/>
      <c r="D26" s="23"/>
      <c r="E26" s="23"/>
      <c r="F26" s="23"/>
      <c r="G26" s="23"/>
      <c r="H26" s="23">
        <f t="shared" si="1"/>
        <v>0</v>
      </c>
      <c r="I26" s="60" t="e">
        <f t="shared" si="2"/>
        <v>#DIV/0!</v>
      </c>
      <c r="J26" s="61"/>
      <c r="K26" s="62">
        <v>0.75</v>
      </c>
      <c r="L26" s="62">
        <f t="shared" si="0"/>
        <v>0</v>
      </c>
    </row>
    <row r="27" spans="1:12" ht="12.75">
      <c r="A27" s="59">
        <v>22</v>
      </c>
      <c r="B27" s="60"/>
      <c r="C27" s="23"/>
      <c r="D27" s="23"/>
      <c r="E27" s="23"/>
      <c r="F27" s="23"/>
      <c r="G27" s="23"/>
      <c r="H27" s="23">
        <f t="shared" si="1"/>
        <v>0</v>
      </c>
      <c r="I27" s="60" t="e">
        <f t="shared" si="2"/>
        <v>#DIV/0!</v>
      </c>
      <c r="J27" s="61"/>
      <c r="K27" s="62">
        <v>0.75</v>
      </c>
      <c r="L27" s="62">
        <f t="shared" si="0"/>
        <v>0</v>
      </c>
    </row>
    <row r="28" spans="1:12" ht="12.75">
      <c r="A28" s="59">
        <v>23</v>
      </c>
      <c r="B28" s="60"/>
      <c r="C28" s="23"/>
      <c r="D28" s="23"/>
      <c r="E28" s="23"/>
      <c r="F28" s="23"/>
      <c r="G28" s="23"/>
      <c r="H28" s="23">
        <f t="shared" si="1"/>
        <v>0</v>
      </c>
      <c r="I28" s="60" t="e">
        <f t="shared" si="2"/>
        <v>#DIV/0!</v>
      </c>
      <c r="J28" s="61"/>
      <c r="K28" s="62">
        <v>0.75</v>
      </c>
      <c r="L28" s="62">
        <f t="shared" si="0"/>
        <v>0</v>
      </c>
    </row>
    <row r="29" spans="1:12" ht="12.75">
      <c r="A29" s="59">
        <v>24</v>
      </c>
      <c r="B29" s="60"/>
      <c r="C29" s="23"/>
      <c r="D29" s="23"/>
      <c r="E29" s="23"/>
      <c r="F29" s="23"/>
      <c r="G29" s="23"/>
      <c r="H29" s="23">
        <f t="shared" si="1"/>
        <v>0</v>
      </c>
      <c r="I29" s="60" t="e">
        <f t="shared" si="2"/>
        <v>#DIV/0!</v>
      </c>
      <c r="J29" s="61"/>
      <c r="K29" s="62">
        <v>0.75</v>
      </c>
      <c r="L29" s="62">
        <f t="shared" si="0"/>
        <v>0</v>
      </c>
    </row>
    <row r="30" spans="1:12" ht="12.75">
      <c r="A30" s="50" t="s">
        <v>20</v>
      </c>
      <c r="B30" s="50"/>
      <c r="C30" s="31">
        <f aca="true" t="shared" si="3" ref="C30:H30">SUM(C6:C29)</f>
        <v>0</v>
      </c>
      <c r="D30" s="31">
        <f t="shared" si="3"/>
        <v>0</v>
      </c>
      <c r="E30" s="31">
        <f t="shared" si="3"/>
        <v>0</v>
      </c>
      <c r="F30" s="31">
        <f t="shared" si="3"/>
        <v>21096.400000000005</v>
      </c>
      <c r="G30" s="31">
        <f t="shared" si="3"/>
        <v>298.19999999999993</v>
      </c>
      <c r="H30" s="31">
        <f t="shared" si="3"/>
        <v>21394.600000000006</v>
      </c>
      <c r="I30" s="63" t="s">
        <v>5</v>
      </c>
      <c r="J30" s="64" t="s">
        <v>5</v>
      </c>
      <c r="K30" s="62">
        <v>0.75</v>
      </c>
      <c r="L30" s="65" t="s">
        <v>5</v>
      </c>
    </row>
    <row r="31" spans="1:9" s="67" customFormat="1" ht="12.75">
      <c r="A31" s="66"/>
      <c r="B31" s="66"/>
      <c r="C31" s="66"/>
      <c r="D31" s="66"/>
      <c r="E31" s="66"/>
      <c r="F31" s="66"/>
      <c r="G31" s="66"/>
      <c r="H31" s="66"/>
      <c r="I31" s="66"/>
    </row>
    <row r="32" spans="1:9" s="67" customFormat="1" ht="12.75">
      <c r="A32" s="66"/>
      <c r="B32" s="66"/>
      <c r="C32" s="66"/>
      <c r="D32" s="66"/>
      <c r="E32" s="66"/>
      <c r="F32" s="66"/>
      <c r="G32" s="66"/>
      <c r="H32" s="66"/>
      <c r="I32" s="66"/>
    </row>
    <row r="33" spans="1:9" s="67" customFormat="1" ht="12.75">
      <c r="A33" s="66"/>
      <c r="B33" s="66"/>
      <c r="C33" s="66"/>
      <c r="D33" s="66"/>
      <c r="E33" s="66"/>
      <c r="F33" s="66"/>
      <c r="G33" s="66"/>
      <c r="H33" s="66"/>
      <c r="I33" s="66"/>
    </row>
    <row r="34" spans="1:9" s="67" customFormat="1" ht="12.75">
      <c r="A34" s="66"/>
      <c r="B34" s="66"/>
      <c r="C34" s="66"/>
      <c r="D34" s="66"/>
      <c r="E34" s="66"/>
      <c r="F34" s="66"/>
      <c r="G34" s="66"/>
      <c r="H34" s="66"/>
      <c r="I34" s="68"/>
    </row>
    <row r="35" spans="1:9" s="67" customFormat="1" ht="12.75">
      <c r="A35" s="66"/>
      <c r="B35" s="66"/>
      <c r="C35" s="66"/>
      <c r="D35" s="66"/>
      <c r="E35" s="66"/>
      <c r="F35" s="66"/>
      <c r="G35" s="66"/>
      <c r="H35" s="66"/>
      <c r="I35" s="66"/>
    </row>
    <row r="36" spans="1:9" s="67" customFormat="1" ht="12.75">
      <c r="A36" s="66"/>
      <c r="B36" s="66"/>
      <c r="C36" s="66"/>
      <c r="D36" s="66"/>
      <c r="E36" s="66"/>
      <c r="F36" s="66"/>
      <c r="G36" s="66"/>
      <c r="H36" s="66"/>
      <c r="I36" s="66"/>
    </row>
    <row r="37" spans="1:9" s="67" customFormat="1" ht="12.75">
      <c r="A37" s="66"/>
      <c r="B37" s="66"/>
      <c r="C37" s="66"/>
      <c r="D37" s="66"/>
      <c r="E37" s="66"/>
      <c r="F37" s="66"/>
      <c r="G37" s="66"/>
      <c r="H37" s="66"/>
      <c r="I37" s="66"/>
    </row>
    <row r="38" spans="4:8" s="67" customFormat="1" ht="12.75">
      <c r="D38" s="66"/>
      <c r="E38" s="66"/>
      <c r="F38" s="66"/>
      <c r="G38" s="66"/>
      <c r="H38" s="66"/>
    </row>
    <row r="39" spans="4:8" s="67" customFormat="1" ht="12.75">
      <c r="D39" s="66"/>
      <c r="E39" s="66"/>
      <c r="F39" s="66"/>
      <c r="G39" s="66"/>
      <c r="H39" s="66"/>
    </row>
    <row r="40" spans="4:8" s="67" customFormat="1" ht="12.75">
      <c r="D40" s="66"/>
      <c r="E40" s="66"/>
      <c r="F40" s="66"/>
      <c r="G40" s="66"/>
      <c r="H40" s="66"/>
    </row>
    <row r="41" s="67" customFormat="1" ht="12.75"/>
    <row r="42" s="67" customFormat="1" ht="12.7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00390625" defaultRowHeight="12.75"/>
  <cols>
    <col min="1" max="1" width="6.25390625" style="3" customWidth="1"/>
    <col min="2" max="2" width="24.25390625" style="4" customWidth="1"/>
    <col min="3" max="3" width="22.375" style="4" customWidth="1"/>
    <col min="4" max="5" width="9.25390625" style="4" hidden="1" customWidth="1"/>
    <col min="6" max="6" width="16.875" style="4" customWidth="1"/>
    <col min="7" max="7" width="20.75390625" style="4" customWidth="1"/>
    <col min="8" max="8" width="23.375" style="4" customWidth="1"/>
    <col min="9" max="9" width="14.25390625" style="4" customWidth="1"/>
    <col min="10" max="10" width="15.125" style="3" customWidth="1"/>
    <col min="11" max="11" width="14.625" style="4" customWidth="1"/>
    <col min="12" max="12" width="13.25390625" style="4" customWidth="1"/>
    <col min="13" max="16384" width="9.125" style="4" customWidth="1"/>
  </cols>
  <sheetData>
    <row r="1" spans="1:12" ht="55.5" customHeight="1">
      <c r="A1" s="40" t="s">
        <v>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9" ht="12.75">
      <c r="A2" s="41"/>
      <c r="B2" s="6"/>
      <c r="C2" s="6"/>
      <c r="D2" s="6"/>
      <c r="E2" s="6"/>
      <c r="F2" s="6"/>
      <c r="G2" s="6"/>
      <c r="H2" s="6"/>
      <c r="I2" s="6"/>
    </row>
    <row r="3" spans="1:12" ht="176.25" customHeight="1">
      <c r="A3" s="8" t="s">
        <v>64</v>
      </c>
      <c r="B3" s="9" t="s">
        <v>30</v>
      </c>
      <c r="C3" s="13" t="s">
        <v>110</v>
      </c>
      <c r="D3" s="43"/>
      <c r="E3" s="43"/>
      <c r="F3" s="11" t="s">
        <v>85</v>
      </c>
      <c r="G3" s="11" t="s">
        <v>96</v>
      </c>
      <c r="H3" s="13" t="s">
        <v>111</v>
      </c>
      <c r="I3" s="10" t="s">
        <v>65</v>
      </c>
      <c r="J3" s="14" t="s">
        <v>8</v>
      </c>
      <c r="K3" s="14" t="s">
        <v>66</v>
      </c>
      <c r="L3" s="13" t="s">
        <v>3</v>
      </c>
    </row>
    <row r="4" spans="1:12" s="19" customFormat="1" ht="42.75" customHeight="1">
      <c r="A4" s="8"/>
      <c r="B4" s="9"/>
      <c r="C4" s="15" t="s">
        <v>12</v>
      </c>
      <c r="D4" s="69" t="s">
        <v>4</v>
      </c>
      <c r="E4" s="69" t="s">
        <v>4</v>
      </c>
      <c r="F4" s="15" t="s">
        <v>12</v>
      </c>
      <c r="G4" s="15" t="s">
        <v>33</v>
      </c>
      <c r="H4" s="15" t="s">
        <v>21</v>
      </c>
      <c r="I4" s="15" t="s">
        <v>19</v>
      </c>
      <c r="J4" s="17"/>
      <c r="K4" s="17"/>
      <c r="L4" s="18" t="s">
        <v>14</v>
      </c>
    </row>
    <row r="5" spans="1:12" s="19" customFormat="1" ht="10.5" customHeight="1">
      <c r="A5" s="20">
        <v>1</v>
      </c>
      <c r="B5" s="20">
        <v>2</v>
      </c>
      <c r="C5" s="15">
        <v>3</v>
      </c>
      <c r="D5" s="69"/>
      <c r="E5" s="69"/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8">
        <v>10</v>
      </c>
    </row>
    <row r="6" spans="1:12" ht="12.75">
      <c r="A6" s="21">
        <v>1</v>
      </c>
      <c r="B6" s="1" t="s">
        <v>35</v>
      </c>
      <c r="C6" s="23">
        <v>0</v>
      </c>
      <c r="D6" s="23"/>
      <c r="E6" s="23"/>
      <c r="F6" s="23">
        <v>2993.4</v>
      </c>
      <c r="G6" s="2">
        <v>542.5</v>
      </c>
      <c r="H6" s="23">
        <f>F6-G6</f>
        <v>2450.9</v>
      </c>
      <c r="I6" s="70">
        <f>C6/H6*100</f>
        <v>0</v>
      </c>
      <c r="J6" s="25">
        <v>1</v>
      </c>
      <c r="K6" s="26">
        <v>0.75</v>
      </c>
      <c r="L6" s="26">
        <f aca="true" t="shared" si="0" ref="L6:L28">J6*K6</f>
        <v>0.75</v>
      </c>
    </row>
    <row r="7" spans="1:12" ht="12.75">
      <c r="A7" s="21">
        <v>2</v>
      </c>
      <c r="B7" s="2" t="s">
        <v>36</v>
      </c>
      <c r="C7" s="23">
        <v>0</v>
      </c>
      <c r="D7" s="23"/>
      <c r="E7" s="23"/>
      <c r="F7" s="23">
        <v>2340.6</v>
      </c>
      <c r="G7" s="2">
        <v>420.1</v>
      </c>
      <c r="H7" s="23">
        <f aca="true" t="shared" si="1" ref="H7:H28">F7-G7</f>
        <v>1920.5</v>
      </c>
      <c r="I7" s="70">
        <f>C7/H7*100</f>
        <v>0</v>
      </c>
      <c r="J7" s="25">
        <v>1</v>
      </c>
      <c r="K7" s="26">
        <v>0.75</v>
      </c>
      <c r="L7" s="26">
        <f t="shared" si="0"/>
        <v>0.75</v>
      </c>
    </row>
    <row r="8" spans="1:12" ht="12.75">
      <c r="A8" s="21">
        <v>3</v>
      </c>
      <c r="B8" s="2" t="s">
        <v>37</v>
      </c>
      <c r="C8" s="23">
        <v>0</v>
      </c>
      <c r="D8" s="23"/>
      <c r="E8" s="23"/>
      <c r="F8" s="23">
        <v>2681.8</v>
      </c>
      <c r="G8" s="2">
        <v>517.2</v>
      </c>
      <c r="H8" s="23">
        <f t="shared" si="1"/>
        <v>2164.6000000000004</v>
      </c>
      <c r="I8" s="70">
        <f aca="true" t="shared" si="2" ref="I8:I28">C8/H8*100</f>
        <v>0</v>
      </c>
      <c r="J8" s="25">
        <v>1</v>
      </c>
      <c r="K8" s="26">
        <v>0.75</v>
      </c>
      <c r="L8" s="26">
        <f t="shared" si="0"/>
        <v>0.75</v>
      </c>
    </row>
    <row r="9" spans="1:12" ht="12.75">
      <c r="A9" s="21">
        <v>4</v>
      </c>
      <c r="B9" s="2" t="s">
        <v>38</v>
      </c>
      <c r="C9" s="23">
        <v>0</v>
      </c>
      <c r="D9" s="23"/>
      <c r="E9" s="23"/>
      <c r="F9" s="23">
        <v>1996.3</v>
      </c>
      <c r="G9" s="2">
        <v>357.9</v>
      </c>
      <c r="H9" s="23">
        <f t="shared" si="1"/>
        <v>1638.4</v>
      </c>
      <c r="I9" s="70">
        <f t="shared" si="2"/>
        <v>0</v>
      </c>
      <c r="J9" s="25">
        <v>1</v>
      </c>
      <c r="K9" s="26">
        <v>0.75</v>
      </c>
      <c r="L9" s="26">
        <f t="shared" si="0"/>
        <v>0.75</v>
      </c>
    </row>
    <row r="10" spans="1:12" ht="12.75">
      <c r="A10" s="21">
        <v>5</v>
      </c>
      <c r="B10" s="2" t="s">
        <v>39</v>
      </c>
      <c r="C10" s="23">
        <v>0</v>
      </c>
      <c r="D10" s="23"/>
      <c r="E10" s="23"/>
      <c r="F10" s="23">
        <v>2129.1</v>
      </c>
      <c r="G10" s="2">
        <v>326.1</v>
      </c>
      <c r="H10" s="23">
        <f t="shared" si="1"/>
        <v>1803</v>
      </c>
      <c r="I10" s="70">
        <f t="shared" si="2"/>
        <v>0</v>
      </c>
      <c r="J10" s="25">
        <v>1</v>
      </c>
      <c r="K10" s="26">
        <v>0.75</v>
      </c>
      <c r="L10" s="26">
        <f t="shared" si="0"/>
        <v>0.75</v>
      </c>
    </row>
    <row r="11" spans="1:12" ht="12.75">
      <c r="A11" s="21">
        <v>6</v>
      </c>
      <c r="B11" s="2" t="s">
        <v>40</v>
      </c>
      <c r="C11" s="23">
        <v>0</v>
      </c>
      <c r="D11" s="23"/>
      <c r="E11" s="23"/>
      <c r="F11" s="23">
        <v>2399.4</v>
      </c>
      <c r="G11" s="2">
        <v>414.4</v>
      </c>
      <c r="H11" s="23">
        <f t="shared" si="1"/>
        <v>1985</v>
      </c>
      <c r="I11" s="70">
        <f t="shared" si="2"/>
        <v>0</v>
      </c>
      <c r="J11" s="25">
        <v>1</v>
      </c>
      <c r="K11" s="26">
        <v>0.75</v>
      </c>
      <c r="L11" s="26">
        <f t="shared" si="0"/>
        <v>0.75</v>
      </c>
    </row>
    <row r="12" spans="1:12" ht="12.75">
      <c r="A12" s="21">
        <v>7</v>
      </c>
      <c r="B12" s="2" t="s">
        <v>41</v>
      </c>
      <c r="C12" s="23">
        <v>0</v>
      </c>
      <c r="D12" s="23"/>
      <c r="E12" s="23"/>
      <c r="F12" s="23">
        <v>2217.4</v>
      </c>
      <c r="G12" s="27">
        <v>371</v>
      </c>
      <c r="H12" s="23">
        <f t="shared" si="1"/>
        <v>1846.4</v>
      </c>
      <c r="I12" s="70">
        <f t="shared" si="2"/>
        <v>0</v>
      </c>
      <c r="J12" s="25">
        <v>1</v>
      </c>
      <c r="K12" s="26">
        <v>0.75</v>
      </c>
      <c r="L12" s="26">
        <f t="shared" si="0"/>
        <v>0.75</v>
      </c>
    </row>
    <row r="13" spans="1:12" ht="12.75">
      <c r="A13" s="21">
        <v>8</v>
      </c>
      <c r="B13" s="2" t="s">
        <v>42</v>
      </c>
      <c r="C13" s="23">
        <v>0</v>
      </c>
      <c r="D13" s="23"/>
      <c r="E13" s="23"/>
      <c r="F13" s="23">
        <v>21137.9</v>
      </c>
      <c r="G13" s="28">
        <v>2388.4</v>
      </c>
      <c r="H13" s="23">
        <f t="shared" si="1"/>
        <v>18749.5</v>
      </c>
      <c r="I13" s="70">
        <f t="shared" si="2"/>
        <v>0</v>
      </c>
      <c r="J13" s="25">
        <v>1</v>
      </c>
      <c r="K13" s="26">
        <v>0.75</v>
      </c>
      <c r="L13" s="26">
        <f t="shared" si="0"/>
        <v>0.75</v>
      </c>
    </row>
    <row r="14" spans="1:12" ht="12.75">
      <c r="A14" s="21">
        <v>9</v>
      </c>
      <c r="B14" s="2" t="s">
        <v>43</v>
      </c>
      <c r="C14" s="23">
        <v>0</v>
      </c>
      <c r="D14" s="23"/>
      <c r="E14" s="23"/>
      <c r="F14" s="23">
        <v>3136.5</v>
      </c>
      <c r="G14" s="2">
        <v>497.2</v>
      </c>
      <c r="H14" s="23">
        <f t="shared" si="1"/>
        <v>2639.3</v>
      </c>
      <c r="I14" s="70">
        <f t="shared" si="2"/>
        <v>0</v>
      </c>
      <c r="J14" s="25">
        <v>1</v>
      </c>
      <c r="K14" s="26">
        <v>0.75</v>
      </c>
      <c r="L14" s="26">
        <f t="shared" si="0"/>
        <v>0.75</v>
      </c>
    </row>
    <row r="15" spans="1:12" ht="12.75">
      <c r="A15" s="21">
        <v>10</v>
      </c>
      <c r="B15" s="2" t="s">
        <v>44</v>
      </c>
      <c r="C15" s="23">
        <v>0</v>
      </c>
      <c r="D15" s="23"/>
      <c r="E15" s="23"/>
      <c r="F15" s="23">
        <v>2714.6</v>
      </c>
      <c r="G15" s="2">
        <v>522.5</v>
      </c>
      <c r="H15" s="23">
        <f t="shared" si="1"/>
        <v>2192.1</v>
      </c>
      <c r="I15" s="70">
        <f t="shared" si="2"/>
        <v>0</v>
      </c>
      <c r="J15" s="25">
        <v>1</v>
      </c>
      <c r="K15" s="26">
        <v>0.75</v>
      </c>
      <c r="L15" s="26">
        <f t="shared" si="0"/>
        <v>0.75</v>
      </c>
    </row>
    <row r="16" spans="1:12" ht="12.75">
      <c r="A16" s="21">
        <v>11</v>
      </c>
      <c r="B16" s="2" t="s">
        <v>45</v>
      </c>
      <c r="C16" s="23">
        <v>0</v>
      </c>
      <c r="D16" s="23"/>
      <c r="E16" s="23"/>
      <c r="F16" s="23">
        <v>5276.7</v>
      </c>
      <c r="G16" s="27">
        <v>1033</v>
      </c>
      <c r="H16" s="23">
        <f t="shared" si="1"/>
        <v>4243.7</v>
      </c>
      <c r="I16" s="70">
        <f t="shared" si="2"/>
        <v>0</v>
      </c>
      <c r="J16" s="25">
        <v>1</v>
      </c>
      <c r="K16" s="26">
        <v>0.75</v>
      </c>
      <c r="L16" s="26">
        <f t="shared" si="0"/>
        <v>0.75</v>
      </c>
    </row>
    <row r="17" spans="1:12" ht="12.75">
      <c r="A17" s="21">
        <v>12</v>
      </c>
      <c r="B17" s="2" t="s">
        <v>46</v>
      </c>
      <c r="C17" s="23">
        <v>0</v>
      </c>
      <c r="D17" s="23"/>
      <c r="E17" s="23"/>
      <c r="F17" s="23">
        <v>2168.2</v>
      </c>
      <c r="G17" s="2">
        <v>284.9</v>
      </c>
      <c r="H17" s="23">
        <f t="shared" si="1"/>
        <v>1883.2999999999997</v>
      </c>
      <c r="I17" s="70">
        <f t="shared" si="2"/>
        <v>0</v>
      </c>
      <c r="J17" s="25">
        <v>1</v>
      </c>
      <c r="K17" s="26">
        <v>0.75</v>
      </c>
      <c r="L17" s="26">
        <f t="shared" si="0"/>
        <v>0.75</v>
      </c>
    </row>
    <row r="18" spans="1:12" ht="12.75">
      <c r="A18" s="21">
        <v>13</v>
      </c>
      <c r="B18" s="2" t="s">
        <v>47</v>
      </c>
      <c r="C18" s="23">
        <v>0</v>
      </c>
      <c r="D18" s="23"/>
      <c r="E18" s="23"/>
      <c r="F18" s="23">
        <v>2688.7</v>
      </c>
      <c r="G18" s="2">
        <v>509.8</v>
      </c>
      <c r="H18" s="23">
        <f t="shared" si="1"/>
        <v>2178.8999999999996</v>
      </c>
      <c r="I18" s="70">
        <f t="shared" si="2"/>
        <v>0</v>
      </c>
      <c r="J18" s="25">
        <v>1</v>
      </c>
      <c r="K18" s="26">
        <v>0.75</v>
      </c>
      <c r="L18" s="26">
        <f t="shared" si="0"/>
        <v>0.75</v>
      </c>
    </row>
    <row r="19" spans="1:12" ht="12.75">
      <c r="A19" s="21">
        <v>14</v>
      </c>
      <c r="B19" s="2" t="s">
        <v>48</v>
      </c>
      <c r="C19" s="23">
        <v>0</v>
      </c>
      <c r="D19" s="23"/>
      <c r="E19" s="23"/>
      <c r="F19" s="23">
        <v>2554.5</v>
      </c>
      <c r="G19" s="2">
        <v>374.6</v>
      </c>
      <c r="H19" s="23">
        <f t="shared" si="1"/>
        <v>2179.9</v>
      </c>
      <c r="I19" s="70">
        <f t="shared" si="2"/>
        <v>0</v>
      </c>
      <c r="J19" s="25">
        <v>1</v>
      </c>
      <c r="K19" s="26">
        <v>0.75</v>
      </c>
      <c r="L19" s="26">
        <f t="shared" si="0"/>
        <v>0.75</v>
      </c>
    </row>
    <row r="20" spans="1:12" ht="12.75">
      <c r="A20" s="21">
        <v>15</v>
      </c>
      <c r="B20" s="2" t="s">
        <v>49</v>
      </c>
      <c r="C20" s="23">
        <v>0</v>
      </c>
      <c r="D20" s="23"/>
      <c r="E20" s="23"/>
      <c r="F20" s="23">
        <v>1942.8</v>
      </c>
      <c r="G20" s="2">
        <v>309</v>
      </c>
      <c r="H20" s="23">
        <f t="shared" si="1"/>
        <v>1633.8</v>
      </c>
      <c r="I20" s="70">
        <f t="shared" si="2"/>
        <v>0</v>
      </c>
      <c r="J20" s="25">
        <v>1</v>
      </c>
      <c r="K20" s="26">
        <v>0.75</v>
      </c>
      <c r="L20" s="26">
        <f t="shared" si="0"/>
        <v>0.75</v>
      </c>
    </row>
    <row r="21" spans="1:12" ht="12.75">
      <c r="A21" s="21">
        <v>16</v>
      </c>
      <c r="B21" s="2" t="s">
        <v>50</v>
      </c>
      <c r="C21" s="23">
        <v>0</v>
      </c>
      <c r="D21" s="23"/>
      <c r="E21" s="23"/>
      <c r="F21" s="23">
        <v>1747.9</v>
      </c>
      <c r="G21" s="2">
        <v>236.4</v>
      </c>
      <c r="H21" s="23">
        <f t="shared" si="1"/>
        <v>1511.5</v>
      </c>
      <c r="I21" s="70">
        <f t="shared" si="2"/>
        <v>0</v>
      </c>
      <c r="J21" s="25">
        <v>1</v>
      </c>
      <c r="K21" s="26">
        <v>0.75</v>
      </c>
      <c r="L21" s="26">
        <f t="shared" si="0"/>
        <v>0.75</v>
      </c>
    </row>
    <row r="22" spans="1:12" ht="12.75">
      <c r="A22" s="21">
        <v>17</v>
      </c>
      <c r="B22" s="2" t="s">
        <v>51</v>
      </c>
      <c r="C22" s="23">
        <v>0</v>
      </c>
      <c r="D22" s="23"/>
      <c r="E22" s="23"/>
      <c r="F22" s="23">
        <v>2321.4</v>
      </c>
      <c r="G22" s="2">
        <v>448.6</v>
      </c>
      <c r="H22" s="23">
        <f t="shared" si="1"/>
        <v>1872.8000000000002</v>
      </c>
      <c r="I22" s="70">
        <f t="shared" si="2"/>
        <v>0</v>
      </c>
      <c r="J22" s="25">
        <v>1</v>
      </c>
      <c r="K22" s="26">
        <v>0.75</v>
      </c>
      <c r="L22" s="26">
        <f t="shared" si="0"/>
        <v>0.75</v>
      </c>
    </row>
    <row r="23" spans="1:12" ht="12.75">
      <c r="A23" s="21">
        <v>18</v>
      </c>
      <c r="B23" s="2" t="s">
        <v>52</v>
      </c>
      <c r="C23" s="23">
        <v>0</v>
      </c>
      <c r="D23" s="23"/>
      <c r="E23" s="23"/>
      <c r="F23" s="23">
        <v>1872.9</v>
      </c>
      <c r="G23" s="27">
        <v>319</v>
      </c>
      <c r="H23" s="23">
        <f t="shared" si="1"/>
        <v>1553.9</v>
      </c>
      <c r="I23" s="70">
        <f t="shared" si="2"/>
        <v>0</v>
      </c>
      <c r="J23" s="25">
        <v>1</v>
      </c>
      <c r="K23" s="26">
        <v>0.75</v>
      </c>
      <c r="L23" s="26">
        <f t="shared" si="0"/>
        <v>0.75</v>
      </c>
    </row>
    <row r="24" spans="1:12" ht="12.75">
      <c r="A24" s="21">
        <v>19</v>
      </c>
      <c r="B24" s="2" t="s">
        <v>53</v>
      </c>
      <c r="C24" s="23">
        <v>0</v>
      </c>
      <c r="D24" s="23"/>
      <c r="E24" s="23"/>
      <c r="F24" s="23">
        <v>2839.9</v>
      </c>
      <c r="G24" s="2">
        <v>517.2</v>
      </c>
      <c r="H24" s="23">
        <f t="shared" si="1"/>
        <v>2322.7</v>
      </c>
      <c r="I24" s="70">
        <f t="shared" si="2"/>
        <v>0</v>
      </c>
      <c r="J24" s="25">
        <v>1</v>
      </c>
      <c r="K24" s="26">
        <v>0.75</v>
      </c>
      <c r="L24" s="26">
        <f t="shared" si="0"/>
        <v>0.75</v>
      </c>
    </row>
    <row r="25" spans="1:12" ht="12.75">
      <c r="A25" s="21">
        <v>20</v>
      </c>
      <c r="B25" s="22"/>
      <c r="C25" s="23"/>
      <c r="D25" s="23"/>
      <c r="E25" s="23"/>
      <c r="F25" s="23"/>
      <c r="G25" s="23"/>
      <c r="H25" s="23">
        <f t="shared" si="1"/>
        <v>0</v>
      </c>
      <c r="I25" s="71" t="e">
        <f t="shared" si="2"/>
        <v>#DIV/0!</v>
      </c>
      <c r="J25" s="25"/>
      <c r="K25" s="26">
        <v>0.75</v>
      </c>
      <c r="L25" s="26">
        <f t="shared" si="0"/>
        <v>0</v>
      </c>
    </row>
    <row r="26" spans="1:12" ht="12.75">
      <c r="A26" s="21">
        <v>21</v>
      </c>
      <c r="B26" s="22"/>
      <c r="C26" s="72"/>
      <c r="D26" s="23"/>
      <c r="E26" s="23"/>
      <c r="F26" s="23"/>
      <c r="G26" s="23"/>
      <c r="H26" s="23">
        <f t="shared" si="1"/>
        <v>0</v>
      </c>
      <c r="I26" s="71" t="e">
        <f t="shared" si="2"/>
        <v>#DIV/0!</v>
      </c>
      <c r="J26" s="25"/>
      <c r="K26" s="26">
        <v>0.75</v>
      </c>
      <c r="L26" s="26">
        <f t="shared" si="0"/>
        <v>0</v>
      </c>
    </row>
    <row r="27" spans="1:12" ht="12.75">
      <c r="A27" s="21">
        <v>22</v>
      </c>
      <c r="B27" s="22"/>
      <c r="C27" s="72"/>
      <c r="D27" s="23"/>
      <c r="E27" s="23"/>
      <c r="F27" s="23"/>
      <c r="G27" s="23"/>
      <c r="H27" s="23">
        <f t="shared" si="1"/>
        <v>0</v>
      </c>
      <c r="I27" s="70" t="e">
        <f t="shared" si="2"/>
        <v>#DIV/0!</v>
      </c>
      <c r="J27" s="25"/>
      <c r="K27" s="26">
        <v>0.75</v>
      </c>
      <c r="L27" s="26">
        <f t="shared" si="0"/>
        <v>0</v>
      </c>
    </row>
    <row r="28" spans="1:12" ht="12.75">
      <c r="A28" s="21">
        <v>24</v>
      </c>
      <c r="B28" s="22"/>
      <c r="C28" s="72"/>
      <c r="D28" s="23"/>
      <c r="E28" s="23"/>
      <c r="F28" s="23"/>
      <c r="G28" s="23"/>
      <c r="H28" s="23">
        <f t="shared" si="1"/>
        <v>0</v>
      </c>
      <c r="I28" s="70" t="e">
        <f t="shared" si="2"/>
        <v>#DIV/0!</v>
      </c>
      <c r="J28" s="25"/>
      <c r="K28" s="26">
        <v>0.75</v>
      </c>
      <c r="L28" s="26">
        <f t="shared" si="0"/>
        <v>0</v>
      </c>
    </row>
    <row r="29" spans="1:12" ht="12.75">
      <c r="A29" s="29" t="s">
        <v>20</v>
      </c>
      <c r="B29" s="29"/>
      <c r="C29" s="31">
        <f aca="true" t="shared" si="3" ref="C29:H29">SUM(C6:C28)</f>
        <v>0</v>
      </c>
      <c r="D29" s="31">
        <f t="shared" si="3"/>
        <v>0</v>
      </c>
      <c r="E29" s="31">
        <f t="shared" si="3"/>
        <v>0</v>
      </c>
      <c r="F29" s="22">
        <f t="shared" si="3"/>
        <v>67160</v>
      </c>
      <c r="G29" s="22">
        <f t="shared" si="3"/>
        <v>10389.800000000001</v>
      </c>
      <c r="H29" s="31">
        <f t="shared" si="3"/>
        <v>56770.200000000004</v>
      </c>
      <c r="I29" s="31" t="s">
        <v>5</v>
      </c>
      <c r="J29" s="73" t="s">
        <v>5</v>
      </c>
      <c r="K29" s="26">
        <v>0.75</v>
      </c>
      <c r="L29" s="74" t="s">
        <v>5</v>
      </c>
    </row>
    <row r="30" spans="1:10" s="38" customFormat="1" ht="12.75">
      <c r="A30" s="34"/>
      <c r="B30" s="35"/>
      <c r="C30" s="35"/>
      <c r="D30" s="35"/>
      <c r="E30" s="35"/>
      <c r="F30" s="35"/>
      <c r="G30" s="35"/>
      <c r="H30" s="35"/>
      <c r="I30" s="35"/>
      <c r="J30" s="37"/>
    </row>
    <row r="31" spans="1:10" s="38" customFormat="1" ht="12.75">
      <c r="A31" s="34"/>
      <c r="B31" s="35"/>
      <c r="C31" s="35"/>
      <c r="D31" s="35"/>
      <c r="E31" s="35"/>
      <c r="F31" s="35"/>
      <c r="G31" s="35"/>
      <c r="H31" s="35"/>
      <c r="I31" s="35"/>
      <c r="J31" s="37"/>
    </row>
    <row r="32" spans="1:10" s="38" customFormat="1" ht="12.75">
      <c r="A32" s="34"/>
      <c r="B32" s="35"/>
      <c r="C32" s="35"/>
      <c r="D32" s="35"/>
      <c r="E32" s="35"/>
      <c r="F32" s="35"/>
      <c r="G32" s="35"/>
      <c r="H32" s="35"/>
      <c r="I32" s="35"/>
      <c r="J32" s="37"/>
    </row>
    <row r="33" spans="1:10" s="38" customFormat="1" ht="12.75">
      <c r="A33" s="34"/>
      <c r="B33" s="35"/>
      <c r="C33" s="35"/>
      <c r="D33" s="35"/>
      <c r="E33" s="35"/>
      <c r="F33" s="35"/>
      <c r="G33" s="35"/>
      <c r="H33" s="35"/>
      <c r="I33" s="39"/>
      <c r="J33" s="37"/>
    </row>
    <row r="34" spans="1:10" s="38" customFormat="1" ht="12.75">
      <c r="A34" s="34"/>
      <c r="B34" s="35"/>
      <c r="C34" s="35"/>
      <c r="D34" s="35"/>
      <c r="E34" s="35"/>
      <c r="F34" s="35"/>
      <c r="G34" s="35"/>
      <c r="H34" s="35"/>
      <c r="I34" s="35"/>
      <c r="J34" s="37"/>
    </row>
    <row r="35" spans="1:10" s="38" customFormat="1" ht="12.75">
      <c r="A35" s="34"/>
      <c r="B35" s="35"/>
      <c r="C35" s="35"/>
      <c r="D35" s="35"/>
      <c r="E35" s="35"/>
      <c r="F35" s="35"/>
      <c r="G35" s="35"/>
      <c r="H35" s="35"/>
      <c r="I35" s="35"/>
      <c r="J35" s="37"/>
    </row>
    <row r="36" spans="1:10" s="38" customFormat="1" ht="12.75">
      <c r="A36" s="34"/>
      <c r="B36" s="35"/>
      <c r="C36" s="35"/>
      <c r="D36" s="35"/>
      <c r="E36" s="35"/>
      <c r="F36" s="35"/>
      <c r="G36" s="35"/>
      <c r="H36" s="35"/>
      <c r="I36" s="35"/>
      <c r="J36" s="37"/>
    </row>
    <row r="37" spans="1:10" s="38" customFormat="1" ht="12.75">
      <c r="A37" s="37"/>
      <c r="D37" s="35"/>
      <c r="E37" s="35"/>
      <c r="H37" s="35"/>
      <c r="J37" s="37"/>
    </row>
    <row r="38" spans="1:10" s="38" customFormat="1" ht="12.75">
      <c r="A38" s="37"/>
      <c r="D38" s="35"/>
      <c r="E38" s="35"/>
      <c r="H38" s="35"/>
      <c r="J38" s="37"/>
    </row>
    <row r="39" spans="1:10" s="38" customFormat="1" ht="12.75">
      <c r="A39" s="37"/>
      <c r="D39" s="35"/>
      <c r="E39" s="35"/>
      <c r="H39" s="35"/>
      <c r="J39" s="37"/>
    </row>
    <row r="40" spans="1:10" s="38" customFormat="1" ht="12.75">
      <c r="A40" s="37"/>
      <c r="J40" s="37"/>
    </row>
    <row r="41" spans="1:10" s="38" customFormat="1" ht="12.75">
      <c r="A41" s="37"/>
      <c r="J41" s="37"/>
    </row>
  </sheetData>
  <mergeCells count="6">
    <mergeCell ref="A29:B29"/>
    <mergeCell ref="A3:A4"/>
    <mergeCell ref="B3:B4"/>
    <mergeCell ref="A1:L1"/>
    <mergeCell ref="J3:J4"/>
    <mergeCell ref="K3:K4"/>
  </mergeCells>
  <printOptions/>
  <pageMargins left="0.56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C2" sqref="C2"/>
    </sheetView>
  </sheetViews>
  <sheetFormatPr defaultColWidth="9.00390625" defaultRowHeight="12.75"/>
  <cols>
    <col min="1" max="1" width="3.375" style="3" customWidth="1"/>
    <col min="2" max="2" width="21.625" style="4" customWidth="1"/>
    <col min="3" max="4" width="13.25390625" style="4" customWidth="1"/>
    <col min="5" max="5" width="13.125" style="4" customWidth="1"/>
    <col min="6" max="6" width="19.00390625" style="4" customWidth="1"/>
    <col min="7" max="8" width="9.25390625" style="4" hidden="1" customWidth="1"/>
    <col min="9" max="11" width="14.125" style="4" customWidth="1"/>
    <col min="12" max="12" width="13.875" style="4" customWidth="1"/>
    <col min="13" max="13" width="16.875" style="4" customWidth="1"/>
    <col min="14" max="14" width="19.875" style="4" customWidth="1"/>
    <col min="15" max="15" width="14.25390625" style="4" customWidth="1"/>
    <col min="16" max="16" width="12.375" style="3" customWidth="1"/>
    <col min="17" max="17" width="13.125" style="4" customWidth="1"/>
    <col min="18" max="18" width="11.75390625" style="4" customWidth="1"/>
    <col min="19" max="16384" width="9.125" style="4" customWidth="1"/>
  </cols>
  <sheetData>
    <row r="1" spans="1:18" ht="38.25" customHeight="1">
      <c r="A1" s="40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5" ht="12.75">
      <c r="A2" s="4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76.25" customHeight="1">
      <c r="A3" s="8" t="s">
        <v>0</v>
      </c>
      <c r="B3" s="9" t="s">
        <v>30</v>
      </c>
      <c r="C3" s="11" t="s">
        <v>97</v>
      </c>
      <c r="D3" s="11" t="s">
        <v>98</v>
      </c>
      <c r="E3" s="11" t="s">
        <v>99</v>
      </c>
      <c r="F3" s="13" t="s">
        <v>112</v>
      </c>
      <c r="G3" s="43"/>
      <c r="H3" s="43"/>
      <c r="I3" s="10" t="s">
        <v>84</v>
      </c>
      <c r="J3" s="10" t="s">
        <v>103</v>
      </c>
      <c r="K3" s="11" t="s">
        <v>16</v>
      </c>
      <c r="L3" s="11" t="s">
        <v>85</v>
      </c>
      <c r="M3" s="11" t="s">
        <v>100</v>
      </c>
      <c r="N3" s="13" t="s">
        <v>113</v>
      </c>
      <c r="O3" s="10" t="s">
        <v>68</v>
      </c>
      <c r="P3" s="14" t="s">
        <v>69</v>
      </c>
      <c r="Q3" s="14" t="s">
        <v>70</v>
      </c>
      <c r="R3" s="13" t="s">
        <v>3</v>
      </c>
    </row>
    <row r="4" spans="1:18" s="19" customFormat="1" ht="69.75" customHeight="1">
      <c r="A4" s="8"/>
      <c r="B4" s="9"/>
      <c r="C4" s="15" t="s">
        <v>12</v>
      </c>
      <c r="D4" s="15" t="s">
        <v>12</v>
      </c>
      <c r="E4" s="15" t="s">
        <v>12</v>
      </c>
      <c r="F4" s="15" t="s">
        <v>71</v>
      </c>
      <c r="G4" s="69" t="s">
        <v>4</v>
      </c>
      <c r="H4" s="69" t="s">
        <v>4</v>
      </c>
      <c r="I4" s="10" t="s">
        <v>15</v>
      </c>
      <c r="J4" s="10" t="s">
        <v>15</v>
      </c>
      <c r="K4" s="15" t="s">
        <v>72</v>
      </c>
      <c r="L4" s="15" t="s">
        <v>12</v>
      </c>
      <c r="M4" s="15" t="s">
        <v>73</v>
      </c>
      <c r="N4" s="15" t="s">
        <v>74</v>
      </c>
      <c r="O4" s="15" t="s">
        <v>75</v>
      </c>
      <c r="P4" s="17"/>
      <c r="Q4" s="17"/>
      <c r="R4" s="18" t="s">
        <v>76</v>
      </c>
    </row>
    <row r="5" spans="1:18" s="19" customFormat="1" ht="12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15"/>
      <c r="H5" s="15"/>
      <c r="I5" s="20">
        <v>7</v>
      </c>
      <c r="J5" s="20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8">
        <v>16</v>
      </c>
    </row>
    <row r="6" spans="1:18" ht="12.75">
      <c r="A6" s="21">
        <v>1</v>
      </c>
      <c r="B6" s="1" t="s">
        <v>35</v>
      </c>
      <c r="C6" s="23">
        <v>2976.8</v>
      </c>
      <c r="D6" s="23">
        <v>97.7</v>
      </c>
      <c r="E6" s="23">
        <v>444.8</v>
      </c>
      <c r="F6" s="23">
        <f>C6-D6-E6</f>
        <v>2434.3</v>
      </c>
      <c r="G6" s="23"/>
      <c r="H6" s="23"/>
      <c r="I6" s="22">
        <v>0</v>
      </c>
      <c r="J6" s="22">
        <v>0</v>
      </c>
      <c r="K6" s="23">
        <f>J6-I6</f>
        <v>0</v>
      </c>
      <c r="L6" s="23">
        <v>2993.4</v>
      </c>
      <c r="M6" s="2">
        <v>542.5</v>
      </c>
      <c r="N6" s="23">
        <f>L6-M6</f>
        <v>2450.9</v>
      </c>
      <c r="O6" s="22">
        <f>(F6-N6)/F6*100</f>
        <v>-0.6819208807460012</v>
      </c>
      <c r="P6" s="75">
        <v>0.86</v>
      </c>
      <c r="Q6" s="26">
        <v>1.2</v>
      </c>
      <c r="R6" s="26">
        <f aca="true" t="shared" si="0" ref="R6:R29">P6*Q6</f>
        <v>1.032</v>
      </c>
    </row>
    <row r="7" spans="1:18" ht="12.75">
      <c r="A7" s="21">
        <v>2</v>
      </c>
      <c r="B7" s="2" t="s">
        <v>36</v>
      </c>
      <c r="C7" s="23">
        <v>2340.6</v>
      </c>
      <c r="D7" s="23">
        <v>48.2</v>
      </c>
      <c r="E7" s="23">
        <v>371.9</v>
      </c>
      <c r="F7" s="23">
        <f aca="true" t="shared" si="1" ref="F7:F29">C7-D7-E7</f>
        <v>1920.5</v>
      </c>
      <c r="G7" s="23"/>
      <c r="H7" s="23"/>
      <c r="I7" s="22">
        <v>0</v>
      </c>
      <c r="J7" s="22">
        <v>0</v>
      </c>
      <c r="K7" s="23">
        <f aca="true" t="shared" si="2" ref="K7:K29">J7-I7</f>
        <v>0</v>
      </c>
      <c r="L7" s="23">
        <v>2340.6</v>
      </c>
      <c r="M7" s="2">
        <v>420.1</v>
      </c>
      <c r="N7" s="23">
        <f aca="true" t="shared" si="3" ref="N7:N29">L7-M7</f>
        <v>1920.5</v>
      </c>
      <c r="O7" s="22">
        <f aca="true" t="shared" si="4" ref="O7:O29">(F7-N7)/F7*100</f>
        <v>0</v>
      </c>
      <c r="P7" s="75">
        <v>1</v>
      </c>
      <c r="Q7" s="26">
        <v>1.2</v>
      </c>
      <c r="R7" s="26">
        <f t="shared" si="0"/>
        <v>1.2</v>
      </c>
    </row>
    <row r="8" spans="1:18" ht="12.75">
      <c r="A8" s="21">
        <v>3</v>
      </c>
      <c r="B8" s="2" t="s">
        <v>37</v>
      </c>
      <c r="C8" s="23">
        <v>2681.8</v>
      </c>
      <c r="D8" s="23">
        <v>97.7</v>
      </c>
      <c r="E8" s="23">
        <v>419.5</v>
      </c>
      <c r="F8" s="23">
        <f t="shared" si="1"/>
        <v>2164.6000000000004</v>
      </c>
      <c r="G8" s="23"/>
      <c r="H8" s="23"/>
      <c r="I8" s="22">
        <v>0</v>
      </c>
      <c r="J8" s="22">
        <v>0</v>
      </c>
      <c r="K8" s="23">
        <f t="shared" si="2"/>
        <v>0</v>
      </c>
      <c r="L8" s="23">
        <v>2681.8</v>
      </c>
      <c r="M8" s="2">
        <v>517.2</v>
      </c>
      <c r="N8" s="23">
        <f t="shared" si="3"/>
        <v>2164.6000000000004</v>
      </c>
      <c r="O8" s="22">
        <f t="shared" si="4"/>
        <v>0</v>
      </c>
      <c r="P8" s="75">
        <v>1</v>
      </c>
      <c r="Q8" s="26">
        <v>1.2</v>
      </c>
      <c r="R8" s="26">
        <f t="shared" si="0"/>
        <v>1.2</v>
      </c>
    </row>
    <row r="9" spans="1:18" ht="12.75">
      <c r="A9" s="21">
        <v>4</v>
      </c>
      <c r="B9" s="2" t="s">
        <v>38</v>
      </c>
      <c r="C9" s="23">
        <v>1975.9</v>
      </c>
      <c r="D9" s="23">
        <v>48.2</v>
      </c>
      <c r="E9" s="23">
        <v>309.7</v>
      </c>
      <c r="F9" s="23">
        <f t="shared" si="1"/>
        <v>1618</v>
      </c>
      <c r="G9" s="23"/>
      <c r="H9" s="23"/>
      <c r="I9" s="22">
        <v>0</v>
      </c>
      <c r="J9" s="22">
        <v>0</v>
      </c>
      <c r="K9" s="23">
        <f t="shared" si="2"/>
        <v>0</v>
      </c>
      <c r="L9" s="23">
        <v>1996.3</v>
      </c>
      <c r="M9" s="2">
        <v>357.9</v>
      </c>
      <c r="N9" s="23">
        <f t="shared" si="3"/>
        <v>1638.4</v>
      </c>
      <c r="O9" s="22">
        <f t="shared" si="4"/>
        <v>-1.2608158220024777</v>
      </c>
      <c r="P9" s="75">
        <v>0.74</v>
      </c>
      <c r="Q9" s="26">
        <v>1.2</v>
      </c>
      <c r="R9" s="26">
        <f t="shared" si="0"/>
        <v>0.888</v>
      </c>
    </row>
    <row r="10" spans="1:18" ht="12.75">
      <c r="A10" s="21">
        <v>5</v>
      </c>
      <c r="B10" s="2" t="s">
        <v>39</v>
      </c>
      <c r="C10" s="23">
        <v>2117.3</v>
      </c>
      <c r="D10" s="23">
        <v>48.2</v>
      </c>
      <c r="E10" s="23">
        <v>277.9</v>
      </c>
      <c r="F10" s="23">
        <f t="shared" si="1"/>
        <v>1791.2000000000003</v>
      </c>
      <c r="G10" s="23"/>
      <c r="H10" s="23"/>
      <c r="I10" s="22">
        <v>0</v>
      </c>
      <c r="J10" s="22">
        <v>0</v>
      </c>
      <c r="K10" s="23">
        <f t="shared" si="2"/>
        <v>0</v>
      </c>
      <c r="L10" s="23">
        <v>2129.1</v>
      </c>
      <c r="M10" s="2">
        <v>326.1</v>
      </c>
      <c r="N10" s="23">
        <f t="shared" si="3"/>
        <v>1803</v>
      </c>
      <c r="O10" s="22">
        <f t="shared" si="4"/>
        <v>-0.6587762393925707</v>
      </c>
      <c r="P10" s="75">
        <v>0.86</v>
      </c>
      <c r="Q10" s="26">
        <v>1.2</v>
      </c>
      <c r="R10" s="26">
        <f t="shared" si="0"/>
        <v>1.032</v>
      </c>
    </row>
    <row r="11" spans="1:18" ht="12.75">
      <c r="A11" s="21">
        <v>6</v>
      </c>
      <c r="B11" s="2" t="s">
        <v>40</v>
      </c>
      <c r="C11" s="23">
        <v>2392.1</v>
      </c>
      <c r="D11" s="23">
        <v>48.2</v>
      </c>
      <c r="E11" s="23">
        <v>366.2</v>
      </c>
      <c r="F11" s="23">
        <f t="shared" si="1"/>
        <v>1977.7</v>
      </c>
      <c r="G11" s="23"/>
      <c r="H11" s="23"/>
      <c r="I11" s="22">
        <v>0</v>
      </c>
      <c r="J11" s="22">
        <v>0</v>
      </c>
      <c r="K11" s="23">
        <f t="shared" si="2"/>
        <v>0</v>
      </c>
      <c r="L11" s="23">
        <v>2399.4</v>
      </c>
      <c r="M11" s="2">
        <v>414.4</v>
      </c>
      <c r="N11" s="23">
        <f t="shared" si="3"/>
        <v>1985</v>
      </c>
      <c r="O11" s="22">
        <f t="shared" si="4"/>
        <v>-0.36911563937907443</v>
      </c>
      <c r="P11" s="75">
        <v>0.92</v>
      </c>
      <c r="Q11" s="26">
        <v>1.2</v>
      </c>
      <c r="R11" s="26">
        <f t="shared" si="0"/>
        <v>1.104</v>
      </c>
    </row>
    <row r="12" spans="1:18" ht="12.75">
      <c r="A12" s="21">
        <v>7</v>
      </c>
      <c r="B12" s="2" t="s">
        <v>41</v>
      </c>
      <c r="C12" s="23">
        <v>2217.4</v>
      </c>
      <c r="D12" s="23">
        <v>48.2</v>
      </c>
      <c r="E12" s="23">
        <v>322.8</v>
      </c>
      <c r="F12" s="23">
        <f t="shared" si="1"/>
        <v>1846.4000000000003</v>
      </c>
      <c r="G12" s="23"/>
      <c r="H12" s="23"/>
      <c r="I12" s="22">
        <v>0</v>
      </c>
      <c r="J12" s="22">
        <v>0</v>
      </c>
      <c r="K12" s="23">
        <f t="shared" si="2"/>
        <v>0</v>
      </c>
      <c r="L12" s="23">
        <v>2217.4</v>
      </c>
      <c r="M12" s="27">
        <v>371</v>
      </c>
      <c r="N12" s="23">
        <f t="shared" si="3"/>
        <v>1846.4</v>
      </c>
      <c r="O12" s="22">
        <f t="shared" si="4"/>
        <v>1.2314432162220104E-14</v>
      </c>
      <c r="P12" s="75">
        <v>1</v>
      </c>
      <c r="Q12" s="26">
        <v>1.2</v>
      </c>
      <c r="R12" s="26">
        <f t="shared" si="0"/>
        <v>1.2</v>
      </c>
    </row>
    <row r="13" spans="1:18" ht="12.75">
      <c r="A13" s="21">
        <v>8</v>
      </c>
      <c r="B13" s="2" t="s">
        <v>42</v>
      </c>
      <c r="C13" s="23">
        <v>20473.6</v>
      </c>
      <c r="D13" s="23">
        <v>633.5</v>
      </c>
      <c r="E13" s="23">
        <v>1754.9</v>
      </c>
      <c r="F13" s="23">
        <f t="shared" si="1"/>
        <v>18085.199999999997</v>
      </c>
      <c r="G13" s="23"/>
      <c r="H13" s="23"/>
      <c r="I13" s="22">
        <v>0</v>
      </c>
      <c r="J13" s="22">
        <v>0</v>
      </c>
      <c r="K13" s="23">
        <f t="shared" si="2"/>
        <v>0</v>
      </c>
      <c r="L13" s="23">
        <v>21137.9</v>
      </c>
      <c r="M13" s="28">
        <v>2388.4</v>
      </c>
      <c r="N13" s="23">
        <f t="shared" si="3"/>
        <v>18749.5</v>
      </c>
      <c r="O13" s="22">
        <f t="shared" si="4"/>
        <v>-3.673169221241695</v>
      </c>
      <c r="P13" s="75">
        <v>0.26</v>
      </c>
      <c r="Q13" s="26">
        <v>1.2</v>
      </c>
      <c r="R13" s="26">
        <f t="shared" si="0"/>
        <v>0.312</v>
      </c>
    </row>
    <row r="14" spans="1:18" ht="12.75">
      <c r="A14" s="21">
        <v>9</v>
      </c>
      <c r="B14" s="2" t="s">
        <v>43</v>
      </c>
      <c r="C14" s="23">
        <v>3119.1</v>
      </c>
      <c r="D14" s="23">
        <v>97.7</v>
      </c>
      <c r="E14" s="23">
        <v>399.5</v>
      </c>
      <c r="F14" s="23">
        <f t="shared" si="1"/>
        <v>2621.9</v>
      </c>
      <c r="G14" s="23"/>
      <c r="H14" s="23"/>
      <c r="I14" s="22">
        <v>0</v>
      </c>
      <c r="J14" s="22">
        <v>0</v>
      </c>
      <c r="K14" s="23">
        <f t="shared" si="2"/>
        <v>0</v>
      </c>
      <c r="L14" s="23">
        <v>3136.5</v>
      </c>
      <c r="M14" s="2">
        <v>497.2</v>
      </c>
      <c r="N14" s="23">
        <f t="shared" si="3"/>
        <v>2639.3</v>
      </c>
      <c r="O14" s="22">
        <f t="shared" si="4"/>
        <v>-0.6636408711239975</v>
      </c>
      <c r="P14" s="75">
        <v>0.86</v>
      </c>
      <c r="Q14" s="26">
        <v>1.2</v>
      </c>
      <c r="R14" s="26">
        <f t="shared" si="0"/>
        <v>1.032</v>
      </c>
    </row>
    <row r="15" spans="1:18" ht="12.75">
      <c r="A15" s="21">
        <v>10</v>
      </c>
      <c r="B15" s="2" t="s">
        <v>44</v>
      </c>
      <c r="C15" s="23">
        <v>2714.6</v>
      </c>
      <c r="D15" s="23">
        <v>97.7</v>
      </c>
      <c r="E15" s="23">
        <v>424.8</v>
      </c>
      <c r="F15" s="23">
        <f t="shared" si="1"/>
        <v>2192.1</v>
      </c>
      <c r="G15" s="23"/>
      <c r="H15" s="23"/>
      <c r="I15" s="22">
        <v>0</v>
      </c>
      <c r="J15" s="22">
        <v>0</v>
      </c>
      <c r="K15" s="23">
        <f t="shared" si="2"/>
        <v>0</v>
      </c>
      <c r="L15" s="23">
        <v>2714.6</v>
      </c>
      <c r="M15" s="2">
        <v>522.5</v>
      </c>
      <c r="N15" s="23">
        <f t="shared" si="3"/>
        <v>2192.1</v>
      </c>
      <c r="O15" s="22">
        <f t="shared" si="4"/>
        <v>0</v>
      </c>
      <c r="P15" s="75">
        <v>1</v>
      </c>
      <c r="Q15" s="26">
        <v>1.2</v>
      </c>
      <c r="R15" s="26">
        <f t="shared" si="0"/>
        <v>1.2</v>
      </c>
    </row>
    <row r="16" spans="1:18" ht="12.75">
      <c r="A16" s="21">
        <v>11</v>
      </c>
      <c r="B16" s="2" t="s">
        <v>45</v>
      </c>
      <c r="C16" s="23">
        <v>5276.7</v>
      </c>
      <c r="D16" s="23">
        <v>97.7</v>
      </c>
      <c r="E16" s="23">
        <v>935.3</v>
      </c>
      <c r="F16" s="23">
        <f t="shared" si="1"/>
        <v>4243.7</v>
      </c>
      <c r="G16" s="23"/>
      <c r="H16" s="23"/>
      <c r="I16" s="22">
        <v>0</v>
      </c>
      <c r="J16" s="22">
        <v>0</v>
      </c>
      <c r="K16" s="23">
        <f t="shared" si="2"/>
        <v>0</v>
      </c>
      <c r="L16" s="23">
        <v>5276.7</v>
      </c>
      <c r="M16" s="27">
        <v>1033</v>
      </c>
      <c r="N16" s="23">
        <f t="shared" si="3"/>
        <v>4243.7</v>
      </c>
      <c r="O16" s="22">
        <f t="shared" si="4"/>
        <v>0</v>
      </c>
      <c r="P16" s="75">
        <v>1</v>
      </c>
      <c r="Q16" s="26">
        <v>1.2</v>
      </c>
      <c r="R16" s="26">
        <f t="shared" si="0"/>
        <v>1.2</v>
      </c>
    </row>
    <row r="17" spans="1:18" ht="12.75">
      <c r="A17" s="21">
        <v>12</v>
      </c>
      <c r="B17" s="2" t="s">
        <v>46</v>
      </c>
      <c r="C17" s="23">
        <v>2158.6</v>
      </c>
      <c r="D17" s="23">
        <v>48.2</v>
      </c>
      <c r="E17" s="23">
        <v>236.7</v>
      </c>
      <c r="F17" s="23">
        <f t="shared" si="1"/>
        <v>1873.7</v>
      </c>
      <c r="G17" s="23"/>
      <c r="H17" s="23"/>
      <c r="I17" s="22">
        <v>0</v>
      </c>
      <c r="J17" s="22">
        <v>0</v>
      </c>
      <c r="K17" s="23">
        <f t="shared" si="2"/>
        <v>0</v>
      </c>
      <c r="L17" s="23">
        <v>2168.2</v>
      </c>
      <c r="M17" s="2">
        <v>284.9</v>
      </c>
      <c r="N17" s="23">
        <f t="shared" si="3"/>
        <v>1883.2999999999997</v>
      </c>
      <c r="O17" s="22">
        <f t="shared" si="4"/>
        <v>-0.512355232961503</v>
      </c>
      <c r="P17" s="75">
        <v>0.9</v>
      </c>
      <c r="Q17" s="26">
        <v>1.2</v>
      </c>
      <c r="R17" s="26">
        <f t="shared" si="0"/>
        <v>1.08</v>
      </c>
    </row>
    <row r="18" spans="1:18" ht="12.75">
      <c r="A18" s="21">
        <v>13</v>
      </c>
      <c r="B18" s="2" t="s">
        <v>47</v>
      </c>
      <c r="C18" s="23">
        <v>2679.4</v>
      </c>
      <c r="D18" s="23">
        <v>97.6</v>
      </c>
      <c r="E18" s="23">
        <v>412.2</v>
      </c>
      <c r="F18" s="23">
        <f t="shared" si="1"/>
        <v>2169.6000000000004</v>
      </c>
      <c r="G18" s="23"/>
      <c r="H18" s="23"/>
      <c r="I18" s="22">
        <v>0</v>
      </c>
      <c r="J18" s="22">
        <v>0</v>
      </c>
      <c r="K18" s="23">
        <f t="shared" si="2"/>
        <v>0</v>
      </c>
      <c r="L18" s="23">
        <v>2688.7</v>
      </c>
      <c r="M18" s="2">
        <v>509.8</v>
      </c>
      <c r="N18" s="23">
        <f t="shared" si="3"/>
        <v>2178.8999999999996</v>
      </c>
      <c r="O18" s="22">
        <f t="shared" si="4"/>
        <v>-0.4286504424778425</v>
      </c>
      <c r="P18" s="75">
        <v>0.92</v>
      </c>
      <c r="Q18" s="26">
        <v>1.2</v>
      </c>
      <c r="R18" s="26">
        <f t="shared" si="0"/>
        <v>1.104</v>
      </c>
    </row>
    <row r="19" spans="1:18" ht="12.75">
      <c r="A19" s="21">
        <v>14</v>
      </c>
      <c r="B19" s="2" t="s">
        <v>48</v>
      </c>
      <c r="C19" s="23">
        <v>2546.9</v>
      </c>
      <c r="D19" s="23">
        <v>49.5</v>
      </c>
      <c r="E19" s="23">
        <v>325.1</v>
      </c>
      <c r="F19" s="23">
        <f t="shared" si="1"/>
        <v>2172.3</v>
      </c>
      <c r="G19" s="23"/>
      <c r="H19" s="23"/>
      <c r="I19" s="22">
        <v>0</v>
      </c>
      <c r="J19" s="22">
        <v>0</v>
      </c>
      <c r="K19" s="23">
        <f t="shared" si="2"/>
        <v>0</v>
      </c>
      <c r="L19" s="23">
        <v>2554.5</v>
      </c>
      <c r="M19" s="2">
        <v>374.6</v>
      </c>
      <c r="N19" s="23">
        <f t="shared" si="3"/>
        <v>2179.9</v>
      </c>
      <c r="O19" s="22">
        <f t="shared" si="4"/>
        <v>-0.3498595958200943</v>
      </c>
      <c r="P19" s="75">
        <v>0.94</v>
      </c>
      <c r="Q19" s="26">
        <v>1.2</v>
      </c>
      <c r="R19" s="26">
        <f t="shared" si="0"/>
        <v>1.128</v>
      </c>
    </row>
    <row r="20" spans="1:18" ht="12.75">
      <c r="A20" s="21">
        <v>15</v>
      </c>
      <c r="B20" s="2" t="s">
        <v>49</v>
      </c>
      <c r="C20" s="23">
        <v>1931.6</v>
      </c>
      <c r="D20" s="23">
        <v>48.2</v>
      </c>
      <c r="E20" s="23">
        <v>260.8</v>
      </c>
      <c r="F20" s="23">
        <f t="shared" si="1"/>
        <v>1622.6</v>
      </c>
      <c r="G20" s="23"/>
      <c r="H20" s="23"/>
      <c r="I20" s="22">
        <v>0</v>
      </c>
      <c r="J20" s="22">
        <v>0</v>
      </c>
      <c r="K20" s="23">
        <f t="shared" si="2"/>
        <v>0</v>
      </c>
      <c r="L20" s="23">
        <v>1942.8</v>
      </c>
      <c r="M20" s="2">
        <v>309</v>
      </c>
      <c r="N20" s="23">
        <f t="shared" si="3"/>
        <v>1633.8</v>
      </c>
      <c r="O20" s="22">
        <f t="shared" si="4"/>
        <v>-0.6902502157031952</v>
      </c>
      <c r="P20" s="75">
        <v>0.86</v>
      </c>
      <c r="Q20" s="26">
        <v>1.2</v>
      </c>
      <c r="R20" s="26">
        <f t="shared" si="0"/>
        <v>1.032</v>
      </c>
    </row>
    <row r="21" spans="1:18" ht="12.75">
      <c r="A21" s="21">
        <v>16</v>
      </c>
      <c r="B21" s="2" t="s">
        <v>50</v>
      </c>
      <c r="C21" s="23">
        <v>1733.3</v>
      </c>
      <c r="D21" s="23">
        <v>48.2</v>
      </c>
      <c r="E21" s="23">
        <v>188.2</v>
      </c>
      <c r="F21" s="23">
        <f t="shared" si="1"/>
        <v>1496.8999999999999</v>
      </c>
      <c r="G21" s="23"/>
      <c r="H21" s="23"/>
      <c r="I21" s="22">
        <v>0</v>
      </c>
      <c r="J21" s="22">
        <v>0</v>
      </c>
      <c r="K21" s="23">
        <f t="shared" si="2"/>
        <v>0</v>
      </c>
      <c r="L21" s="23">
        <v>1747.9</v>
      </c>
      <c r="M21" s="2">
        <v>236.4</v>
      </c>
      <c r="N21" s="23">
        <f t="shared" si="3"/>
        <v>1511.5</v>
      </c>
      <c r="O21" s="22">
        <f t="shared" si="4"/>
        <v>-0.9753490547130829</v>
      </c>
      <c r="P21" s="75">
        <v>0.8</v>
      </c>
      <c r="Q21" s="26">
        <v>1.2</v>
      </c>
      <c r="R21" s="26">
        <f t="shared" si="0"/>
        <v>0.96</v>
      </c>
    </row>
    <row r="22" spans="1:18" ht="12.75">
      <c r="A22" s="21">
        <v>17</v>
      </c>
      <c r="B22" s="2" t="s">
        <v>51</v>
      </c>
      <c r="C22" s="23">
        <v>2313.3</v>
      </c>
      <c r="D22" s="23">
        <v>87.6</v>
      </c>
      <c r="E22" s="23">
        <v>361</v>
      </c>
      <c r="F22" s="23">
        <f t="shared" si="1"/>
        <v>1864.7000000000003</v>
      </c>
      <c r="G22" s="23"/>
      <c r="H22" s="23"/>
      <c r="I22" s="22">
        <v>0</v>
      </c>
      <c r="J22" s="22">
        <v>0</v>
      </c>
      <c r="K22" s="23">
        <f t="shared" si="2"/>
        <v>0</v>
      </c>
      <c r="L22" s="23">
        <v>2321.4</v>
      </c>
      <c r="M22" s="2">
        <v>448.6</v>
      </c>
      <c r="N22" s="23">
        <f t="shared" si="3"/>
        <v>1872.8000000000002</v>
      </c>
      <c r="O22" s="22">
        <f t="shared" si="4"/>
        <v>-0.43438622834771856</v>
      </c>
      <c r="P22" s="75">
        <v>0.92</v>
      </c>
      <c r="Q22" s="26">
        <v>1.2</v>
      </c>
      <c r="R22" s="26">
        <f t="shared" si="0"/>
        <v>1.104</v>
      </c>
    </row>
    <row r="23" spans="1:18" ht="12.75">
      <c r="A23" s="21">
        <v>18</v>
      </c>
      <c r="B23" s="2" t="s">
        <v>52</v>
      </c>
      <c r="C23" s="23">
        <v>1864.9</v>
      </c>
      <c r="D23" s="23">
        <v>48.2</v>
      </c>
      <c r="E23" s="23">
        <v>270.8</v>
      </c>
      <c r="F23" s="23">
        <f t="shared" si="1"/>
        <v>1545.9</v>
      </c>
      <c r="G23" s="23"/>
      <c r="H23" s="23"/>
      <c r="I23" s="22">
        <v>0</v>
      </c>
      <c r="J23" s="22">
        <v>0</v>
      </c>
      <c r="K23" s="23">
        <f t="shared" si="2"/>
        <v>0</v>
      </c>
      <c r="L23" s="23">
        <v>1872.9</v>
      </c>
      <c r="M23" s="27">
        <v>319</v>
      </c>
      <c r="N23" s="23">
        <f t="shared" si="3"/>
        <v>1553.9</v>
      </c>
      <c r="O23" s="22">
        <f t="shared" si="4"/>
        <v>-0.5174978976647907</v>
      </c>
      <c r="P23" s="75">
        <v>0.9</v>
      </c>
      <c r="Q23" s="26">
        <v>1.2</v>
      </c>
      <c r="R23" s="26">
        <f t="shared" si="0"/>
        <v>1.08</v>
      </c>
    </row>
    <row r="24" spans="1:18" ht="12.75">
      <c r="A24" s="21">
        <v>19</v>
      </c>
      <c r="B24" s="2" t="s">
        <v>53</v>
      </c>
      <c r="C24" s="23">
        <v>2817</v>
      </c>
      <c r="D24" s="23">
        <v>97.7</v>
      </c>
      <c r="E24" s="23">
        <v>419.5</v>
      </c>
      <c r="F24" s="23">
        <f t="shared" si="1"/>
        <v>2299.8</v>
      </c>
      <c r="G24" s="23"/>
      <c r="H24" s="23"/>
      <c r="I24" s="22">
        <v>0</v>
      </c>
      <c r="J24" s="22">
        <v>0</v>
      </c>
      <c r="K24" s="23">
        <f t="shared" si="2"/>
        <v>0</v>
      </c>
      <c r="L24" s="23">
        <v>2839.9</v>
      </c>
      <c r="M24" s="2">
        <v>517.2</v>
      </c>
      <c r="N24" s="23">
        <f t="shared" si="3"/>
        <v>2322.7</v>
      </c>
      <c r="O24" s="22">
        <f t="shared" si="4"/>
        <v>-0.9957387598921487</v>
      </c>
      <c r="P24" s="75">
        <v>0.8</v>
      </c>
      <c r="Q24" s="26">
        <v>1.2</v>
      </c>
      <c r="R24" s="26">
        <f t="shared" si="0"/>
        <v>0.96</v>
      </c>
    </row>
    <row r="25" spans="1:18" ht="12.75">
      <c r="A25" s="21">
        <v>20</v>
      </c>
      <c r="B25" s="22"/>
      <c r="C25" s="23"/>
      <c r="D25" s="23"/>
      <c r="E25" s="23"/>
      <c r="F25" s="23">
        <f t="shared" si="1"/>
        <v>0</v>
      </c>
      <c r="G25" s="23"/>
      <c r="H25" s="23"/>
      <c r="I25" s="22"/>
      <c r="J25" s="22"/>
      <c r="K25" s="23">
        <f t="shared" si="2"/>
        <v>0</v>
      </c>
      <c r="L25" s="23"/>
      <c r="M25" s="23"/>
      <c r="N25" s="23">
        <f t="shared" si="3"/>
        <v>0</v>
      </c>
      <c r="O25" s="22" t="e">
        <f t="shared" si="4"/>
        <v>#DIV/0!</v>
      </c>
      <c r="P25" s="75"/>
      <c r="Q25" s="26">
        <v>1.2</v>
      </c>
      <c r="R25" s="26">
        <f t="shared" si="0"/>
        <v>0</v>
      </c>
    </row>
    <row r="26" spans="1:18" ht="12.75">
      <c r="A26" s="21">
        <v>21</v>
      </c>
      <c r="B26" s="22"/>
      <c r="C26" s="23"/>
      <c r="D26" s="23"/>
      <c r="E26" s="23"/>
      <c r="F26" s="23">
        <f t="shared" si="1"/>
        <v>0</v>
      </c>
      <c r="G26" s="23"/>
      <c r="H26" s="23"/>
      <c r="I26" s="22"/>
      <c r="J26" s="22"/>
      <c r="K26" s="23">
        <f t="shared" si="2"/>
        <v>0</v>
      </c>
      <c r="L26" s="23"/>
      <c r="M26" s="23"/>
      <c r="N26" s="23">
        <f t="shared" si="3"/>
        <v>0</v>
      </c>
      <c r="O26" s="22" t="e">
        <f t="shared" si="4"/>
        <v>#DIV/0!</v>
      </c>
      <c r="P26" s="75"/>
      <c r="Q26" s="26">
        <v>1.2</v>
      </c>
      <c r="R26" s="26">
        <f t="shared" si="0"/>
        <v>0</v>
      </c>
    </row>
    <row r="27" spans="1:18" ht="12.75">
      <c r="A27" s="21">
        <v>22</v>
      </c>
      <c r="B27" s="22"/>
      <c r="C27" s="23"/>
      <c r="D27" s="23"/>
      <c r="E27" s="23"/>
      <c r="F27" s="23">
        <f t="shared" si="1"/>
        <v>0</v>
      </c>
      <c r="G27" s="23"/>
      <c r="H27" s="23"/>
      <c r="I27" s="22"/>
      <c r="J27" s="22"/>
      <c r="K27" s="23">
        <f t="shared" si="2"/>
        <v>0</v>
      </c>
      <c r="L27" s="23"/>
      <c r="M27" s="23"/>
      <c r="N27" s="23">
        <f t="shared" si="3"/>
        <v>0</v>
      </c>
      <c r="O27" s="22" t="e">
        <f t="shared" si="4"/>
        <v>#DIV/0!</v>
      </c>
      <c r="P27" s="75"/>
      <c r="Q27" s="26">
        <v>1.2</v>
      </c>
      <c r="R27" s="26">
        <f t="shared" si="0"/>
        <v>0</v>
      </c>
    </row>
    <row r="28" spans="1:18" ht="12.75">
      <c r="A28" s="21">
        <v>23</v>
      </c>
      <c r="B28" s="22"/>
      <c r="C28" s="23"/>
      <c r="D28" s="23"/>
      <c r="E28" s="23"/>
      <c r="F28" s="23">
        <f t="shared" si="1"/>
        <v>0</v>
      </c>
      <c r="G28" s="23"/>
      <c r="H28" s="23"/>
      <c r="I28" s="22"/>
      <c r="J28" s="22"/>
      <c r="K28" s="23">
        <f t="shared" si="2"/>
        <v>0</v>
      </c>
      <c r="L28" s="23"/>
      <c r="M28" s="23"/>
      <c r="N28" s="23">
        <f t="shared" si="3"/>
        <v>0</v>
      </c>
      <c r="O28" s="22" t="e">
        <f t="shared" si="4"/>
        <v>#DIV/0!</v>
      </c>
      <c r="P28" s="75"/>
      <c r="Q28" s="26">
        <v>1.2</v>
      </c>
      <c r="R28" s="26">
        <f t="shared" si="0"/>
        <v>0</v>
      </c>
    </row>
    <row r="29" spans="1:18" ht="12.75">
      <c r="A29" s="21">
        <v>24</v>
      </c>
      <c r="B29" s="22"/>
      <c r="C29" s="23"/>
      <c r="D29" s="23"/>
      <c r="E29" s="23"/>
      <c r="F29" s="23">
        <f t="shared" si="1"/>
        <v>0</v>
      </c>
      <c r="G29" s="23"/>
      <c r="H29" s="23"/>
      <c r="I29" s="22"/>
      <c r="J29" s="22"/>
      <c r="K29" s="23">
        <f t="shared" si="2"/>
        <v>0</v>
      </c>
      <c r="L29" s="23"/>
      <c r="M29" s="23"/>
      <c r="N29" s="23">
        <f t="shared" si="3"/>
        <v>0</v>
      </c>
      <c r="O29" s="22" t="e">
        <f t="shared" si="4"/>
        <v>#DIV/0!</v>
      </c>
      <c r="P29" s="75"/>
      <c r="Q29" s="26">
        <v>1.2</v>
      </c>
      <c r="R29" s="26">
        <f t="shared" si="0"/>
        <v>0</v>
      </c>
    </row>
    <row r="30" spans="1:18" ht="12.75">
      <c r="A30" s="29" t="s">
        <v>20</v>
      </c>
      <c r="B30" s="29"/>
      <c r="C30" s="31">
        <f aca="true" t="shared" si="5" ref="C30:N30">SUM(C6:C29)</f>
        <v>66330.9</v>
      </c>
      <c r="D30" s="31">
        <f t="shared" si="5"/>
        <v>1888.2000000000003</v>
      </c>
      <c r="E30" s="31">
        <f t="shared" si="5"/>
        <v>8501.600000000002</v>
      </c>
      <c r="F30" s="31">
        <f t="shared" si="5"/>
        <v>55941.09999999999</v>
      </c>
      <c r="G30" s="31">
        <f t="shared" si="5"/>
        <v>0</v>
      </c>
      <c r="H30" s="31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67160</v>
      </c>
      <c r="M30" s="22">
        <f t="shared" si="5"/>
        <v>10389.800000000001</v>
      </c>
      <c r="N30" s="31">
        <f t="shared" si="5"/>
        <v>56770.200000000004</v>
      </c>
      <c r="O30" s="31" t="s">
        <v>5</v>
      </c>
      <c r="P30" s="73" t="s">
        <v>5</v>
      </c>
      <c r="Q30" s="26">
        <v>1.2</v>
      </c>
      <c r="R30" s="74" t="s">
        <v>5</v>
      </c>
    </row>
    <row r="31" spans="1:16" s="38" customFormat="1" ht="12.7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7"/>
    </row>
    <row r="32" spans="1:16" s="38" customFormat="1" ht="12.7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7"/>
    </row>
    <row r="33" spans="1:16" s="38" customFormat="1" ht="12.7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7"/>
    </row>
    <row r="34" spans="1:16" s="38" customFormat="1" ht="12.7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9"/>
      <c r="P34" s="37"/>
    </row>
    <row r="35" spans="1:16" s="38" customFormat="1" ht="12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7"/>
    </row>
    <row r="36" spans="1:16" s="38" customFormat="1" ht="12.7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7"/>
    </row>
    <row r="37" spans="1:16" s="38" customFormat="1" ht="12.7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7"/>
    </row>
    <row r="38" spans="1:16" s="38" customFormat="1" ht="12.75">
      <c r="A38" s="37"/>
      <c r="C38" s="35"/>
      <c r="D38" s="35"/>
      <c r="E38" s="35"/>
      <c r="F38" s="35"/>
      <c r="G38" s="35"/>
      <c r="H38" s="35"/>
      <c r="N38" s="35"/>
      <c r="P38" s="37"/>
    </row>
    <row r="39" spans="1:16" s="38" customFormat="1" ht="12.75">
      <c r="A39" s="37"/>
      <c r="C39" s="35"/>
      <c r="D39" s="35"/>
      <c r="E39" s="35"/>
      <c r="F39" s="35"/>
      <c r="G39" s="35"/>
      <c r="H39" s="35"/>
      <c r="N39" s="35"/>
      <c r="P39" s="37"/>
    </row>
    <row r="40" spans="1:16" s="38" customFormat="1" ht="12.75">
      <c r="A40" s="37"/>
      <c r="C40" s="35"/>
      <c r="D40" s="35"/>
      <c r="E40" s="35"/>
      <c r="F40" s="35"/>
      <c r="G40" s="35"/>
      <c r="H40" s="35"/>
      <c r="N40" s="35"/>
      <c r="P40" s="37"/>
    </row>
    <row r="41" spans="1:16" s="38" customFormat="1" ht="12.75">
      <c r="A41" s="37"/>
      <c r="P41" s="37"/>
    </row>
    <row r="42" spans="1:16" s="38" customFormat="1" ht="12.75">
      <c r="A42" s="37"/>
      <c r="P42" s="37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selection activeCell="A1" sqref="A1:L1"/>
    </sheetView>
  </sheetViews>
  <sheetFormatPr defaultColWidth="9.00390625" defaultRowHeight="12.75"/>
  <cols>
    <col min="1" max="1" width="5.125" style="3" customWidth="1"/>
    <col min="2" max="2" width="23.00390625" style="4" customWidth="1"/>
    <col min="3" max="3" width="17.75390625" style="4" hidden="1" customWidth="1"/>
    <col min="4" max="6" width="17.75390625" style="4" customWidth="1"/>
    <col min="7" max="7" width="21.25390625" style="4" hidden="1" customWidth="1"/>
    <col min="8" max="8" width="19.875" style="4" customWidth="1"/>
    <col min="9" max="9" width="15.375" style="4" customWidth="1"/>
    <col min="10" max="10" width="16.25390625" style="3" customWidth="1"/>
    <col min="11" max="11" width="16.00390625" style="4" customWidth="1"/>
    <col min="12" max="12" width="14.75390625" style="4" customWidth="1"/>
    <col min="13" max="16384" width="9.125" style="4" customWidth="1"/>
  </cols>
  <sheetData>
    <row r="1" spans="1:12" ht="57" customHeight="1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9" ht="12.75">
      <c r="A2" s="41"/>
      <c r="B2" s="6"/>
      <c r="C2" s="6"/>
      <c r="D2" s="6"/>
      <c r="E2" s="6"/>
      <c r="F2" s="6"/>
      <c r="G2" s="6"/>
      <c r="H2" s="6"/>
      <c r="I2" s="6"/>
    </row>
    <row r="3" spans="1:12" ht="132.75" customHeight="1">
      <c r="A3" s="8" t="s">
        <v>55</v>
      </c>
      <c r="B3" s="9" t="s">
        <v>30</v>
      </c>
      <c r="C3" s="77" t="s">
        <v>56</v>
      </c>
      <c r="D3" s="77" t="s">
        <v>101</v>
      </c>
      <c r="E3" s="77" t="s">
        <v>102</v>
      </c>
      <c r="F3" s="77" t="s">
        <v>114</v>
      </c>
      <c r="G3" s="77" t="s">
        <v>114</v>
      </c>
      <c r="H3" s="77" t="s">
        <v>115</v>
      </c>
      <c r="I3" s="10" t="s">
        <v>57</v>
      </c>
      <c r="J3" s="14" t="s">
        <v>58</v>
      </c>
      <c r="K3" s="14" t="s">
        <v>9</v>
      </c>
      <c r="L3" s="13" t="s">
        <v>3</v>
      </c>
    </row>
    <row r="4" spans="1:12" s="19" customFormat="1" ht="42.75" customHeight="1">
      <c r="A4" s="8"/>
      <c r="B4" s="9"/>
      <c r="C4" s="10" t="s">
        <v>59</v>
      </c>
      <c r="D4" s="10" t="s">
        <v>83</v>
      </c>
      <c r="E4" s="10" t="s">
        <v>83</v>
      </c>
      <c r="F4" s="10" t="s">
        <v>17</v>
      </c>
      <c r="G4" s="15" t="s">
        <v>60</v>
      </c>
      <c r="H4" s="15" t="s">
        <v>12</v>
      </c>
      <c r="I4" s="15" t="s">
        <v>61</v>
      </c>
      <c r="J4" s="17"/>
      <c r="K4" s="17"/>
      <c r="L4" s="18" t="s">
        <v>22</v>
      </c>
    </row>
    <row r="5" spans="1:12" s="19" customFormat="1" ht="11.25" customHeight="1">
      <c r="A5" s="20">
        <v>1</v>
      </c>
      <c r="B5" s="20">
        <v>2</v>
      </c>
      <c r="C5" s="20" t="s">
        <v>62</v>
      </c>
      <c r="D5" s="20">
        <v>3</v>
      </c>
      <c r="E5" s="20">
        <v>4</v>
      </c>
      <c r="F5" s="20">
        <v>5</v>
      </c>
      <c r="G5" s="15">
        <v>3</v>
      </c>
      <c r="H5" s="15">
        <v>6</v>
      </c>
      <c r="I5" s="15">
        <v>7</v>
      </c>
      <c r="J5" s="15">
        <v>6</v>
      </c>
      <c r="K5" s="15">
        <v>7</v>
      </c>
      <c r="L5" s="18">
        <v>8</v>
      </c>
    </row>
    <row r="6" spans="1:12" ht="12.75">
      <c r="A6" s="21">
        <v>1</v>
      </c>
      <c r="B6" s="76" t="s">
        <v>35</v>
      </c>
      <c r="C6" s="22">
        <v>130</v>
      </c>
      <c r="D6" s="78">
        <v>49.4</v>
      </c>
      <c r="E6" s="78">
        <v>37.6</v>
      </c>
      <c r="F6" s="22">
        <f>E6-D6</f>
        <v>-11.799999999999997</v>
      </c>
      <c r="G6" s="23">
        <v>0</v>
      </c>
      <c r="H6" s="22">
        <v>310.3</v>
      </c>
      <c r="I6" s="79">
        <f>F6/H6*100</f>
        <v>-3.8027715114405405</v>
      </c>
      <c r="J6" s="26">
        <v>1</v>
      </c>
      <c r="K6" s="26">
        <v>1</v>
      </c>
      <c r="L6" s="26">
        <f aca="true" t="shared" si="0" ref="L6:L29">J6*K6</f>
        <v>1</v>
      </c>
    </row>
    <row r="7" spans="1:12" ht="12.75">
      <c r="A7" s="21">
        <v>2</v>
      </c>
      <c r="B7" s="28" t="s">
        <v>36</v>
      </c>
      <c r="C7" s="22">
        <v>468</v>
      </c>
      <c r="D7" s="78">
        <v>23.3</v>
      </c>
      <c r="E7" s="78">
        <v>17.3</v>
      </c>
      <c r="F7" s="22">
        <f aca="true" t="shared" si="1" ref="F7:F29">E7-D7</f>
        <v>-6</v>
      </c>
      <c r="G7" s="23">
        <v>75</v>
      </c>
      <c r="H7" s="22">
        <v>273.6</v>
      </c>
      <c r="I7" s="79">
        <f aca="true" t="shared" si="2" ref="I7:I29">F7/H7*100</f>
        <v>-2.1929824561403506</v>
      </c>
      <c r="J7" s="26">
        <v>1</v>
      </c>
      <c r="K7" s="26">
        <v>1</v>
      </c>
      <c r="L7" s="26">
        <f t="shared" si="0"/>
        <v>1</v>
      </c>
    </row>
    <row r="8" spans="1:12" ht="12.75">
      <c r="A8" s="21">
        <v>3</v>
      </c>
      <c r="B8" s="28" t="s">
        <v>37</v>
      </c>
      <c r="C8" s="22">
        <v>340</v>
      </c>
      <c r="D8" s="78">
        <v>38.9</v>
      </c>
      <c r="E8" s="78">
        <v>17.4</v>
      </c>
      <c r="F8" s="22">
        <f t="shared" si="1"/>
        <v>-21.5</v>
      </c>
      <c r="G8" s="23">
        <v>1.3</v>
      </c>
      <c r="H8" s="22">
        <v>152</v>
      </c>
      <c r="I8" s="79">
        <f t="shared" si="2"/>
        <v>-14.144736842105262</v>
      </c>
      <c r="J8" s="26">
        <v>1</v>
      </c>
      <c r="K8" s="26">
        <v>1</v>
      </c>
      <c r="L8" s="26">
        <f t="shared" si="0"/>
        <v>1</v>
      </c>
    </row>
    <row r="9" spans="1:12" ht="12.75">
      <c r="A9" s="21">
        <v>4</v>
      </c>
      <c r="B9" s="28" t="s">
        <v>38</v>
      </c>
      <c r="C9" s="22">
        <v>809</v>
      </c>
      <c r="D9" s="78">
        <v>7.1</v>
      </c>
      <c r="E9" s="78">
        <v>8.1</v>
      </c>
      <c r="F9" s="22">
        <f t="shared" si="1"/>
        <v>1</v>
      </c>
      <c r="G9" s="23">
        <v>-214</v>
      </c>
      <c r="H9" s="22">
        <v>386.5</v>
      </c>
      <c r="I9" s="79">
        <f t="shared" si="2"/>
        <v>0.258732212160414</v>
      </c>
      <c r="J9" s="26">
        <v>0.948</v>
      </c>
      <c r="K9" s="26">
        <v>1</v>
      </c>
      <c r="L9" s="26">
        <f t="shared" si="0"/>
        <v>0.948</v>
      </c>
    </row>
    <row r="10" spans="1:12" ht="12.75">
      <c r="A10" s="21">
        <v>5</v>
      </c>
      <c r="B10" s="28" t="s">
        <v>39</v>
      </c>
      <c r="C10" s="22">
        <v>903</v>
      </c>
      <c r="D10" s="78">
        <v>118</v>
      </c>
      <c r="E10" s="78">
        <v>57.3</v>
      </c>
      <c r="F10" s="22">
        <f t="shared" si="1"/>
        <v>-60.7</v>
      </c>
      <c r="G10" s="23">
        <v>0</v>
      </c>
      <c r="H10" s="22">
        <v>234.8</v>
      </c>
      <c r="I10" s="79">
        <f t="shared" si="2"/>
        <v>-25.851788756388416</v>
      </c>
      <c r="J10" s="26">
        <v>1</v>
      </c>
      <c r="K10" s="26">
        <v>1</v>
      </c>
      <c r="L10" s="26">
        <f t="shared" si="0"/>
        <v>1</v>
      </c>
    </row>
    <row r="11" spans="1:12" ht="12.75">
      <c r="A11" s="21">
        <v>6</v>
      </c>
      <c r="B11" s="28" t="s">
        <v>40</v>
      </c>
      <c r="C11" s="22">
        <v>1688</v>
      </c>
      <c r="D11" s="78">
        <v>44.7</v>
      </c>
      <c r="E11" s="78">
        <v>41.9</v>
      </c>
      <c r="F11" s="22">
        <f t="shared" si="1"/>
        <v>-2.8000000000000043</v>
      </c>
      <c r="G11" s="23">
        <v>-101</v>
      </c>
      <c r="H11" s="22">
        <v>122.5</v>
      </c>
      <c r="I11" s="79">
        <f t="shared" si="2"/>
        <v>-2.285714285714289</v>
      </c>
      <c r="J11" s="26">
        <v>1</v>
      </c>
      <c r="K11" s="26">
        <v>1</v>
      </c>
      <c r="L11" s="26">
        <f t="shared" si="0"/>
        <v>1</v>
      </c>
    </row>
    <row r="12" spans="1:12" ht="12.75">
      <c r="A12" s="21">
        <v>7</v>
      </c>
      <c r="B12" s="28" t="s">
        <v>41</v>
      </c>
      <c r="C12" s="22">
        <v>1230</v>
      </c>
      <c r="D12" s="78">
        <v>7.3</v>
      </c>
      <c r="E12" s="78">
        <v>7.7</v>
      </c>
      <c r="F12" s="22">
        <f t="shared" si="1"/>
        <v>0.40000000000000036</v>
      </c>
      <c r="G12" s="23">
        <v>-85</v>
      </c>
      <c r="H12" s="22">
        <v>94.7</v>
      </c>
      <c r="I12" s="79">
        <f t="shared" si="2"/>
        <v>0.4223864836325242</v>
      </c>
      <c r="J12" s="26">
        <v>0.916</v>
      </c>
      <c r="K12" s="26">
        <v>1</v>
      </c>
      <c r="L12" s="26">
        <f t="shared" si="0"/>
        <v>0.916</v>
      </c>
    </row>
    <row r="13" spans="1:12" ht="12.75">
      <c r="A13" s="21">
        <v>8</v>
      </c>
      <c r="B13" s="28" t="s">
        <v>42</v>
      </c>
      <c r="C13" s="22">
        <v>21</v>
      </c>
      <c r="D13" s="78">
        <v>894</v>
      </c>
      <c r="E13" s="78">
        <v>1425.1</v>
      </c>
      <c r="F13" s="22">
        <f t="shared" si="1"/>
        <v>531.0999999999999</v>
      </c>
      <c r="G13" s="23">
        <v>0</v>
      </c>
      <c r="H13" s="22">
        <v>14257.3</v>
      </c>
      <c r="I13" s="79">
        <f t="shared" si="2"/>
        <v>3.7251092422829</v>
      </c>
      <c r="J13" s="26">
        <v>0.254</v>
      </c>
      <c r="K13" s="26">
        <v>1</v>
      </c>
      <c r="L13" s="26">
        <f t="shared" si="0"/>
        <v>0.254</v>
      </c>
    </row>
    <row r="14" spans="1:12" ht="12.75">
      <c r="A14" s="21">
        <v>9</v>
      </c>
      <c r="B14" s="28" t="s">
        <v>43</v>
      </c>
      <c r="C14" s="22">
        <v>919</v>
      </c>
      <c r="D14" s="78">
        <v>13.9</v>
      </c>
      <c r="E14" s="78">
        <v>17</v>
      </c>
      <c r="F14" s="22">
        <f t="shared" si="1"/>
        <v>3.0999999999999996</v>
      </c>
      <c r="G14" s="23">
        <v>-138</v>
      </c>
      <c r="H14" s="22">
        <v>332.2</v>
      </c>
      <c r="I14" s="79">
        <f t="shared" si="2"/>
        <v>0.9331727874774232</v>
      </c>
      <c r="J14" s="26">
        <v>0.814</v>
      </c>
      <c r="K14" s="26">
        <v>1</v>
      </c>
      <c r="L14" s="26">
        <f t="shared" si="0"/>
        <v>0.814</v>
      </c>
    </row>
    <row r="15" spans="1:12" ht="12.75">
      <c r="A15" s="21">
        <v>10</v>
      </c>
      <c r="B15" s="28" t="s">
        <v>44</v>
      </c>
      <c r="C15" s="22">
        <v>319</v>
      </c>
      <c r="D15" s="78">
        <v>13.4</v>
      </c>
      <c r="E15" s="78">
        <v>12.8</v>
      </c>
      <c r="F15" s="22">
        <f t="shared" si="1"/>
        <v>-0.5999999999999996</v>
      </c>
      <c r="G15" s="23">
        <v>-62</v>
      </c>
      <c r="H15" s="22">
        <v>218</v>
      </c>
      <c r="I15" s="79">
        <f t="shared" si="2"/>
        <v>-0.275229357798165</v>
      </c>
      <c r="J15" s="26">
        <v>1</v>
      </c>
      <c r="K15" s="26">
        <v>1</v>
      </c>
      <c r="L15" s="26">
        <f t="shared" si="0"/>
        <v>1</v>
      </c>
    </row>
    <row r="16" spans="1:12" ht="12.75">
      <c r="A16" s="21">
        <v>11</v>
      </c>
      <c r="B16" s="28" t="s">
        <v>45</v>
      </c>
      <c r="C16" s="22">
        <v>1324</v>
      </c>
      <c r="D16" s="78">
        <v>22.9</v>
      </c>
      <c r="E16" s="78">
        <v>40.8</v>
      </c>
      <c r="F16" s="22">
        <f t="shared" si="1"/>
        <v>17.9</v>
      </c>
      <c r="G16" s="23">
        <v>-423</v>
      </c>
      <c r="H16" s="22">
        <v>1292.3</v>
      </c>
      <c r="I16" s="79">
        <f t="shared" si="2"/>
        <v>1.3851272924243596</v>
      </c>
      <c r="J16" s="26">
        <v>0.722</v>
      </c>
      <c r="K16" s="26">
        <v>1</v>
      </c>
      <c r="L16" s="26">
        <f t="shared" si="0"/>
        <v>0.722</v>
      </c>
    </row>
    <row r="17" spans="1:12" ht="12.75">
      <c r="A17" s="21">
        <v>12</v>
      </c>
      <c r="B17" s="28" t="s">
        <v>46</v>
      </c>
      <c r="C17" s="22">
        <v>365</v>
      </c>
      <c r="D17" s="78">
        <v>7.1</v>
      </c>
      <c r="E17" s="78">
        <v>8.2</v>
      </c>
      <c r="F17" s="22">
        <f t="shared" si="1"/>
        <v>1.0999999999999996</v>
      </c>
      <c r="G17" s="23">
        <v>-286</v>
      </c>
      <c r="H17" s="22">
        <v>176.4</v>
      </c>
      <c r="I17" s="79">
        <f t="shared" si="2"/>
        <v>0.6235827664399091</v>
      </c>
      <c r="J17" s="26">
        <v>0.876</v>
      </c>
      <c r="K17" s="26">
        <v>1</v>
      </c>
      <c r="L17" s="26">
        <f t="shared" si="0"/>
        <v>0.876</v>
      </c>
    </row>
    <row r="18" spans="1:12" ht="12.75">
      <c r="A18" s="21">
        <v>13</v>
      </c>
      <c r="B18" s="28" t="s">
        <v>47</v>
      </c>
      <c r="C18" s="22">
        <v>376</v>
      </c>
      <c r="D18" s="78">
        <v>30.7</v>
      </c>
      <c r="E18" s="78">
        <v>11.2</v>
      </c>
      <c r="F18" s="22">
        <f t="shared" si="1"/>
        <v>-19.5</v>
      </c>
      <c r="G18" s="23">
        <v>0</v>
      </c>
      <c r="H18" s="22">
        <v>176.7</v>
      </c>
      <c r="I18" s="79">
        <f t="shared" si="2"/>
        <v>-11.03565365025467</v>
      </c>
      <c r="J18" s="26">
        <v>1</v>
      </c>
      <c r="K18" s="26">
        <v>1</v>
      </c>
      <c r="L18" s="26">
        <f t="shared" si="0"/>
        <v>1</v>
      </c>
    </row>
    <row r="19" spans="1:12" ht="12.75">
      <c r="A19" s="21">
        <v>14</v>
      </c>
      <c r="B19" s="28" t="s">
        <v>48</v>
      </c>
      <c r="C19" s="22">
        <v>1279</v>
      </c>
      <c r="D19" s="78">
        <v>24.5</v>
      </c>
      <c r="E19" s="78">
        <v>8.9</v>
      </c>
      <c r="F19" s="22">
        <f t="shared" si="1"/>
        <v>-15.6</v>
      </c>
      <c r="G19" s="23">
        <v>18.6</v>
      </c>
      <c r="H19" s="22">
        <v>140</v>
      </c>
      <c r="I19" s="79">
        <f t="shared" si="2"/>
        <v>-11.142857142857142</v>
      </c>
      <c r="J19" s="26">
        <v>1</v>
      </c>
      <c r="K19" s="26">
        <v>1</v>
      </c>
      <c r="L19" s="26">
        <f t="shared" si="0"/>
        <v>1</v>
      </c>
    </row>
    <row r="20" spans="1:12" ht="12.75">
      <c r="A20" s="21">
        <v>15</v>
      </c>
      <c r="B20" s="28" t="s">
        <v>49</v>
      </c>
      <c r="C20" s="22">
        <v>1591</v>
      </c>
      <c r="D20" s="78">
        <v>21.4</v>
      </c>
      <c r="E20" s="78">
        <v>20.8</v>
      </c>
      <c r="F20" s="22">
        <f t="shared" si="1"/>
        <v>-0.5999999999999979</v>
      </c>
      <c r="G20" s="23">
        <v>0</v>
      </c>
      <c r="H20" s="22">
        <v>211.1</v>
      </c>
      <c r="I20" s="79">
        <f t="shared" si="2"/>
        <v>-0.28422548555187016</v>
      </c>
      <c r="J20" s="26">
        <v>1</v>
      </c>
      <c r="K20" s="26">
        <v>1</v>
      </c>
      <c r="L20" s="26">
        <f t="shared" si="0"/>
        <v>1</v>
      </c>
    </row>
    <row r="21" spans="1:12" ht="12.75">
      <c r="A21" s="21">
        <v>16</v>
      </c>
      <c r="B21" s="28" t="s">
        <v>50</v>
      </c>
      <c r="C21" s="22">
        <v>1431</v>
      </c>
      <c r="D21" s="78">
        <v>10.7</v>
      </c>
      <c r="E21" s="78">
        <v>21.4</v>
      </c>
      <c r="F21" s="22">
        <f t="shared" si="1"/>
        <v>10.7</v>
      </c>
      <c r="G21" s="23">
        <v>0</v>
      </c>
      <c r="H21" s="22">
        <v>281.4</v>
      </c>
      <c r="I21" s="79">
        <f t="shared" si="2"/>
        <v>3.802416488983653</v>
      </c>
      <c r="J21" s="26">
        <v>0.24</v>
      </c>
      <c r="K21" s="26">
        <v>1</v>
      </c>
      <c r="L21" s="26">
        <f t="shared" si="0"/>
        <v>0.24</v>
      </c>
    </row>
    <row r="22" spans="1:12" ht="12.75">
      <c r="A22" s="21">
        <v>17</v>
      </c>
      <c r="B22" s="28" t="s">
        <v>51</v>
      </c>
      <c r="C22" s="22">
        <v>19</v>
      </c>
      <c r="D22" s="78">
        <v>17.2</v>
      </c>
      <c r="E22" s="78">
        <v>18.5</v>
      </c>
      <c r="F22" s="22">
        <f t="shared" si="1"/>
        <v>1.3000000000000007</v>
      </c>
      <c r="G22" s="23">
        <v>-104</v>
      </c>
      <c r="H22" s="22">
        <v>240.9</v>
      </c>
      <c r="I22" s="79">
        <f t="shared" si="2"/>
        <v>0.5396430053964303</v>
      </c>
      <c r="J22" s="26">
        <v>0.892</v>
      </c>
      <c r="K22" s="26">
        <v>1</v>
      </c>
      <c r="L22" s="26">
        <f t="shared" si="0"/>
        <v>0.892</v>
      </c>
    </row>
    <row r="23" spans="1:12" ht="12.75">
      <c r="A23" s="21">
        <v>18</v>
      </c>
      <c r="B23" s="28" t="s">
        <v>52</v>
      </c>
      <c r="C23" s="22">
        <v>358</v>
      </c>
      <c r="D23" s="78">
        <v>19.4</v>
      </c>
      <c r="E23" s="78">
        <v>6.7</v>
      </c>
      <c r="F23" s="22">
        <f t="shared" si="1"/>
        <v>-12.7</v>
      </c>
      <c r="G23" s="23">
        <v>-157</v>
      </c>
      <c r="H23" s="22">
        <v>152.8</v>
      </c>
      <c r="I23" s="79">
        <f t="shared" si="2"/>
        <v>-8.311518324607329</v>
      </c>
      <c r="J23" s="26">
        <v>1</v>
      </c>
      <c r="K23" s="26">
        <v>1</v>
      </c>
      <c r="L23" s="26">
        <f t="shared" si="0"/>
        <v>1</v>
      </c>
    </row>
    <row r="24" spans="1:12" ht="12.75">
      <c r="A24" s="21">
        <v>19</v>
      </c>
      <c r="B24" s="28" t="s">
        <v>53</v>
      </c>
      <c r="C24" s="22">
        <v>1655</v>
      </c>
      <c r="D24" s="78">
        <v>16.2</v>
      </c>
      <c r="E24" s="78">
        <v>21.4</v>
      </c>
      <c r="F24" s="22">
        <f t="shared" si="1"/>
        <v>5.199999999999999</v>
      </c>
      <c r="G24" s="23">
        <v>-815</v>
      </c>
      <c r="H24" s="22">
        <v>419.9</v>
      </c>
      <c r="I24" s="79">
        <f t="shared" si="2"/>
        <v>1.2383900928792568</v>
      </c>
      <c r="J24" s="26">
        <v>0.752</v>
      </c>
      <c r="K24" s="26">
        <v>1</v>
      </c>
      <c r="L24" s="26">
        <f t="shared" si="0"/>
        <v>0.752</v>
      </c>
    </row>
    <row r="25" spans="1:12" ht="12.75">
      <c r="A25" s="21">
        <v>20</v>
      </c>
      <c r="B25" s="22"/>
      <c r="C25" s="22">
        <v>77</v>
      </c>
      <c r="D25" s="22"/>
      <c r="E25" s="22"/>
      <c r="F25" s="22">
        <f t="shared" si="1"/>
        <v>0</v>
      </c>
      <c r="G25" s="23">
        <v>482</v>
      </c>
      <c r="H25" s="23"/>
      <c r="I25" s="79" t="e">
        <f t="shared" si="2"/>
        <v>#DIV/0!</v>
      </c>
      <c r="J25" s="25"/>
      <c r="K25" s="26">
        <v>1</v>
      </c>
      <c r="L25" s="26">
        <f t="shared" si="0"/>
        <v>0</v>
      </c>
    </row>
    <row r="26" spans="1:12" ht="12.75">
      <c r="A26" s="21">
        <v>21</v>
      </c>
      <c r="B26" s="22"/>
      <c r="C26" s="22">
        <v>332</v>
      </c>
      <c r="D26" s="22"/>
      <c r="E26" s="22"/>
      <c r="F26" s="22">
        <f t="shared" si="1"/>
        <v>0</v>
      </c>
      <c r="G26" s="23">
        <v>0</v>
      </c>
      <c r="H26" s="23"/>
      <c r="I26" s="79" t="e">
        <f t="shared" si="2"/>
        <v>#DIV/0!</v>
      </c>
      <c r="J26" s="26"/>
      <c r="K26" s="26">
        <v>1</v>
      </c>
      <c r="L26" s="26">
        <f t="shared" si="0"/>
        <v>0</v>
      </c>
    </row>
    <row r="27" spans="1:12" ht="12.75">
      <c r="A27" s="21">
        <v>22</v>
      </c>
      <c r="B27" s="22"/>
      <c r="C27" s="22">
        <v>1053</v>
      </c>
      <c r="D27" s="22"/>
      <c r="E27" s="22"/>
      <c r="F27" s="22">
        <f t="shared" si="1"/>
        <v>0</v>
      </c>
      <c r="G27" s="72">
        <v>-680</v>
      </c>
      <c r="H27" s="23"/>
      <c r="I27" s="79" t="e">
        <f t="shared" si="2"/>
        <v>#DIV/0!</v>
      </c>
      <c r="J27" s="25"/>
      <c r="K27" s="26">
        <v>1</v>
      </c>
      <c r="L27" s="26">
        <f t="shared" si="0"/>
        <v>0</v>
      </c>
    </row>
    <row r="28" spans="1:12" ht="12.75">
      <c r="A28" s="21">
        <v>23</v>
      </c>
      <c r="B28" s="22"/>
      <c r="C28" s="22">
        <v>1300</v>
      </c>
      <c r="D28" s="22"/>
      <c r="E28" s="22"/>
      <c r="F28" s="22">
        <f t="shared" si="1"/>
        <v>0</v>
      </c>
      <c r="G28" s="72">
        <v>-843</v>
      </c>
      <c r="H28" s="23"/>
      <c r="I28" s="79" t="e">
        <f t="shared" si="2"/>
        <v>#DIV/0!</v>
      </c>
      <c r="J28" s="25"/>
      <c r="K28" s="26">
        <v>1</v>
      </c>
      <c r="L28" s="26">
        <f t="shared" si="0"/>
        <v>0</v>
      </c>
    </row>
    <row r="29" spans="1:12" ht="12.75">
      <c r="A29" s="21">
        <v>24</v>
      </c>
      <c r="B29" s="22"/>
      <c r="C29" s="22">
        <v>4659</v>
      </c>
      <c r="D29" s="22"/>
      <c r="E29" s="22"/>
      <c r="F29" s="22">
        <f t="shared" si="1"/>
        <v>0</v>
      </c>
      <c r="G29" s="72">
        <v>0</v>
      </c>
      <c r="H29" s="23"/>
      <c r="I29" s="79" t="e">
        <f t="shared" si="2"/>
        <v>#DIV/0!</v>
      </c>
      <c r="J29" s="26"/>
      <c r="K29" s="26">
        <v>1</v>
      </c>
      <c r="L29" s="26">
        <f t="shared" si="0"/>
        <v>0</v>
      </c>
    </row>
    <row r="30" spans="1:12" ht="12.75">
      <c r="A30" s="29" t="s">
        <v>20</v>
      </c>
      <c r="B30" s="29"/>
      <c r="C30" s="31">
        <f aca="true" t="shared" si="3" ref="C30:H30">SUM(C6:C29)</f>
        <v>22646</v>
      </c>
      <c r="D30" s="31">
        <f t="shared" si="3"/>
        <v>1380.1000000000006</v>
      </c>
      <c r="E30" s="31">
        <f t="shared" si="3"/>
        <v>1800.1000000000001</v>
      </c>
      <c r="F30" s="31">
        <f t="shared" si="3"/>
        <v>419.9999999999999</v>
      </c>
      <c r="G30" s="31">
        <f t="shared" si="3"/>
        <v>-3331.1000000000004</v>
      </c>
      <c r="H30" s="31">
        <f t="shared" si="3"/>
        <v>19473.400000000005</v>
      </c>
      <c r="I30" s="31" t="s">
        <v>5</v>
      </c>
      <c r="J30" s="73" t="s">
        <v>5</v>
      </c>
      <c r="K30" s="26">
        <v>1</v>
      </c>
      <c r="L30" s="74" t="s">
        <v>5</v>
      </c>
    </row>
    <row r="31" spans="1:10" s="38" customFormat="1" ht="12.75">
      <c r="A31" s="34"/>
      <c r="B31" s="35"/>
      <c r="C31" s="35"/>
      <c r="D31" s="35"/>
      <c r="E31" s="35"/>
      <c r="F31" s="35"/>
      <c r="G31" s="35"/>
      <c r="H31" s="35"/>
      <c r="I31" s="35"/>
      <c r="J31" s="37"/>
    </row>
    <row r="32" spans="1:10" s="38" customFormat="1" ht="12.75">
      <c r="A32" s="34"/>
      <c r="B32" s="35"/>
      <c r="C32" s="35"/>
      <c r="D32" s="35"/>
      <c r="E32" s="35"/>
      <c r="F32" s="35"/>
      <c r="G32" s="35"/>
      <c r="H32" s="35"/>
      <c r="I32" s="35"/>
      <c r="J32" s="37"/>
    </row>
    <row r="33" spans="1:10" s="38" customFormat="1" ht="12.75">
      <c r="A33" s="34"/>
      <c r="B33" s="35"/>
      <c r="C33" s="35"/>
      <c r="D33" s="35"/>
      <c r="E33" s="35"/>
      <c r="F33" s="35"/>
      <c r="G33" s="35"/>
      <c r="H33" s="35"/>
      <c r="I33" s="35"/>
      <c r="J33" s="37"/>
    </row>
    <row r="34" spans="1:10" s="38" customFormat="1" ht="12.75">
      <c r="A34" s="34"/>
      <c r="B34" s="35"/>
      <c r="C34" s="35"/>
      <c r="D34" s="35"/>
      <c r="E34" s="35"/>
      <c r="F34" s="35"/>
      <c r="G34" s="35"/>
      <c r="H34" s="35"/>
      <c r="I34" s="39"/>
      <c r="J34" s="37"/>
    </row>
    <row r="35" spans="1:10" s="38" customFormat="1" ht="12.75">
      <c r="A35" s="34"/>
      <c r="B35" s="35"/>
      <c r="C35" s="35"/>
      <c r="D35" s="35"/>
      <c r="E35" s="35"/>
      <c r="F35" s="35"/>
      <c r="G35" s="35"/>
      <c r="H35" s="35"/>
      <c r="I35" s="35"/>
      <c r="J35" s="37"/>
    </row>
    <row r="36" spans="1:10" s="38" customFormat="1" ht="12.75">
      <c r="A36" s="34"/>
      <c r="B36" s="35"/>
      <c r="C36" s="35"/>
      <c r="D36" s="35"/>
      <c r="E36" s="35"/>
      <c r="F36" s="35"/>
      <c r="G36" s="35"/>
      <c r="H36" s="35"/>
      <c r="I36" s="35"/>
      <c r="J36" s="37"/>
    </row>
    <row r="37" spans="1:10" s="38" customFormat="1" ht="12.75">
      <c r="A37" s="34"/>
      <c r="B37" s="35"/>
      <c r="C37" s="35"/>
      <c r="D37" s="35"/>
      <c r="E37" s="35"/>
      <c r="F37" s="35"/>
      <c r="G37" s="35"/>
      <c r="H37" s="35"/>
      <c r="I37" s="35"/>
      <c r="J37" s="37"/>
    </row>
    <row r="38" spans="1:10" s="38" customFormat="1" ht="12.75">
      <c r="A38" s="37"/>
      <c r="H38" s="35"/>
      <c r="J38" s="37"/>
    </row>
    <row r="39" spans="1:10" s="38" customFormat="1" ht="12.75">
      <c r="A39" s="37"/>
      <c r="H39" s="35"/>
      <c r="J39" s="37"/>
    </row>
    <row r="40" spans="1:10" s="38" customFormat="1" ht="12.75">
      <c r="A40" s="37"/>
      <c r="H40" s="35"/>
      <c r="J40" s="37"/>
    </row>
    <row r="41" spans="1:10" s="38" customFormat="1" ht="12.75">
      <c r="A41" s="37"/>
      <c r="J41" s="37"/>
    </row>
    <row r="42" spans="1:10" s="38" customFormat="1" ht="12.75">
      <c r="A42" s="37"/>
      <c r="J42" s="37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5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2008-12-24T12:29:06Z</cp:lastPrinted>
  <dcterms:created xsi:type="dcterms:W3CDTF">2007-07-17T04:31:37Z</dcterms:created>
  <dcterms:modified xsi:type="dcterms:W3CDTF">2008-12-26T11:00:10Z</dcterms:modified>
  <cp:category/>
  <cp:version/>
  <cp:contentType/>
  <cp:contentStatus/>
</cp:coreProperties>
</file>