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5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<sst xmlns="http://schemas.openxmlformats.org/spreadsheetml/2006/main" count="286" uniqueCount="116">
  <si>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</si>
  <si>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</si>
  <si>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</si>
  <si>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</si>
  <si>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</si>
  <si>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</si>
  <si>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</si>
  <si>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</si>
  <si>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</si>
  <si>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</si>
  <si>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</si>
  <si>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</si>
  <si>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</si>
  <si>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</si>
  <si>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</si>
  <si>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</si>
  <si>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</si>
  <si>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>Кредиторская задолженность на 01.07.2007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</si>
  <si>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</si>
  <si>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</si>
  <si>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</si>
  <si>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</si>
  <si>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</si>
  <si>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</si>
  <si>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</si>
  <si>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</si>
  <si>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</si>
  <si>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</si>
  <si>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</si>
  <si>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</si>
  <si>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</si>
  <si>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</si>
  <si>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</si>
  <si>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>Плановые показатели объема расходов бюджета поселений на 2007 год</t>
  </si>
  <si>
    <t>Прогноз поступления доходов в бюджет поселений  на 2007 год</t>
  </si>
  <si>
    <t>Прогноз поступления налоговых и неналоговых доходов в бюджеты поселений  на 2007 год</t>
  </si>
  <si>
    <t xml:space="preserve">Плановые показатели объема капитальных расходов бюджета поселений  на 2007 год (ЭК 310) </t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</si>
  <si>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</si>
  <si>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</si>
  <si>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</si>
  <si>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</si>
  <si>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</si>
  <si>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</si>
  <si>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</si>
  <si>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</si>
  <si>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</si>
  <si>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</si>
  <si>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</si>
  <si>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</si>
  <si>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</si>
  <si>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</si>
  <si>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</si>
  <si>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</si>
  <si>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</si>
  <si>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</si>
  <si>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</si>
  <si>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</si>
  <si>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</si>
  <si>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</si>
  <si>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</si>
  <si>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</si>
  <si>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</si>
  <si>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</si>
  <si>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</si>
  <si>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</si>
  <si>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</si>
  <si>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</si>
  <si>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</si>
  <si>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</si>
  <si>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</si>
  <si>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t>Недоимка по местным налогам на 01.04.2007</t>
  </si>
  <si>
    <t>Недоимка по местным налогам на 01.07.2007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</si>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</sst>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68" fontId="4" fillId="0" borderId="1" xfId="0" applyNumberFormat="1" applyFont="1" applyBorder="1" applyAlignment="1">
      <alignment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6">
      <pane xSplit="2" ySplit="1" topLeftCell="C7" activePane="bottomRight" state="frozen"/>
      <selection pane="topLeft" activeCell="A6" sqref="A6"/>
      <selection pane="topRight" activeCell="C6" sqref="C6"/>
      <selection pane="bottomLeft" activeCell="A7" sqref="A7"/>
      <selection pane="bottomRight" activeCell="C36" sqref="C3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2" t="s">
        <v>42</v>
      </c>
      <c r="D2" s="82"/>
      <c r="E2" s="82"/>
      <c r="F2" s="82"/>
      <c r="G2" s="82"/>
      <c r="H2" s="82"/>
      <c r="I2" s="82"/>
      <c r="J2" s="82"/>
      <c r="K2" s="82"/>
      <c r="L2" s="4"/>
      <c r="M2" s="4"/>
      <c r="N2" s="4"/>
      <c r="O2" s="4"/>
      <c r="P2" s="4"/>
      <c r="Q2" s="4"/>
    </row>
    <row r="3" spans="1:17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  <c r="P3" s="4"/>
      <c r="Q3" s="4"/>
    </row>
    <row r="4" spans="1:20" ht="195.75" customHeight="1">
      <c r="A4" s="79" t="s">
        <v>6</v>
      </c>
      <c r="B4" s="80" t="s">
        <v>32</v>
      </c>
      <c r="C4" s="5" t="s">
        <v>15</v>
      </c>
      <c r="D4" s="5" t="s">
        <v>17</v>
      </c>
      <c r="E4" s="25" t="s">
        <v>18</v>
      </c>
      <c r="F4" s="25" t="s">
        <v>33</v>
      </c>
      <c r="G4" s="25" t="s">
        <v>37</v>
      </c>
      <c r="H4" s="35" t="s">
        <v>38</v>
      </c>
      <c r="I4" s="25" t="s">
        <v>36</v>
      </c>
      <c r="J4" s="25" t="s">
        <v>39</v>
      </c>
      <c r="K4" s="5" t="s">
        <v>40</v>
      </c>
      <c r="L4" s="6" t="s">
        <v>41</v>
      </c>
      <c r="M4" s="25" t="s">
        <v>34</v>
      </c>
      <c r="N4" s="25" t="s">
        <v>43</v>
      </c>
      <c r="O4" s="25" t="s">
        <v>44</v>
      </c>
      <c r="P4" s="21" t="s">
        <v>45</v>
      </c>
      <c r="Q4" s="5" t="s">
        <v>30</v>
      </c>
      <c r="R4" s="76" t="s">
        <v>1</v>
      </c>
      <c r="S4" s="76" t="s">
        <v>7</v>
      </c>
      <c r="T4" s="6" t="s">
        <v>3</v>
      </c>
    </row>
    <row r="5" spans="1:20" s="10" customFormat="1" ht="45.75" customHeight="1">
      <c r="A5" s="79"/>
      <c r="B5" s="80"/>
      <c r="C5" s="5" t="s">
        <v>16</v>
      </c>
      <c r="D5" s="5" t="s">
        <v>16</v>
      </c>
      <c r="E5" s="8" t="s">
        <v>19</v>
      </c>
      <c r="F5" s="8" t="s">
        <v>12</v>
      </c>
      <c r="G5" s="8" t="s">
        <v>47</v>
      </c>
      <c r="H5" s="36" t="s">
        <v>25</v>
      </c>
      <c r="I5" s="8" t="s">
        <v>12</v>
      </c>
      <c r="J5" s="8" t="s">
        <v>46</v>
      </c>
      <c r="K5" s="8" t="s">
        <v>27</v>
      </c>
      <c r="L5" s="8" t="s">
        <v>28</v>
      </c>
      <c r="M5" s="8" t="s">
        <v>12</v>
      </c>
      <c r="N5" s="8" t="s">
        <v>12</v>
      </c>
      <c r="O5" s="8" t="s">
        <v>12</v>
      </c>
      <c r="P5" s="8" t="s">
        <v>29</v>
      </c>
      <c r="Q5" s="8" t="s">
        <v>31</v>
      </c>
      <c r="R5" s="77"/>
      <c r="S5" s="77"/>
      <c r="T5" s="9" t="s">
        <v>20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26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2">
        <v>1</v>
      </c>
      <c r="B7" s="40" t="s">
        <v>48</v>
      </c>
      <c r="C7" s="22">
        <v>0</v>
      </c>
      <c r="D7" s="22">
        <v>0</v>
      </c>
      <c r="E7" s="43">
        <f>D7-C7</f>
        <v>0</v>
      </c>
      <c r="F7" s="43">
        <v>2224.7</v>
      </c>
      <c r="G7" s="43">
        <v>197.8</v>
      </c>
      <c r="H7" s="47">
        <f>F7-G7</f>
        <v>2026.8999999999999</v>
      </c>
      <c r="I7" s="22">
        <v>172.3</v>
      </c>
      <c r="J7" s="22">
        <v>0</v>
      </c>
      <c r="K7" s="43">
        <f>I7-J7</f>
        <v>172.3</v>
      </c>
      <c r="L7" s="49">
        <f>H7-K7</f>
        <v>1854.6</v>
      </c>
      <c r="M7" s="43">
        <v>2224.7</v>
      </c>
      <c r="N7" s="43">
        <v>197.8</v>
      </c>
      <c r="O7" s="43">
        <v>0</v>
      </c>
      <c r="P7" s="43">
        <f>M7-N7-O7</f>
        <v>2026.8999999999999</v>
      </c>
      <c r="Q7" s="44">
        <f>L7/P7*100</f>
        <v>91.49933395826139</v>
      </c>
      <c r="R7" s="45">
        <v>1</v>
      </c>
      <c r="S7" s="12">
        <v>0.75</v>
      </c>
      <c r="T7" s="12">
        <f aca="true" t="shared" si="0" ref="T7:T30">R7*S7</f>
        <v>0.75</v>
      </c>
    </row>
    <row r="8" spans="1:20" ht="12.75">
      <c r="A8" s="42">
        <v>2</v>
      </c>
      <c r="B8" s="41" t="s">
        <v>49</v>
      </c>
      <c r="C8" s="22">
        <v>0</v>
      </c>
      <c r="D8" s="22">
        <v>0</v>
      </c>
      <c r="E8" s="43">
        <f aca="true" t="shared" si="1" ref="E8:E30">D8-C8</f>
        <v>0</v>
      </c>
      <c r="F8" s="43">
        <v>1822.4</v>
      </c>
      <c r="G8" s="43">
        <v>100</v>
      </c>
      <c r="H8" s="47">
        <f aca="true" t="shared" si="2" ref="H8:H30">F8-G8</f>
        <v>1722.4</v>
      </c>
      <c r="I8" s="22">
        <v>65</v>
      </c>
      <c r="J8" s="22">
        <v>0</v>
      </c>
      <c r="K8" s="43">
        <f aca="true" t="shared" si="3" ref="K8:K30">I8-J8</f>
        <v>65</v>
      </c>
      <c r="L8" s="49">
        <f aca="true" t="shared" si="4" ref="L8:L25">H8-K8</f>
        <v>1657.4</v>
      </c>
      <c r="M8" s="43">
        <v>1822.4</v>
      </c>
      <c r="N8" s="43">
        <v>100</v>
      </c>
      <c r="O8" s="43">
        <v>0</v>
      </c>
      <c r="P8" s="43">
        <f aca="true" t="shared" si="5" ref="P8:P30">M8-N8-O8</f>
        <v>1722.4</v>
      </c>
      <c r="Q8" s="44">
        <f aca="true" t="shared" si="6" ref="Q8:Q30">L8/P8*100</f>
        <v>96.22619600557361</v>
      </c>
      <c r="R8" s="45">
        <v>1</v>
      </c>
      <c r="S8" s="12">
        <v>0.75</v>
      </c>
      <c r="T8" s="12">
        <f t="shared" si="0"/>
        <v>0.75</v>
      </c>
    </row>
    <row r="9" spans="1:20" ht="12.75">
      <c r="A9" s="42">
        <v>3</v>
      </c>
      <c r="B9" s="41" t="s">
        <v>50</v>
      </c>
      <c r="C9" s="22">
        <v>0</v>
      </c>
      <c r="D9" s="22">
        <v>0</v>
      </c>
      <c r="E9" s="43">
        <f t="shared" si="1"/>
        <v>0</v>
      </c>
      <c r="F9" s="43">
        <v>2122.5</v>
      </c>
      <c r="G9" s="43">
        <v>115.5</v>
      </c>
      <c r="H9" s="47">
        <f t="shared" si="2"/>
        <v>2007</v>
      </c>
      <c r="I9" s="22">
        <v>152.5</v>
      </c>
      <c r="J9" s="22">
        <v>0</v>
      </c>
      <c r="K9" s="43">
        <f t="shared" si="3"/>
        <v>152.5</v>
      </c>
      <c r="L9" s="49">
        <f t="shared" si="4"/>
        <v>1854.5</v>
      </c>
      <c r="M9" s="43">
        <v>2122.5</v>
      </c>
      <c r="N9" s="43">
        <v>115.5</v>
      </c>
      <c r="O9" s="43">
        <v>0</v>
      </c>
      <c r="P9" s="43">
        <f t="shared" si="5"/>
        <v>2007</v>
      </c>
      <c r="Q9" s="44">
        <f t="shared" si="6"/>
        <v>92.40159441953165</v>
      </c>
      <c r="R9" s="45">
        <v>1</v>
      </c>
      <c r="S9" s="12">
        <v>0.75</v>
      </c>
      <c r="T9" s="12">
        <f t="shared" si="0"/>
        <v>0.75</v>
      </c>
    </row>
    <row r="10" spans="1:20" ht="12.75">
      <c r="A10" s="42">
        <v>4</v>
      </c>
      <c r="B10" s="41" t="s">
        <v>51</v>
      </c>
      <c r="C10" s="22">
        <v>0</v>
      </c>
      <c r="D10" s="22">
        <v>0</v>
      </c>
      <c r="E10" s="43">
        <f t="shared" si="1"/>
        <v>0</v>
      </c>
      <c r="F10" s="43">
        <v>1520.8</v>
      </c>
      <c r="G10" s="43">
        <v>94</v>
      </c>
      <c r="H10" s="47">
        <f t="shared" si="2"/>
        <v>1426.8</v>
      </c>
      <c r="I10" s="22">
        <v>98.9</v>
      </c>
      <c r="J10" s="22">
        <v>0</v>
      </c>
      <c r="K10" s="43">
        <f t="shared" si="3"/>
        <v>98.9</v>
      </c>
      <c r="L10" s="49">
        <f t="shared" si="4"/>
        <v>1327.8999999999999</v>
      </c>
      <c r="M10" s="43">
        <v>1520.8</v>
      </c>
      <c r="N10" s="43">
        <v>94</v>
      </c>
      <c r="O10" s="43">
        <v>0</v>
      </c>
      <c r="P10" s="43">
        <f t="shared" si="5"/>
        <v>1426.8</v>
      </c>
      <c r="Q10" s="44">
        <f t="shared" si="6"/>
        <v>93.06840482197924</v>
      </c>
      <c r="R10" s="45">
        <v>1</v>
      </c>
      <c r="S10" s="12">
        <v>0.75</v>
      </c>
      <c r="T10" s="12">
        <f t="shared" si="0"/>
        <v>0.75</v>
      </c>
    </row>
    <row r="11" spans="1:20" ht="12.75">
      <c r="A11" s="42">
        <v>5</v>
      </c>
      <c r="B11" s="41" t="s">
        <v>52</v>
      </c>
      <c r="C11" s="22">
        <v>0</v>
      </c>
      <c r="D11" s="22">
        <v>0</v>
      </c>
      <c r="E11" s="43">
        <f t="shared" si="1"/>
        <v>0</v>
      </c>
      <c r="F11" s="43">
        <v>1469.4</v>
      </c>
      <c r="G11" s="43">
        <v>170</v>
      </c>
      <c r="H11" s="47">
        <f t="shared" si="2"/>
        <v>1299.4</v>
      </c>
      <c r="I11" s="22">
        <v>55.1</v>
      </c>
      <c r="J11" s="22">
        <v>0</v>
      </c>
      <c r="K11" s="43">
        <f t="shared" si="3"/>
        <v>55.1</v>
      </c>
      <c r="L11" s="49">
        <f t="shared" si="4"/>
        <v>1244.3000000000002</v>
      </c>
      <c r="M11" s="43">
        <v>1455.4</v>
      </c>
      <c r="N11" s="43">
        <v>170</v>
      </c>
      <c r="O11" s="43">
        <v>0</v>
      </c>
      <c r="P11" s="43">
        <f t="shared" si="5"/>
        <v>1285.4</v>
      </c>
      <c r="Q11" s="44">
        <f t="shared" si="6"/>
        <v>96.80255173486853</v>
      </c>
      <c r="R11" s="45">
        <v>1</v>
      </c>
      <c r="S11" s="12">
        <v>0.75</v>
      </c>
      <c r="T11" s="12">
        <f t="shared" si="0"/>
        <v>0.75</v>
      </c>
    </row>
    <row r="12" spans="1:20" ht="12.75">
      <c r="A12" s="42">
        <v>6</v>
      </c>
      <c r="B12" s="41" t="s">
        <v>53</v>
      </c>
      <c r="C12" s="22">
        <v>0</v>
      </c>
      <c r="D12" s="22">
        <v>0</v>
      </c>
      <c r="E12" s="43">
        <f t="shared" si="1"/>
        <v>0</v>
      </c>
      <c r="F12" s="43">
        <v>1776.8</v>
      </c>
      <c r="G12" s="43">
        <v>76</v>
      </c>
      <c r="H12" s="47">
        <f t="shared" si="2"/>
        <v>1700.8</v>
      </c>
      <c r="I12" s="22">
        <v>52.8</v>
      </c>
      <c r="J12" s="22">
        <v>0</v>
      </c>
      <c r="K12" s="43">
        <f t="shared" si="3"/>
        <v>52.8</v>
      </c>
      <c r="L12" s="49">
        <f t="shared" si="4"/>
        <v>1648</v>
      </c>
      <c r="M12" s="43">
        <v>1776.8</v>
      </c>
      <c r="N12" s="43">
        <v>76</v>
      </c>
      <c r="O12" s="43">
        <v>0</v>
      </c>
      <c r="P12" s="43">
        <f t="shared" si="5"/>
        <v>1700.8</v>
      </c>
      <c r="Q12" s="44">
        <f t="shared" si="6"/>
        <v>96.89557855126999</v>
      </c>
      <c r="R12" s="45">
        <v>1</v>
      </c>
      <c r="S12" s="12">
        <v>0.75</v>
      </c>
      <c r="T12" s="12">
        <f t="shared" si="0"/>
        <v>0.75</v>
      </c>
    </row>
    <row r="13" spans="1:20" ht="12.75">
      <c r="A13" s="42">
        <v>7</v>
      </c>
      <c r="B13" s="41" t="s">
        <v>54</v>
      </c>
      <c r="C13" s="22">
        <v>0</v>
      </c>
      <c r="D13" s="22">
        <v>0</v>
      </c>
      <c r="E13" s="43">
        <f t="shared" si="1"/>
        <v>0</v>
      </c>
      <c r="F13" s="43">
        <v>1573.5</v>
      </c>
      <c r="G13" s="43">
        <v>104</v>
      </c>
      <c r="H13" s="47">
        <f t="shared" si="2"/>
        <v>1469.5</v>
      </c>
      <c r="I13" s="22">
        <v>46.7</v>
      </c>
      <c r="J13" s="22">
        <v>0</v>
      </c>
      <c r="K13" s="43">
        <f t="shared" si="3"/>
        <v>46.7</v>
      </c>
      <c r="L13" s="49">
        <f t="shared" si="4"/>
        <v>1422.8</v>
      </c>
      <c r="M13" s="43">
        <v>1573.5</v>
      </c>
      <c r="N13" s="43">
        <v>104</v>
      </c>
      <c r="O13" s="43">
        <v>0</v>
      </c>
      <c r="P13" s="43">
        <f t="shared" si="5"/>
        <v>1469.5</v>
      </c>
      <c r="Q13" s="44">
        <f t="shared" si="6"/>
        <v>96.82204831575365</v>
      </c>
      <c r="R13" s="45">
        <v>1</v>
      </c>
      <c r="S13" s="12">
        <v>0.75</v>
      </c>
      <c r="T13" s="12">
        <f t="shared" si="0"/>
        <v>0.75</v>
      </c>
    </row>
    <row r="14" spans="1:20" ht="12.75">
      <c r="A14" s="42">
        <v>8</v>
      </c>
      <c r="B14" s="41" t="s">
        <v>55</v>
      </c>
      <c r="C14" s="22">
        <v>0</v>
      </c>
      <c r="D14" s="22">
        <v>0</v>
      </c>
      <c r="E14" s="43">
        <f t="shared" si="1"/>
        <v>0</v>
      </c>
      <c r="F14" s="43">
        <v>32440.3</v>
      </c>
      <c r="G14" s="43">
        <v>15510.4</v>
      </c>
      <c r="H14" s="47">
        <f t="shared" si="2"/>
        <v>16929.9</v>
      </c>
      <c r="I14" s="22">
        <v>14993.6</v>
      </c>
      <c r="J14" s="22">
        <v>10914</v>
      </c>
      <c r="K14" s="43">
        <f t="shared" si="3"/>
        <v>4079.6000000000004</v>
      </c>
      <c r="L14" s="49">
        <f t="shared" si="4"/>
        <v>12850.300000000001</v>
      </c>
      <c r="M14" s="43">
        <v>31840.3</v>
      </c>
      <c r="N14" s="43">
        <v>4850.4</v>
      </c>
      <c r="O14" s="43">
        <v>10660</v>
      </c>
      <c r="P14" s="43">
        <f t="shared" si="5"/>
        <v>16329.900000000001</v>
      </c>
      <c r="Q14" s="44">
        <f t="shared" si="6"/>
        <v>78.69184746997838</v>
      </c>
      <c r="R14" s="45">
        <v>1</v>
      </c>
      <c r="S14" s="12">
        <v>0.75</v>
      </c>
      <c r="T14" s="12">
        <f t="shared" si="0"/>
        <v>0.75</v>
      </c>
    </row>
    <row r="15" spans="1:20" ht="12.75">
      <c r="A15" s="42">
        <v>9</v>
      </c>
      <c r="B15" s="41" t="s">
        <v>56</v>
      </c>
      <c r="C15" s="22">
        <v>0</v>
      </c>
      <c r="D15" s="22">
        <v>0</v>
      </c>
      <c r="E15" s="43">
        <f t="shared" si="1"/>
        <v>0</v>
      </c>
      <c r="F15" s="43">
        <v>2168</v>
      </c>
      <c r="G15" s="43">
        <v>214.8</v>
      </c>
      <c r="H15" s="47">
        <f t="shared" si="2"/>
        <v>1953.2</v>
      </c>
      <c r="I15" s="22">
        <v>5.6</v>
      </c>
      <c r="J15" s="22">
        <v>0</v>
      </c>
      <c r="K15" s="43">
        <f t="shared" si="3"/>
        <v>5.6</v>
      </c>
      <c r="L15" s="49">
        <f t="shared" si="4"/>
        <v>1947.6000000000001</v>
      </c>
      <c r="M15" s="43">
        <v>2140.9</v>
      </c>
      <c r="N15" s="43">
        <v>214.8</v>
      </c>
      <c r="O15" s="43">
        <v>0</v>
      </c>
      <c r="P15" s="43">
        <f t="shared" si="5"/>
        <v>1926.1000000000001</v>
      </c>
      <c r="Q15" s="44">
        <f t="shared" si="6"/>
        <v>101.11624526244742</v>
      </c>
      <c r="R15" s="45">
        <v>0</v>
      </c>
      <c r="S15" s="12">
        <v>0.75</v>
      </c>
      <c r="T15" s="12">
        <f t="shared" si="0"/>
        <v>0</v>
      </c>
    </row>
    <row r="16" spans="1:20" ht="12.75">
      <c r="A16" s="42">
        <v>10</v>
      </c>
      <c r="B16" s="41" t="s">
        <v>57</v>
      </c>
      <c r="C16" s="22">
        <v>0</v>
      </c>
      <c r="D16" s="22">
        <v>0</v>
      </c>
      <c r="E16" s="43">
        <f t="shared" si="1"/>
        <v>0</v>
      </c>
      <c r="F16" s="43">
        <v>2076</v>
      </c>
      <c r="G16" s="43">
        <v>125.8</v>
      </c>
      <c r="H16" s="47">
        <f t="shared" si="2"/>
        <v>1950.2</v>
      </c>
      <c r="I16" s="22">
        <v>848.6</v>
      </c>
      <c r="J16" s="22">
        <v>0</v>
      </c>
      <c r="K16" s="43">
        <f t="shared" si="3"/>
        <v>848.6</v>
      </c>
      <c r="L16" s="49">
        <f t="shared" si="4"/>
        <v>1101.6</v>
      </c>
      <c r="M16" s="43">
        <v>2076</v>
      </c>
      <c r="N16" s="43">
        <v>125.8</v>
      </c>
      <c r="O16" s="43">
        <v>0</v>
      </c>
      <c r="P16" s="43">
        <f t="shared" si="5"/>
        <v>1950.2</v>
      </c>
      <c r="Q16" s="44">
        <f t="shared" si="6"/>
        <v>56.48651420367141</v>
      </c>
      <c r="R16" s="45">
        <v>1</v>
      </c>
      <c r="S16" s="12">
        <v>0.75</v>
      </c>
      <c r="T16" s="12">
        <f t="shared" si="0"/>
        <v>0.75</v>
      </c>
    </row>
    <row r="17" spans="1:20" ht="12.75">
      <c r="A17" s="42">
        <v>11</v>
      </c>
      <c r="B17" s="41" t="s">
        <v>58</v>
      </c>
      <c r="C17" s="22">
        <v>0</v>
      </c>
      <c r="D17" s="22">
        <v>0</v>
      </c>
      <c r="E17" s="43">
        <f t="shared" si="1"/>
        <v>0</v>
      </c>
      <c r="F17" s="43">
        <v>3860.7</v>
      </c>
      <c r="G17" s="43">
        <v>369.7</v>
      </c>
      <c r="H17" s="47">
        <f t="shared" si="2"/>
        <v>3491</v>
      </c>
      <c r="I17" s="22">
        <v>956.3</v>
      </c>
      <c r="J17" s="22">
        <v>0</v>
      </c>
      <c r="K17" s="43">
        <f t="shared" si="3"/>
        <v>956.3</v>
      </c>
      <c r="L17" s="49">
        <f t="shared" si="4"/>
        <v>2534.7</v>
      </c>
      <c r="M17" s="43">
        <v>3860.7</v>
      </c>
      <c r="N17" s="43">
        <v>369.7</v>
      </c>
      <c r="O17" s="43">
        <v>0</v>
      </c>
      <c r="P17" s="43">
        <f t="shared" si="5"/>
        <v>3491</v>
      </c>
      <c r="Q17" s="44">
        <f t="shared" si="6"/>
        <v>72.60670295044399</v>
      </c>
      <c r="R17" s="45">
        <v>1</v>
      </c>
      <c r="S17" s="12">
        <v>0.75</v>
      </c>
      <c r="T17" s="12">
        <f t="shared" si="0"/>
        <v>0.75</v>
      </c>
    </row>
    <row r="18" spans="1:20" ht="12.75">
      <c r="A18" s="42">
        <v>12</v>
      </c>
      <c r="B18" s="41" t="s">
        <v>59</v>
      </c>
      <c r="C18" s="22">
        <v>0</v>
      </c>
      <c r="D18" s="22">
        <v>0</v>
      </c>
      <c r="E18" s="43">
        <f t="shared" si="1"/>
        <v>0</v>
      </c>
      <c r="F18" s="43">
        <v>1712.3</v>
      </c>
      <c r="G18" s="43">
        <v>162</v>
      </c>
      <c r="H18" s="47">
        <f t="shared" si="2"/>
        <v>1550.3</v>
      </c>
      <c r="I18" s="22">
        <v>7.9</v>
      </c>
      <c r="J18" s="22">
        <v>0</v>
      </c>
      <c r="K18" s="43">
        <f t="shared" si="3"/>
        <v>7.9</v>
      </c>
      <c r="L18" s="49">
        <f t="shared" si="4"/>
        <v>1542.3999999999999</v>
      </c>
      <c r="M18" s="43">
        <v>1698.3</v>
      </c>
      <c r="N18" s="43">
        <v>162</v>
      </c>
      <c r="O18" s="43">
        <v>0</v>
      </c>
      <c r="P18" s="43">
        <f t="shared" si="5"/>
        <v>1536.3</v>
      </c>
      <c r="Q18" s="44">
        <f t="shared" si="6"/>
        <v>100.39705786630215</v>
      </c>
      <c r="R18" s="45">
        <v>0</v>
      </c>
      <c r="S18" s="12">
        <v>0.75</v>
      </c>
      <c r="T18" s="12">
        <f t="shared" si="0"/>
        <v>0</v>
      </c>
    </row>
    <row r="19" spans="1:20" ht="12.75">
      <c r="A19" s="42">
        <v>13</v>
      </c>
      <c r="B19" s="41" t="s">
        <v>60</v>
      </c>
      <c r="C19" s="22">
        <v>0</v>
      </c>
      <c r="D19" s="22">
        <v>0</v>
      </c>
      <c r="E19" s="43">
        <f t="shared" si="1"/>
        <v>0</v>
      </c>
      <c r="F19" s="43">
        <v>2042</v>
      </c>
      <c r="G19" s="43">
        <v>215.8</v>
      </c>
      <c r="H19" s="47">
        <f t="shared" si="2"/>
        <v>1826.2</v>
      </c>
      <c r="I19" s="22">
        <v>96.3</v>
      </c>
      <c r="J19" s="22">
        <v>0</v>
      </c>
      <c r="K19" s="43">
        <f t="shared" si="3"/>
        <v>96.3</v>
      </c>
      <c r="L19" s="49">
        <f t="shared" si="4"/>
        <v>1729.9</v>
      </c>
      <c r="M19" s="43">
        <v>2042</v>
      </c>
      <c r="N19" s="43">
        <v>215.8</v>
      </c>
      <c r="O19" s="43">
        <v>0</v>
      </c>
      <c r="P19" s="43">
        <f t="shared" si="5"/>
        <v>1826.2</v>
      </c>
      <c r="Q19" s="44">
        <f t="shared" si="6"/>
        <v>94.72675501040412</v>
      </c>
      <c r="R19" s="45">
        <v>1</v>
      </c>
      <c r="S19" s="12">
        <v>0.75</v>
      </c>
      <c r="T19" s="12">
        <f t="shared" si="0"/>
        <v>0.75</v>
      </c>
    </row>
    <row r="20" spans="1:20" ht="12.75">
      <c r="A20" s="42">
        <v>14</v>
      </c>
      <c r="B20" s="41" t="s">
        <v>61</v>
      </c>
      <c r="C20" s="22">
        <v>0</v>
      </c>
      <c r="D20" s="22">
        <v>0</v>
      </c>
      <c r="E20" s="43">
        <f t="shared" si="1"/>
        <v>0</v>
      </c>
      <c r="F20" s="43">
        <v>1787.1</v>
      </c>
      <c r="G20" s="43">
        <v>151.8</v>
      </c>
      <c r="H20" s="47">
        <f t="shared" si="2"/>
        <v>1635.3</v>
      </c>
      <c r="I20" s="22">
        <v>34</v>
      </c>
      <c r="J20" s="22">
        <v>0</v>
      </c>
      <c r="K20" s="43">
        <f t="shared" si="3"/>
        <v>34</v>
      </c>
      <c r="L20" s="49">
        <f t="shared" si="4"/>
        <v>1601.3</v>
      </c>
      <c r="M20" s="43">
        <v>1778.1</v>
      </c>
      <c r="N20" s="43">
        <v>151.8</v>
      </c>
      <c r="O20" s="43">
        <v>0</v>
      </c>
      <c r="P20" s="43">
        <f t="shared" si="5"/>
        <v>1626.3</v>
      </c>
      <c r="Q20" s="44">
        <f t="shared" si="6"/>
        <v>98.46276824694091</v>
      </c>
      <c r="R20" s="45">
        <v>1</v>
      </c>
      <c r="S20" s="12">
        <v>0.75</v>
      </c>
      <c r="T20" s="12">
        <f t="shared" si="0"/>
        <v>0.75</v>
      </c>
    </row>
    <row r="21" spans="1:20" ht="12.75">
      <c r="A21" s="42">
        <v>15</v>
      </c>
      <c r="B21" s="41" t="s">
        <v>62</v>
      </c>
      <c r="C21" s="22">
        <v>0</v>
      </c>
      <c r="D21" s="22">
        <v>0</v>
      </c>
      <c r="E21" s="43">
        <f t="shared" si="1"/>
        <v>0</v>
      </c>
      <c r="F21" s="43">
        <v>1401.6</v>
      </c>
      <c r="G21" s="43">
        <v>188</v>
      </c>
      <c r="H21" s="47">
        <f t="shared" si="2"/>
        <v>1213.6</v>
      </c>
      <c r="I21" s="22">
        <v>0.8</v>
      </c>
      <c r="J21" s="22">
        <v>0</v>
      </c>
      <c r="K21" s="43">
        <f t="shared" si="3"/>
        <v>0.8</v>
      </c>
      <c r="L21" s="49">
        <f t="shared" si="4"/>
        <v>1212.8</v>
      </c>
      <c r="M21" s="43">
        <v>1387.4</v>
      </c>
      <c r="N21" s="43">
        <v>188</v>
      </c>
      <c r="O21" s="43">
        <v>0</v>
      </c>
      <c r="P21" s="43">
        <f t="shared" si="5"/>
        <v>1199.4</v>
      </c>
      <c r="Q21" s="44">
        <f t="shared" si="6"/>
        <v>101.11722527930631</v>
      </c>
      <c r="R21" s="45">
        <v>0</v>
      </c>
      <c r="S21" s="12">
        <v>0.75</v>
      </c>
      <c r="T21" s="12">
        <f t="shared" si="0"/>
        <v>0</v>
      </c>
    </row>
    <row r="22" spans="1:20" ht="12.75">
      <c r="A22" s="42">
        <v>16</v>
      </c>
      <c r="B22" s="41" t="s">
        <v>63</v>
      </c>
      <c r="C22" s="22">
        <v>0</v>
      </c>
      <c r="D22" s="22">
        <v>0</v>
      </c>
      <c r="E22" s="43">
        <f t="shared" si="1"/>
        <v>0</v>
      </c>
      <c r="F22" s="43">
        <v>1309.8</v>
      </c>
      <c r="G22" s="43">
        <v>146</v>
      </c>
      <c r="H22" s="47">
        <f t="shared" si="2"/>
        <v>1163.8</v>
      </c>
      <c r="I22" s="22">
        <v>4</v>
      </c>
      <c r="J22" s="22">
        <v>0</v>
      </c>
      <c r="K22" s="43">
        <f t="shared" si="3"/>
        <v>4</v>
      </c>
      <c r="L22" s="49">
        <f t="shared" si="4"/>
        <v>1159.8</v>
      </c>
      <c r="M22" s="43">
        <v>1293.8</v>
      </c>
      <c r="N22" s="43">
        <v>146</v>
      </c>
      <c r="O22" s="43">
        <v>0</v>
      </c>
      <c r="P22" s="43">
        <f t="shared" si="5"/>
        <v>1147.8</v>
      </c>
      <c r="Q22" s="44">
        <f t="shared" si="6"/>
        <v>101.04547830632515</v>
      </c>
      <c r="R22" s="45">
        <v>0</v>
      </c>
      <c r="S22" s="12">
        <v>0.75</v>
      </c>
      <c r="T22" s="12">
        <f t="shared" si="0"/>
        <v>0</v>
      </c>
    </row>
    <row r="23" spans="1:20" ht="12.75">
      <c r="A23" s="42">
        <v>17</v>
      </c>
      <c r="B23" s="41" t="s">
        <v>64</v>
      </c>
      <c r="C23" s="22">
        <v>0</v>
      </c>
      <c r="D23" s="22">
        <v>0</v>
      </c>
      <c r="E23" s="43">
        <f t="shared" si="1"/>
        <v>0</v>
      </c>
      <c r="F23" s="43">
        <v>1800.5</v>
      </c>
      <c r="G23" s="43">
        <v>137.8</v>
      </c>
      <c r="H23" s="47">
        <f t="shared" si="2"/>
        <v>1662.7</v>
      </c>
      <c r="I23" s="22">
        <v>157.5</v>
      </c>
      <c r="J23" s="22">
        <v>0</v>
      </c>
      <c r="K23" s="43">
        <f t="shared" si="3"/>
        <v>157.5</v>
      </c>
      <c r="L23" s="49">
        <f t="shared" si="4"/>
        <v>1505.2</v>
      </c>
      <c r="M23" s="43">
        <v>1800.5</v>
      </c>
      <c r="N23" s="43">
        <v>137.8</v>
      </c>
      <c r="O23" s="43">
        <v>0</v>
      </c>
      <c r="P23" s="43">
        <f t="shared" si="5"/>
        <v>1662.7</v>
      </c>
      <c r="Q23" s="44">
        <f t="shared" si="6"/>
        <v>90.52745534371805</v>
      </c>
      <c r="R23" s="45">
        <v>1</v>
      </c>
      <c r="S23" s="12">
        <v>0.75</v>
      </c>
      <c r="T23" s="12">
        <f t="shared" si="0"/>
        <v>0.75</v>
      </c>
    </row>
    <row r="24" spans="1:20" ht="12.75">
      <c r="A24" s="42">
        <v>18</v>
      </c>
      <c r="B24" s="41" t="s">
        <v>65</v>
      </c>
      <c r="C24" s="22">
        <v>0</v>
      </c>
      <c r="D24" s="22">
        <v>0</v>
      </c>
      <c r="E24" s="43">
        <f t="shared" si="1"/>
        <v>0</v>
      </c>
      <c r="F24" s="43">
        <v>1336.4</v>
      </c>
      <c r="G24" s="43">
        <v>95</v>
      </c>
      <c r="H24" s="47">
        <f t="shared" si="2"/>
        <v>1241.4</v>
      </c>
      <c r="I24" s="22">
        <v>127.2</v>
      </c>
      <c r="J24" s="22">
        <v>0</v>
      </c>
      <c r="K24" s="43">
        <f t="shared" si="3"/>
        <v>127.2</v>
      </c>
      <c r="L24" s="49">
        <f t="shared" si="4"/>
        <v>1114.2</v>
      </c>
      <c r="M24" s="43">
        <v>1336.4</v>
      </c>
      <c r="N24" s="43">
        <v>95</v>
      </c>
      <c r="O24" s="43">
        <v>0</v>
      </c>
      <c r="P24" s="43">
        <f t="shared" si="5"/>
        <v>1241.4</v>
      </c>
      <c r="Q24" s="44">
        <f t="shared" si="6"/>
        <v>89.75350410826486</v>
      </c>
      <c r="R24" s="45">
        <v>1</v>
      </c>
      <c r="S24" s="12">
        <v>0.75</v>
      </c>
      <c r="T24" s="12">
        <f t="shared" si="0"/>
        <v>0.75</v>
      </c>
    </row>
    <row r="25" spans="1:20" ht="12.75">
      <c r="A25" s="42">
        <v>19</v>
      </c>
      <c r="B25" s="41" t="s">
        <v>66</v>
      </c>
      <c r="C25" s="22">
        <v>0</v>
      </c>
      <c r="D25" s="22">
        <v>0</v>
      </c>
      <c r="E25" s="43">
        <f t="shared" si="1"/>
        <v>0</v>
      </c>
      <c r="F25" s="43">
        <v>2259.2</v>
      </c>
      <c r="G25" s="43">
        <v>344.8</v>
      </c>
      <c r="H25" s="47">
        <f t="shared" si="2"/>
        <v>1914.3999999999999</v>
      </c>
      <c r="I25" s="22">
        <v>15.4</v>
      </c>
      <c r="J25" s="22">
        <v>0</v>
      </c>
      <c r="K25" s="43">
        <f t="shared" si="3"/>
        <v>15.4</v>
      </c>
      <c r="L25" s="49">
        <f t="shared" si="4"/>
        <v>1898.9999999999998</v>
      </c>
      <c r="M25" s="43">
        <v>2259.2</v>
      </c>
      <c r="N25" s="43">
        <v>344.8</v>
      </c>
      <c r="O25" s="43">
        <v>0</v>
      </c>
      <c r="P25" s="43">
        <f t="shared" si="5"/>
        <v>1914.3999999999999</v>
      </c>
      <c r="Q25" s="44">
        <f t="shared" si="6"/>
        <v>99.19557041370663</v>
      </c>
      <c r="R25" s="45">
        <v>1</v>
      </c>
      <c r="S25" s="12">
        <v>0.75</v>
      </c>
      <c r="T25" s="12">
        <f t="shared" si="0"/>
        <v>0.75</v>
      </c>
    </row>
    <row r="26" spans="1:20" ht="11.25">
      <c r="A26" s="42">
        <v>20</v>
      </c>
      <c r="B26" s="22"/>
      <c r="C26" s="22"/>
      <c r="D26" s="22"/>
      <c r="E26" s="43">
        <f t="shared" si="1"/>
        <v>0</v>
      </c>
      <c r="F26" s="43"/>
      <c r="G26" s="43"/>
      <c r="H26" s="47">
        <f t="shared" si="2"/>
        <v>0</v>
      </c>
      <c r="I26" s="43"/>
      <c r="J26" s="43"/>
      <c r="K26" s="43">
        <f t="shared" si="3"/>
        <v>0</v>
      </c>
      <c r="L26" s="49">
        <f>F26-G26-J26</f>
        <v>0</v>
      </c>
      <c r="M26" s="43"/>
      <c r="N26" s="43"/>
      <c r="O26" s="43"/>
      <c r="P26" s="43">
        <f t="shared" si="5"/>
        <v>0</v>
      </c>
      <c r="Q26" s="44" t="e">
        <f t="shared" si="6"/>
        <v>#DIV/0!</v>
      </c>
      <c r="R26" s="45"/>
      <c r="S26" s="12">
        <v>0.75</v>
      </c>
      <c r="T26" s="12">
        <f t="shared" si="0"/>
        <v>0</v>
      </c>
    </row>
    <row r="27" spans="1:20" ht="11.25">
      <c r="A27" s="42">
        <v>21</v>
      </c>
      <c r="B27" s="22"/>
      <c r="C27" s="22"/>
      <c r="D27" s="22"/>
      <c r="E27" s="43">
        <f t="shared" si="1"/>
        <v>0</v>
      </c>
      <c r="F27" s="43"/>
      <c r="G27" s="43"/>
      <c r="H27" s="47">
        <f t="shared" si="2"/>
        <v>0</v>
      </c>
      <c r="I27" s="43"/>
      <c r="J27" s="43"/>
      <c r="K27" s="43">
        <f t="shared" si="3"/>
        <v>0</v>
      </c>
      <c r="L27" s="49">
        <f>F27-G27-J27</f>
        <v>0</v>
      </c>
      <c r="M27" s="43"/>
      <c r="N27" s="43"/>
      <c r="O27" s="43"/>
      <c r="P27" s="43">
        <f t="shared" si="5"/>
        <v>0</v>
      </c>
      <c r="Q27" s="44" t="e">
        <f t="shared" si="6"/>
        <v>#DIV/0!</v>
      </c>
      <c r="R27" s="45"/>
      <c r="S27" s="12">
        <v>0.75</v>
      </c>
      <c r="T27" s="12">
        <f t="shared" si="0"/>
        <v>0</v>
      </c>
    </row>
    <row r="28" spans="1:20" ht="11.25">
      <c r="A28" s="42">
        <v>22</v>
      </c>
      <c r="B28" s="22"/>
      <c r="C28" s="22"/>
      <c r="D28" s="22"/>
      <c r="E28" s="43">
        <f t="shared" si="1"/>
        <v>0</v>
      </c>
      <c r="F28" s="43"/>
      <c r="G28" s="43"/>
      <c r="H28" s="47">
        <f t="shared" si="2"/>
        <v>0</v>
      </c>
      <c r="I28" s="43"/>
      <c r="J28" s="43"/>
      <c r="K28" s="43">
        <f t="shared" si="3"/>
        <v>0</v>
      </c>
      <c r="L28" s="49">
        <f>F28-G28-J28</f>
        <v>0</v>
      </c>
      <c r="M28" s="46"/>
      <c r="N28" s="46"/>
      <c r="O28" s="46"/>
      <c r="P28" s="43">
        <f t="shared" si="5"/>
        <v>0</v>
      </c>
      <c r="Q28" s="44" t="e">
        <f t="shared" si="6"/>
        <v>#DIV/0!</v>
      </c>
      <c r="R28" s="45"/>
      <c r="S28" s="12">
        <v>0.75</v>
      </c>
      <c r="T28" s="12">
        <f t="shared" si="0"/>
        <v>0</v>
      </c>
    </row>
    <row r="29" spans="1:20" ht="11.25">
      <c r="A29" s="42">
        <v>23</v>
      </c>
      <c r="B29" s="22"/>
      <c r="C29" s="22"/>
      <c r="D29" s="22"/>
      <c r="E29" s="43">
        <f t="shared" si="1"/>
        <v>0</v>
      </c>
      <c r="F29" s="43"/>
      <c r="G29" s="43"/>
      <c r="H29" s="47">
        <f t="shared" si="2"/>
        <v>0</v>
      </c>
      <c r="I29" s="43"/>
      <c r="J29" s="43"/>
      <c r="K29" s="43">
        <f t="shared" si="3"/>
        <v>0</v>
      </c>
      <c r="L29" s="49">
        <f>F29-G29-J29</f>
        <v>0</v>
      </c>
      <c r="M29" s="46"/>
      <c r="N29" s="46"/>
      <c r="O29" s="46"/>
      <c r="P29" s="43">
        <f t="shared" si="5"/>
        <v>0</v>
      </c>
      <c r="Q29" s="44" t="e">
        <f t="shared" si="6"/>
        <v>#DIV/0!</v>
      </c>
      <c r="R29" s="45"/>
      <c r="S29" s="12">
        <v>0.75</v>
      </c>
      <c r="T29" s="12">
        <f t="shared" si="0"/>
        <v>0</v>
      </c>
    </row>
    <row r="30" spans="1:20" ht="11.25">
      <c r="A30" s="42">
        <v>24</v>
      </c>
      <c r="B30" s="22"/>
      <c r="C30" s="22"/>
      <c r="D30" s="22"/>
      <c r="E30" s="43">
        <f t="shared" si="1"/>
        <v>0</v>
      </c>
      <c r="F30" s="43"/>
      <c r="G30" s="43"/>
      <c r="H30" s="47">
        <f t="shared" si="2"/>
        <v>0</v>
      </c>
      <c r="I30" s="43"/>
      <c r="J30" s="43"/>
      <c r="K30" s="43">
        <f t="shared" si="3"/>
        <v>0</v>
      </c>
      <c r="L30" s="49">
        <f>F30-G30-J30</f>
        <v>0</v>
      </c>
      <c r="M30" s="46"/>
      <c r="N30" s="46"/>
      <c r="O30" s="46"/>
      <c r="P30" s="43">
        <f t="shared" si="5"/>
        <v>0</v>
      </c>
      <c r="Q30" s="44" t="e">
        <f t="shared" si="6"/>
        <v>#DIV/0!</v>
      </c>
      <c r="R30" s="45"/>
      <c r="S30" s="12">
        <v>0.75</v>
      </c>
      <c r="T30" s="12">
        <f t="shared" si="0"/>
        <v>0</v>
      </c>
    </row>
    <row r="31" spans="1:20" ht="11.25">
      <c r="A31" s="78" t="s">
        <v>22</v>
      </c>
      <c r="B31" s="78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66704</v>
      </c>
      <c r="G31" s="22">
        <f t="shared" si="7"/>
        <v>18519.199999999997</v>
      </c>
      <c r="H31" s="37">
        <f t="shared" si="7"/>
        <v>48184.80000000001</v>
      </c>
      <c r="I31" s="22">
        <f t="shared" si="7"/>
        <v>17890.5</v>
      </c>
      <c r="J31" s="22">
        <f t="shared" si="7"/>
        <v>10914</v>
      </c>
      <c r="K31" s="22">
        <f t="shared" si="7"/>
        <v>6976.500000000001</v>
      </c>
      <c r="L31" s="11">
        <f t="shared" si="7"/>
        <v>41208.3</v>
      </c>
      <c r="M31" s="11">
        <f t="shared" si="7"/>
        <v>66009.70000000001</v>
      </c>
      <c r="N31" s="11">
        <f t="shared" si="7"/>
        <v>7859.200000000001</v>
      </c>
      <c r="O31" s="11">
        <f t="shared" si="7"/>
        <v>10660</v>
      </c>
      <c r="P31" s="11">
        <f t="shared" si="7"/>
        <v>47490.50000000001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J25" sqref="J2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79" t="s">
        <v>104</v>
      </c>
      <c r="B3" s="80" t="s">
        <v>32</v>
      </c>
      <c r="C3" s="20" t="s">
        <v>105</v>
      </c>
      <c r="D3" s="19"/>
      <c r="E3" s="19"/>
      <c r="F3" s="25" t="s">
        <v>106</v>
      </c>
      <c r="G3" s="25" t="s">
        <v>107</v>
      </c>
      <c r="H3" s="21" t="s">
        <v>108</v>
      </c>
      <c r="I3" s="5" t="s">
        <v>11</v>
      </c>
      <c r="J3" s="76" t="s">
        <v>109</v>
      </c>
      <c r="K3" s="76" t="s">
        <v>110</v>
      </c>
      <c r="L3" s="6" t="s">
        <v>3</v>
      </c>
    </row>
    <row r="4" spans="1:12" s="10" customFormat="1" ht="42.75" customHeight="1">
      <c r="A4" s="79"/>
      <c r="B4" s="80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111</v>
      </c>
      <c r="J4" s="77"/>
      <c r="K4" s="77"/>
      <c r="L4" s="9" t="s">
        <v>14</v>
      </c>
    </row>
    <row r="5" spans="1:12" s="10" customFormat="1" ht="12" customHeight="1">
      <c r="A5" s="50">
        <v>1</v>
      </c>
      <c r="B5" s="50">
        <v>2</v>
      </c>
      <c r="C5" s="39">
        <v>3</v>
      </c>
      <c r="D5" s="60"/>
      <c r="E5" s="60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1:12" ht="12.75">
      <c r="A6" s="42">
        <v>1</v>
      </c>
      <c r="B6" s="40" t="s">
        <v>48</v>
      </c>
      <c r="C6" s="49">
        <v>0</v>
      </c>
      <c r="D6" s="43"/>
      <c r="E6" s="43"/>
      <c r="F6" s="22">
        <v>208.1</v>
      </c>
      <c r="G6" s="43">
        <v>4.3</v>
      </c>
      <c r="H6" s="43">
        <f>F6+G6</f>
        <v>212.4</v>
      </c>
      <c r="I6" s="44">
        <f>C6/H6*100</f>
        <v>0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0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44">
        <f aca="true" t="shared" si="2" ref="I7:I29">C7/H7*100</f>
        <v>0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0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44">
        <f t="shared" si="2"/>
        <v>0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0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44">
        <f t="shared" si="2"/>
        <v>0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-14</v>
      </c>
      <c r="D10" s="43"/>
      <c r="E10" s="43"/>
      <c r="F10" s="22">
        <v>146.3</v>
      </c>
      <c r="G10" s="43">
        <v>3.6</v>
      </c>
      <c r="H10" s="43">
        <f t="shared" si="1"/>
        <v>149.9</v>
      </c>
      <c r="I10" s="44">
        <f t="shared" si="2"/>
        <v>-9.33955970647098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0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44">
        <f t="shared" si="2"/>
        <v>0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0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44">
        <f t="shared" si="2"/>
        <v>0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-600</v>
      </c>
      <c r="D13" s="43"/>
      <c r="E13" s="43"/>
      <c r="F13" s="22">
        <v>9118.2</v>
      </c>
      <c r="G13" s="43">
        <v>218.5</v>
      </c>
      <c r="H13" s="43">
        <f t="shared" si="1"/>
        <v>9336.7</v>
      </c>
      <c r="I13" s="44">
        <f t="shared" si="2"/>
        <v>-6.426253387171056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-27.1</v>
      </c>
      <c r="D14" s="43"/>
      <c r="E14" s="43"/>
      <c r="F14" s="22">
        <v>271.8</v>
      </c>
      <c r="G14" s="43">
        <v>4.5</v>
      </c>
      <c r="H14" s="43">
        <f t="shared" si="1"/>
        <v>276.3</v>
      </c>
      <c r="I14" s="44">
        <f t="shared" si="2"/>
        <v>-9.808179515019907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0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44">
        <f t="shared" si="2"/>
        <v>0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0</v>
      </c>
      <c r="D16" s="43"/>
      <c r="E16" s="43"/>
      <c r="F16" s="22">
        <v>628.6</v>
      </c>
      <c r="G16" s="43">
        <v>25.4</v>
      </c>
      <c r="H16" s="43">
        <f t="shared" si="1"/>
        <v>654</v>
      </c>
      <c r="I16" s="44">
        <f t="shared" si="2"/>
        <v>0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-14</v>
      </c>
      <c r="D17" s="43"/>
      <c r="E17" s="43"/>
      <c r="F17" s="22">
        <v>135.6</v>
      </c>
      <c r="G17" s="43">
        <v>4.5</v>
      </c>
      <c r="H17" s="43">
        <f t="shared" si="1"/>
        <v>140.1</v>
      </c>
      <c r="I17" s="44">
        <f t="shared" si="2"/>
        <v>-9.992862241256246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0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44">
        <f t="shared" si="2"/>
        <v>0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-9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44">
        <f t="shared" si="2"/>
        <v>-9.44386149003148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-14.2</v>
      </c>
      <c r="D20" s="43"/>
      <c r="E20" s="43"/>
      <c r="F20" s="22">
        <v>142.6</v>
      </c>
      <c r="G20" s="43">
        <v>6.5</v>
      </c>
      <c r="H20" s="43">
        <f t="shared" si="1"/>
        <v>149.1</v>
      </c>
      <c r="I20" s="44">
        <f t="shared" si="2"/>
        <v>-9.523809523809524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-16</v>
      </c>
      <c r="D21" s="43"/>
      <c r="E21" s="43"/>
      <c r="F21" s="22">
        <v>160</v>
      </c>
      <c r="G21" s="43">
        <v>2.5</v>
      </c>
      <c r="H21" s="43">
        <f t="shared" si="1"/>
        <v>162.5</v>
      </c>
      <c r="I21" s="44">
        <f t="shared" si="2"/>
        <v>-9.846153846153847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0</v>
      </c>
      <c r="D22" s="43"/>
      <c r="E22" s="43"/>
      <c r="F22" s="22">
        <v>155.3</v>
      </c>
      <c r="G22" s="43">
        <v>6.5</v>
      </c>
      <c r="H22" s="43">
        <f t="shared" si="1"/>
        <v>161.8</v>
      </c>
      <c r="I22" s="44">
        <f t="shared" si="2"/>
        <v>0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0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44">
        <f t="shared" si="2"/>
        <v>0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0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44">
        <f t="shared" si="2"/>
        <v>0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44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44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8"/>
      <c r="G27" s="48"/>
      <c r="H27" s="43">
        <f t="shared" si="1"/>
        <v>0</v>
      </c>
      <c r="I27" s="44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6"/>
      <c r="G28" s="46"/>
      <c r="H28" s="43">
        <f t="shared" si="1"/>
        <v>0</v>
      </c>
      <c r="I28" s="44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6"/>
      <c r="G29" s="46"/>
      <c r="H29" s="43">
        <f t="shared" si="1"/>
        <v>0</v>
      </c>
      <c r="I29" s="44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-694.3000000000001</v>
      </c>
      <c r="D30" s="11">
        <f t="shared" si="3"/>
        <v>0</v>
      </c>
      <c r="E30" s="11">
        <f t="shared" si="3"/>
        <v>0</v>
      </c>
      <c r="F30" s="11">
        <f t="shared" si="3"/>
        <v>12279.5</v>
      </c>
      <c r="G30" s="11">
        <f t="shared" si="3"/>
        <v>325.9999999999999</v>
      </c>
      <c r="H30" s="11">
        <f t="shared" si="3"/>
        <v>12605.5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5" sqref="J25"/>
    </sheetView>
  </sheetViews>
  <sheetFormatPr defaultColWidth="9.00390625" defaultRowHeight="12.75"/>
  <cols>
    <col min="1" max="1" width="5.375" style="61" customWidth="1"/>
    <col min="2" max="2" width="24.625" style="61" customWidth="1"/>
    <col min="3" max="3" width="20.75390625" style="61" customWidth="1"/>
    <col min="4" max="5" width="9.25390625" style="61" hidden="1" customWidth="1"/>
    <col min="6" max="6" width="17.375" style="61" customWidth="1"/>
    <col min="7" max="7" width="18.125" style="61" customWidth="1"/>
    <col min="8" max="8" width="22.125" style="61" customWidth="1"/>
    <col min="9" max="9" width="14.25390625" style="61" customWidth="1"/>
    <col min="10" max="10" width="13.75390625" style="61" customWidth="1"/>
    <col min="11" max="11" width="12.25390625" style="61" customWidth="1"/>
    <col min="12" max="12" width="12.875" style="61" customWidth="1"/>
    <col min="13" max="16384" width="9.125" style="61" customWidth="1"/>
  </cols>
  <sheetData>
    <row r="1" spans="1:12" ht="54.75" customHeight="1">
      <c r="A1" s="85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9" ht="11.25">
      <c r="A2" s="62"/>
      <c r="B2" s="62"/>
      <c r="C2" s="62"/>
      <c r="D2" s="62"/>
      <c r="E2" s="62"/>
      <c r="F2" s="62"/>
      <c r="G2" s="62"/>
      <c r="H2" s="62"/>
      <c r="I2" s="62"/>
    </row>
    <row r="3" spans="1:12" ht="111.75" customHeight="1">
      <c r="A3" s="86" t="s">
        <v>81</v>
      </c>
      <c r="B3" s="80" t="s">
        <v>32</v>
      </c>
      <c r="C3" s="33" t="s">
        <v>113</v>
      </c>
      <c r="D3" s="63"/>
      <c r="E3" s="63"/>
      <c r="F3" s="29" t="s">
        <v>35</v>
      </c>
      <c r="G3" s="29" t="s">
        <v>107</v>
      </c>
      <c r="H3" s="64" t="s">
        <v>114</v>
      </c>
      <c r="I3" s="29" t="s">
        <v>11</v>
      </c>
      <c r="J3" s="83" t="s">
        <v>109</v>
      </c>
      <c r="K3" s="83" t="s">
        <v>2</v>
      </c>
      <c r="L3" s="65" t="s">
        <v>3</v>
      </c>
    </row>
    <row r="4" spans="1:12" ht="42.75" customHeight="1">
      <c r="A4" s="86"/>
      <c r="B4" s="80"/>
      <c r="C4" s="29" t="s">
        <v>10</v>
      </c>
      <c r="D4" s="66" t="s">
        <v>4</v>
      </c>
      <c r="E4" s="66" t="s">
        <v>4</v>
      </c>
      <c r="F4" s="29" t="s">
        <v>12</v>
      </c>
      <c r="G4" s="29" t="s">
        <v>4</v>
      </c>
      <c r="H4" s="29" t="s">
        <v>13</v>
      </c>
      <c r="I4" s="29" t="s">
        <v>21</v>
      </c>
      <c r="J4" s="84"/>
      <c r="K4" s="84"/>
      <c r="L4" s="65" t="s">
        <v>14</v>
      </c>
    </row>
    <row r="5" spans="1:12" s="10" customFormat="1" ht="11.25" customHeight="1">
      <c r="A5" s="39">
        <v>1</v>
      </c>
      <c r="B5" s="39">
        <v>2</v>
      </c>
      <c r="C5" s="39">
        <v>3</v>
      </c>
      <c r="D5" s="67"/>
      <c r="E5" s="67"/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</row>
    <row r="6" spans="1:12" ht="12.75">
      <c r="A6" s="68">
        <v>1</v>
      </c>
      <c r="B6" s="40" t="s">
        <v>48</v>
      </c>
      <c r="C6" s="49">
        <v>0</v>
      </c>
      <c r="D6" s="43"/>
      <c r="E6" s="43"/>
      <c r="F6" s="22">
        <v>208.1</v>
      </c>
      <c r="G6" s="43">
        <v>4.3</v>
      </c>
      <c r="H6" s="43">
        <f>F6+G6</f>
        <v>212.4</v>
      </c>
      <c r="I6" s="51">
        <f>C6/H6*100</f>
        <v>0</v>
      </c>
      <c r="J6" s="52">
        <v>1</v>
      </c>
      <c r="K6" s="53">
        <v>0.75</v>
      </c>
      <c r="L6" s="53">
        <f aca="true" t="shared" si="0" ref="L6:L29">J6*K6</f>
        <v>0.75</v>
      </c>
    </row>
    <row r="7" spans="1:12" ht="12.75">
      <c r="A7" s="68">
        <v>2</v>
      </c>
      <c r="B7" s="41" t="s">
        <v>49</v>
      </c>
      <c r="C7" s="49">
        <v>0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51">
        <f aca="true" t="shared" si="2" ref="I7:I29">C7/H7*100</f>
        <v>0</v>
      </c>
      <c r="J7" s="52">
        <v>1</v>
      </c>
      <c r="K7" s="53">
        <v>0.75</v>
      </c>
      <c r="L7" s="53">
        <f t="shared" si="0"/>
        <v>0.75</v>
      </c>
    </row>
    <row r="8" spans="1:12" ht="12.75">
      <c r="A8" s="68">
        <v>3</v>
      </c>
      <c r="B8" s="41" t="s">
        <v>50</v>
      </c>
      <c r="C8" s="49">
        <v>0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51">
        <f t="shared" si="2"/>
        <v>0</v>
      </c>
      <c r="J8" s="52">
        <v>1</v>
      </c>
      <c r="K8" s="53">
        <v>0.75</v>
      </c>
      <c r="L8" s="53">
        <f t="shared" si="0"/>
        <v>0.75</v>
      </c>
    </row>
    <row r="9" spans="1:12" ht="12.75">
      <c r="A9" s="68">
        <v>4</v>
      </c>
      <c r="B9" s="41" t="s">
        <v>51</v>
      </c>
      <c r="C9" s="49">
        <v>0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51">
        <f t="shared" si="2"/>
        <v>0</v>
      </c>
      <c r="J9" s="52">
        <v>1</v>
      </c>
      <c r="K9" s="53">
        <v>0.75</v>
      </c>
      <c r="L9" s="53">
        <f t="shared" si="0"/>
        <v>0.75</v>
      </c>
    </row>
    <row r="10" spans="1:12" ht="12.75">
      <c r="A10" s="68">
        <v>5</v>
      </c>
      <c r="B10" s="41" t="s">
        <v>52</v>
      </c>
      <c r="C10" s="49">
        <v>0</v>
      </c>
      <c r="D10" s="43"/>
      <c r="E10" s="43"/>
      <c r="F10" s="22">
        <v>146.3</v>
      </c>
      <c r="G10" s="43">
        <v>3.6</v>
      </c>
      <c r="H10" s="43">
        <f t="shared" si="1"/>
        <v>149.9</v>
      </c>
      <c r="I10" s="51">
        <f t="shared" si="2"/>
        <v>0</v>
      </c>
      <c r="J10" s="52">
        <v>1</v>
      </c>
      <c r="K10" s="53">
        <v>0.75</v>
      </c>
      <c r="L10" s="53">
        <f t="shared" si="0"/>
        <v>0.75</v>
      </c>
    </row>
    <row r="11" spans="1:12" ht="12.75">
      <c r="A11" s="68">
        <v>6</v>
      </c>
      <c r="B11" s="41" t="s">
        <v>53</v>
      </c>
      <c r="C11" s="49">
        <v>0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51">
        <f t="shared" si="2"/>
        <v>0</v>
      </c>
      <c r="J11" s="52">
        <v>1</v>
      </c>
      <c r="K11" s="53">
        <v>0.75</v>
      </c>
      <c r="L11" s="53">
        <f t="shared" si="0"/>
        <v>0.75</v>
      </c>
    </row>
    <row r="12" spans="1:12" ht="12.75">
      <c r="A12" s="68">
        <v>7</v>
      </c>
      <c r="B12" s="41" t="s">
        <v>54</v>
      </c>
      <c r="C12" s="49">
        <v>0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51">
        <f t="shared" si="2"/>
        <v>0</v>
      </c>
      <c r="J12" s="52">
        <v>1</v>
      </c>
      <c r="K12" s="53">
        <v>0.75</v>
      </c>
      <c r="L12" s="53">
        <f t="shared" si="0"/>
        <v>0.75</v>
      </c>
    </row>
    <row r="13" spans="1:12" ht="12.75">
      <c r="A13" s="68">
        <v>8</v>
      </c>
      <c r="B13" s="41" t="s">
        <v>55</v>
      </c>
      <c r="C13" s="49">
        <v>0</v>
      </c>
      <c r="D13" s="43"/>
      <c r="E13" s="43"/>
      <c r="F13" s="22">
        <v>9118.2</v>
      </c>
      <c r="G13" s="43">
        <v>218.5</v>
      </c>
      <c r="H13" s="43">
        <f t="shared" si="1"/>
        <v>9336.7</v>
      </c>
      <c r="I13" s="51">
        <f t="shared" si="2"/>
        <v>0</v>
      </c>
      <c r="J13" s="52">
        <v>1</v>
      </c>
      <c r="K13" s="53">
        <v>0.75</v>
      </c>
      <c r="L13" s="53">
        <f t="shared" si="0"/>
        <v>0.75</v>
      </c>
    </row>
    <row r="14" spans="1:12" ht="12.75">
      <c r="A14" s="68">
        <v>9</v>
      </c>
      <c r="B14" s="41" t="s">
        <v>56</v>
      </c>
      <c r="C14" s="49">
        <v>0</v>
      </c>
      <c r="D14" s="43"/>
      <c r="E14" s="43"/>
      <c r="F14" s="22">
        <v>271.8</v>
      </c>
      <c r="G14" s="43">
        <v>4.5</v>
      </c>
      <c r="H14" s="43">
        <f t="shared" si="1"/>
        <v>276.3</v>
      </c>
      <c r="I14" s="51">
        <f t="shared" si="2"/>
        <v>0</v>
      </c>
      <c r="J14" s="52">
        <v>1</v>
      </c>
      <c r="K14" s="53">
        <v>0.75</v>
      </c>
      <c r="L14" s="53">
        <f t="shared" si="0"/>
        <v>0.75</v>
      </c>
    </row>
    <row r="15" spans="1:12" ht="12.75">
      <c r="A15" s="68">
        <v>10</v>
      </c>
      <c r="B15" s="41" t="s">
        <v>57</v>
      </c>
      <c r="C15" s="49">
        <v>0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51">
        <f t="shared" si="2"/>
        <v>0</v>
      </c>
      <c r="J15" s="52">
        <v>1</v>
      </c>
      <c r="K15" s="53">
        <v>0.75</v>
      </c>
      <c r="L15" s="53">
        <f t="shared" si="0"/>
        <v>0.75</v>
      </c>
    </row>
    <row r="16" spans="1:12" ht="12.75">
      <c r="A16" s="68">
        <v>11</v>
      </c>
      <c r="B16" s="41" t="s">
        <v>58</v>
      </c>
      <c r="C16" s="49">
        <v>0</v>
      </c>
      <c r="D16" s="43"/>
      <c r="E16" s="43"/>
      <c r="F16" s="22">
        <v>628.6</v>
      </c>
      <c r="G16" s="43">
        <v>25.4</v>
      </c>
      <c r="H16" s="43">
        <f t="shared" si="1"/>
        <v>654</v>
      </c>
      <c r="I16" s="51">
        <f t="shared" si="2"/>
        <v>0</v>
      </c>
      <c r="J16" s="52">
        <v>1</v>
      </c>
      <c r="K16" s="53">
        <v>0.75</v>
      </c>
      <c r="L16" s="53">
        <f t="shared" si="0"/>
        <v>0.75</v>
      </c>
    </row>
    <row r="17" spans="1:12" ht="12.75">
      <c r="A17" s="68">
        <v>12</v>
      </c>
      <c r="B17" s="41" t="s">
        <v>59</v>
      </c>
      <c r="C17" s="49">
        <v>0</v>
      </c>
      <c r="D17" s="43"/>
      <c r="E17" s="43"/>
      <c r="F17" s="22">
        <v>135.6</v>
      </c>
      <c r="G17" s="43">
        <v>4.5</v>
      </c>
      <c r="H17" s="43">
        <f t="shared" si="1"/>
        <v>140.1</v>
      </c>
      <c r="I17" s="51">
        <f t="shared" si="2"/>
        <v>0</v>
      </c>
      <c r="J17" s="52">
        <v>1</v>
      </c>
      <c r="K17" s="53">
        <v>0.75</v>
      </c>
      <c r="L17" s="53">
        <f t="shared" si="0"/>
        <v>0.75</v>
      </c>
    </row>
    <row r="18" spans="1:12" ht="12.75">
      <c r="A18" s="68">
        <v>13</v>
      </c>
      <c r="B18" s="41" t="s">
        <v>60</v>
      </c>
      <c r="C18" s="49">
        <v>0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51">
        <f t="shared" si="2"/>
        <v>0</v>
      </c>
      <c r="J18" s="52">
        <v>1</v>
      </c>
      <c r="K18" s="53">
        <v>0.75</v>
      </c>
      <c r="L18" s="53">
        <f t="shared" si="0"/>
        <v>0.75</v>
      </c>
    </row>
    <row r="19" spans="1:12" ht="12.75">
      <c r="A19" s="68">
        <v>14</v>
      </c>
      <c r="B19" s="41" t="s">
        <v>61</v>
      </c>
      <c r="C19" s="49">
        <v>0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51">
        <f t="shared" si="2"/>
        <v>0</v>
      </c>
      <c r="J19" s="52">
        <v>1</v>
      </c>
      <c r="K19" s="53">
        <v>0.75</v>
      </c>
      <c r="L19" s="53">
        <f t="shared" si="0"/>
        <v>0.75</v>
      </c>
    </row>
    <row r="20" spans="1:12" ht="12.75">
      <c r="A20" s="68">
        <v>15</v>
      </c>
      <c r="B20" s="41" t="s">
        <v>62</v>
      </c>
      <c r="C20" s="49">
        <v>0</v>
      </c>
      <c r="D20" s="43"/>
      <c r="E20" s="43"/>
      <c r="F20" s="22">
        <v>142.6</v>
      </c>
      <c r="G20" s="43">
        <v>6.5</v>
      </c>
      <c r="H20" s="43">
        <f t="shared" si="1"/>
        <v>149.1</v>
      </c>
      <c r="I20" s="51">
        <f t="shared" si="2"/>
        <v>0</v>
      </c>
      <c r="J20" s="52">
        <v>1</v>
      </c>
      <c r="K20" s="53">
        <v>0.75</v>
      </c>
      <c r="L20" s="53">
        <f t="shared" si="0"/>
        <v>0.75</v>
      </c>
    </row>
    <row r="21" spans="1:12" ht="12.75">
      <c r="A21" s="68">
        <v>16</v>
      </c>
      <c r="B21" s="41" t="s">
        <v>63</v>
      </c>
      <c r="C21" s="49">
        <v>0</v>
      </c>
      <c r="D21" s="43"/>
      <c r="E21" s="43"/>
      <c r="F21" s="22">
        <v>160</v>
      </c>
      <c r="G21" s="43">
        <v>2.5</v>
      </c>
      <c r="H21" s="43">
        <f t="shared" si="1"/>
        <v>162.5</v>
      </c>
      <c r="I21" s="51">
        <f t="shared" si="2"/>
        <v>0</v>
      </c>
      <c r="J21" s="52">
        <v>1</v>
      </c>
      <c r="K21" s="53">
        <v>0.75</v>
      </c>
      <c r="L21" s="53">
        <f t="shared" si="0"/>
        <v>0.75</v>
      </c>
    </row>
    <row r="22" spans="1:12" ht="12.75">
      <c r="A22" s="68">
        <v>17</v>
      </c>
      <c r="B22" s="41" t="s">
        <v>64</v>
      </c>
      <c r="C22" s="49">
        <v>0</v>
      </c>
      <c r="D22" s="43"/>
      <c r="E22" s="43"/>
      <c r="F22" s="22">
        <v>155.3</v>
      </c>
      <c r="G22" s="43">
        <v>6.5</v>
      </c>
      <c r="H22" s="43">
        <f t="shared" si="1"/>
        <v>161.8</v>
      </c>
      <c r="I22" s="51">
        <f t="shared" si="2"/>
        <v>0</v>
      </c>
      <c r="J22" s="52">
        <v>1</v>
      </c>
      <c r="K22" s="53">
        <v>0.75</v>
      </c>
      <c r="L22" s="53">
        <f t="shared" si="0"/>
        <v>0.75</v>
      </c>
    </row>
    <row r="23" spans="1:12" ht="12.75">
      <c r="A23" s="68">
        <v>18</v>
      </c>
      <c r="B23" s="41" t="s">
        <v>65</v>
      </c>
      <c r="C23" s="49">
        <v>0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51">
        <f t="shared" si="2"/>
        <v>0</v>
      </c>
      <c r="J23" s="52">
        <v>1</v>
      </c>
      <c r="K23" s="53">
        <v>0.75</v>
      </c>
      <c r="L23" s="53">
        <f t="shared" si="0"/>
        <v>0.75</v>
      </c>
    </row>
    <row r="24" spans="1:12" ht="12.75">
      <c r="A24" s="68">
        <v>19</v>
      </c>
      <c r="B24" s="41" t="s">
        <v>66</v>
      </c>
      <c r="C24" s="49">
        <v>0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51">
        <f t="shared" si="2"/>
        <v>0</v>
      </c>
      <c r="J24" s="52">
        <v>1</v>
      </c>
      <c r="K24" s="53">
        <v>0.75</v>
      </c>
      <c r="L24" s="53">
        <f t="shared" si="0"/>
        <v>0.75</v>
      </c>
    </row>
    <row r="25" spans="1:12" ht="11.25">
      <c r="A25" s="68">
        <v>20</v>
      </c>
      <c r="B25" s="54"/>
      <c r="C25" s="49"/>
      <c r="D25" s="43"/>
      <c r="E25" s="43"/>
      <c r="F25" s="43"/>
      <c r="G25" s="43"/>
      <c r="H25" s="43">
        <f t="shared" si="1"/>
        <v>0</v>
      </c>
      <c r="I25" s="51" t="e">
        <f t="shared" si="2"/>
        <v>#DIV/0!</v>
      </c>
      <c r="J25" s="52"/>
      <c r="K25" s="53">
        <v>0.75</v>
      </c>
      <c r="L25" s="53">
        <f t="shared" si="0"/>
        <v>0</v>
      </c>
    </row>
    <row r="26" spans="1:12" ht="11.25">
      <c r="A26" s="68">
        <v>21</v>
      </c>
      <c r="B26" s="54"/>
      <c r="C26" s="49"/>
      <c r="D26" s="43"/>
      <c r="E26" s="43"/>
      <c r="F26" s="43"/>
      <c r="G26" s="43"/>
      <c r="H26" s="43">
        <f t="shared" si="1"/>
        <v>0</v>
      </c>
      <c r="I26" s="51" t="e">
        <f t="shared" si="2"/>
        <v>#DIV/0!</v>
      </c>
      <c r="J26" s="52"/>
      <c r="K26" s="53">
        <v>0.75</v>
      </c>
      <c r="L26" s="53">
        <f t="shared" si="0"/>
        <v>0</v>
      </c>
    </row>
    <row r="27" spans="1:12" ht="11.25">
      <c r="A27" s="68">
        <v>22</v>
      </c>
      <c r="B27" s="54"/>
      <c r="C27" s="49"/>
      <c r="D27" s="46"/>
      <c r="E27" s="46"/>
      <c r="F27" s="48"/>
      <c r="G27" s="48"/>
      <c r="H27" s="43">
        <f t="shared" si="1"/>
        <v>0</v>
      </c>
      <c r="I27" s="51" t="e">
        <f t="shared" si="2"/>
        <v>#DIV/0!</v>
      </c>
      <c r="J27" s="52"/>
      <c r="K27" s="53">
        <v>0.75</v>
      </c>
      <c r="L27" s="53">
        <f t="shared" si="0"/>
        <v>0</v>
      </c>
    </row>
    <row r="28" spans="1:12" ht="11.25">
      <c r="A28" s="68">
        <v>23</v>
      </c>
      <c r="B28" s="54"/>
      <c r="C28" s="49"/>
      <c r="D28" s="46"/>
      <c r="E28" s="46"/>
      <c r="F28" s="46"/>
      <c r="G28" s="46"/>
      <c r="H28" s="43">
        <f t="shared" si="1"/>
        <v>0</v>
      </c>
      <c r="I28" s="51" t="e">
        <f t="shared" si="2"/>
        <v>#DIV/0!</v>
      </c>
      <c r="J28" s="52"/>
      <c r="K28" s="53">
        <v>0.75</v>
      </c>
      <c r="L28" s="53">
        <f t="shared" si="0"/>
        <v>0</v>
      </c>
    </row>
    <row r="29" spans="1:12" ht="11.25">
      <c r="A29" s="68">
        <v>24</v>
      </c>
      <c r="B29" s="54"/>
      <c r="C29" s="49"/>
      <c r="D29" s="46"/>
      <c r="E29" s="46"/>
      <c r="F29" s="46"/>
      <c r="G29" s="46"/>
      <c r="H29" s="43">
        <f t="shared" si="1"/>
        <v>0</v>
      </c>
      <c r="I29" s="51" t="e">
        <f t="shared" si="2"/>
        <v>#DIV/0!</v>
      </c>
      <c r="J29" s="52"/>
      <c r="K29" s="53">
        <v>0.75</v>
      </c>
      <c r="L29" s="53">
        <f t="shared" si="0"/>
        <v>0</v>
      </c>
    </row>
    <row r="30" spans="1:12" ht="11.25">
      <c r="A30" s="86" t="s">
        <v>22</v>
      </c>
      <c r="B30" s="86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12279.5</v>
      </c>
      <c r="G30" s="11">
        <f t="shared" si="3"/>
        <v>325.9999999999999</v>
      </c>
      <c r="H30" s="11">
        <f t="shared" si="3"/>
        <v>12605.5</v>
      </c>
      <c r="I30" s="69" t="s">
        <v>5</v>
      </c>
      <c r="J30" s="70" t="s">
        <v>5</v>
      </c>
      <c r="K30" s="53">
        <v>0.75</v>
      </c>
      <c r="L30" s="71" t="s">
        <v>5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C4" sqref="A4:IV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79" t="s">
        <v>81</v>
      </c>
      <c r="B3" s="80" t="s">
        <v>32</v>
      </c>
      <c r="C3" s="6" t="s">
        <v>82</v>
      </c>
      <c r="D3" s="19"/>
      <c r="E3" s="19"/>
      <c r="F3" s="25" t="s">
        <v>33</v>
      </c>
      <c r="G3" s="25" t="s">
        <v>83</v>
      </c>
      <c r="H3" s="21" t="s">
        <v>84</v>
      </c>
      <c r="I3" s="5" t="s">
        <v>85</v>
      </c>
      <c r="J3" s="76" t="s">
        <v>8</v>
      </c>
      <c r="K3" s="76" t="s">
        <v>86</v>
      </c>
      <c r="L3" s="6" t="s">
        <v>3</v>
      </c>
    </row>
    <row r="4" spans="1:12" s="10" customFormat="1" ht="42.75" customHeight="1">
      <c r="A4" s="79"/>
      <c r="B4" s="80"/>
      <c r="C4" s="8" t="s">
        <v>12</v>
      </c>
      <c r="D4" s="7" t="s">
        <v>4</v>
      </c>
      <c r="E4" s="7" t="s">
        <v>4</v>
      </c>
      <c r="F4" s="8" t="s">
        <v>12</v>
      </c>
      <c r="G4" s="8" t="s">
        <v>46</v>
      </c>
      <c r="H4" s="8" t="s">
        <v>23</v>
      </c>
      <c r="I4" s="8" t="s">
        <v>21</v>
      </c>
      <c r="J4" s="77"/>
      <c r="K4" s="77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2">
        <v>1</v>
      </c>
      <c r="B6" s="40" t="s">
        <v>48</v>
      </c>
      <c r="C6" s="49">
        <v>0</v>
      </c>
      <c r="D6" s="43"/>
      <c r="E6" s="43"/>
      <c r="F6" s="43">
        <v>2224.7</v>
      </c>
      <c r="G6" s="43">
        <v>197.8</v>
      </c>
      <c r="H6" s="43">
        <f>F6-G6</f>
        <v>2026.8999999999999</v>
      </c>
      <c r="I6" s="57">
        <f>C6/H6*100</f>
        <v>0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0</v>
      </c>
      <c r="D7" s="43"/>
      <c r="E7" s="43"/>
      <c r="F7" s="43">
        <v>1822.4</v>
      </c>
      <c r="G7" s="43">
        <v>100</v>
      </c>
      <c r="H7" s="43">
        <f aca="true" t="shared" si="1" ref="H7:H29">F7-G7</f>
        <v>1722.4</v>
      </c>
      <c r="I7" s="57">
        <f>C7/H7*100</f>
        <v>0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0</v>
      </c>
      <c r="D8" s="43"/>
      <c r="E8" s="43"/>
      <c r="F8" s="43">
        <v>2122.5</v>
      </c>
      <c r="G8" s="43">
        <v>115.5</v>
      </c>
      <c r="H8" s="43">
        <f t="shared" si="1"/>
        <v>2007</v>
      </c>
      <c r="I8" s="57">
        <f aca="true" t="shared" si="2" ref="I8:I29">C8/H8*100</f>
        <v>0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0</v>
      </c>
      <c r="D9" s="43"/>
      <c r="E9" s="43"/>
      <c r="F9" s="43">
        <v>1520.8</v>
      </c>
      <c r="G9" s="43">
        <v>94</v>
      </c>
      <c r="H9" s="43">
        <f t="shared" si="1"/>
        <v>1426.8</v>
      </c>
      <c r="I9" s="58">
        <f t="shared" si="2"/>
        <v>0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0</v>
      </c>
      <c r="D10" s="43"/>
      <c r="E10" s="43"/>
      <c r="F10" s="43">
        <v>1469.4</v>
      </c>
      <c r="G10" s="43">
        <v>170</v>
      </c>
      <c r="H10" s="43">
        <f t="shared" si="1"/>
        <v>1299.4</v>
      </c>
      <c r="I10" s="57">
        <f t="shared" si="2"/>
        <v>0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0</v>
      </c>
      <c r="D11" s="43"/>
      <c r="E11" s="43"/>
      <c r="F11" s="43">
        <v>1776.8</v>
      </c>
      <c r="G11" s="43">
        <v>76</v>
      </c>
      <c r="H11" s="43">
        <f t="shared" si="1"/>
        <v>1700.8</v>
      </c>
      <c r="I11" s="57">
        <f t="shared" si="2"/>
        <v>0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0</v>
      </c>
      <c r="D12" s="43"/>
      <c r="E12" s="43"/>
      <c r="F12" s="43">
        <v>1573.5</v>
      </c>
      <c r="G12" s="43">
        <v>104</v>
      </c>
      <c r="H12" s="43">
        <f t="shared" si="1"/>
        <v>1469.5</v>
      </c>
      <c r="I12" s="57">
        <f t="shared" si="2"/>
        <v>0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0</v>
      </c>
      <c r="D13" s="43"/>
      <c r="E13" s="43"/>
      <c r="F13" s="43">
        <v>32440.3</v>
      </c>
      <c r="G13" s="43">
        <v>15510.4</v>
      </c>
      <c r="H13" s="43">
        <f t="shared" si="1"/>
        <v>16929.9</v>
      </c>
      <c r="I13" s="57">
        <f t="shared" si="2"/>
        <v>0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0</v>
      </c>
      <c r="D14" s="43"/>
      <c r="E14" s="43"/>
      <c r="F14" s="43">
        <v>2168</v>
      </c>
      <c r="G14" s="43">
        <v>214.8</v>
      </c>
      <c r="H14" s="43">
        <f t="shared" si="1"/>
        <v>1953.2</v>
      </c>
      <c r="I14" s="57">
        <f t="shared" si="2"/>
        <v>0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0</v>
      </c>
      <c r="D15" s="43"/>
      <c r="E15" s="43"/>
      <c r="F15" s="43">
        <v>2076</v>
      </c>
      <c r="G15" s="43">
        <v>125.8</v>
      </c>
      <c r="H15" s="43">
        <f t="shared" si="1"/>
        <v>1950.2</v>
      </c>
      <c r="I15" s="58">
        <f t="shared" si="2"/>
        <v>0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0</v>
      </c>
      <c r="D16" s="43"/>
      <c r="E16" s="43"/>
      <c r="F16" s="43">
        <v>3860.7</v>
      </c>
      <c r="G16" s="43">
        <v>369.7</v>
      </c>
      <c r="H16" s="43">
        <f t="shared" si="1"/>
        <v>3491</v>
      </c>
      <c r="I16" s="58">
        <f t="shared" si="2"/>
        <v>0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0</v>
      </c>
      <c r="D17" s="43"/>
      <c r="E17" s="43"/>
      <c r="F17" s="43">
        <v>1712.3</v>
      </c>
      <c r="G17" s="43">
        <v>162</v>
      </c>
      <c r="H17" s="43">
        <f t="shared" si="1"/>
        <v>1550.3</v>
      </c>
      <c r="I17" s="57">
        <f t="shared" si="2"/>
        <v>0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0</v>
      </c>
      <c r="D18" s="43"/>
      <c r="E18" s="43"/>
      <c r="F18" s="43">
        <v>2042</v>
      </c>
      <c r="G18" s="43">
        <v>215.8</v>
      </c>
      <c r="H18" s="43">
        <f t="shared" si="1"/>
        <v>1826.2</v>
      </c>
      <c r="I18" s="57">
        <f t="shared" si="2"/>
        <v>0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0</v>
      </c>
      <c r="D19" s="43"/>
      <c r="E19" s="43"/>
      <c r="F19" s="43">
        <v>1787.1</v>
      </c>
      <c r="G19" s="43">
        <v>151.8</v>
      </c>
      <c r="H19" s="43">
        <f t="shared" si="1"/>
        <v>1635.3</v>
      </c>
      <c r="I19" s="58">
        <f t="shared" si="2"/>
        <v>0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0</v>
      </c>
      <c r="D20" s="43"/>
      <c r="E20" s="43"/>
      <c r="F20" s="43">
        <v>1401.6</v>
      </c>
      <c r="G20" s="43">
        <v>188</v>
      </c>
      <c r="H20" s="43">
        <f t="shared" si="1"/>
        <v>1213.6</v>
      </c>
      <c r="I20" s="58">
        <f t="shared" si="2"/>
        <v>0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0</v>
      </c>
      <c r="D21" s="43"/>
      <c r="E21" s="43"/>
      <c r="F21" s="43">
        <v>1309.8</v>
      </c>
      <c r="G21" s="43">
        <v>146</v>
      </c>
      <c r="H21" s="43">
        <f t="shared" si="1"/>
        <v>1163.8</v>
      </c>
      <c r="I21" s="58">
        <f t="shared" si="2"/>
        <v>0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0</v>
      </c>
      <c r="D22" s="43"/>
      <c r="E22" s="43"/>
      <c r="F22" s="43">
        <v>1800.5</v>
      </c>
      <c r="G22" s="43">
        <v>137.8</v>
      </c>
      <c r="H22" s="43">
        <f t="shared" si="1"/>
        <v>1662.7</v>
      </c>
      <c r="I22" s="58">
        <f t="shared" si="2"/>
        <v>0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0</v>
      </c>
      <c r="D23" s="43"/>
      <c r="E23" s="43"/>
      <c r="F23" s="43">
        <v>1336.4</v>
      </c>
      <c r="G23" s="43">
        <v>95</v>
      </c>
      <c r="H23" s="43">
        <f t="shared" si="1"/>
        <v>1241.4</v>
      </c>
      <c r="I23" s="57">
        <f t="shared" si="2"/>
        <v>0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0</v>
      </c>
      <c r="D24" s="43"/>
      <c r="E24" s="43"/>
      <c r="F24" s="43">
        <v>2259.2</v>
      </c>
      <c r="G24" s="43">
        <v>344.8</v>
      </c>
      <c r="H24" s="43">
        <f t="shared" si="1"/>
        <v>1914.3999999999999</v>
      </c>
      <c r="I24" s="58">
        <f t="shared" si="2"/>
        <v>0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58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58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3"/>
      <c r="G27" s="43"/>
      <c r="H27" s="43">
        <f t="shared" si="1"/>
        <v>0</v>
      </c>
      <c r="I27" s="57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3"/>
      <c r="G28" s="43"/>
      <c r="H28" s="43">
        <f t="shared" si="1"/>
        <v>0</v>
      </c>
      <c r="I28" s="57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3"/>
      <c r="G29" s="43"/>
      <c r="H29" s="43">
        <f t="shared" si="1"/>
        <v>0</v>
      </c>
      <c r="I29" s="57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66704</v>
      </c>
      <c r="G30" s="22">
        <f t="shared" si="3"/>
        <v>18519.199999999997</v>
      </c>
      <c r="H30" s="11">
        <f t="shared" si="3"/>
        <v>48184.80000000001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4">
      <pane xSplit="2" ySplit="2" topLeftCell="O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P25" sqref="P2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79" t="s">
        <v>0</v>
      </c>
      <c r="B3" s="80" t="s">
        <v>32</v>
      </c>
      <c r="C3" s="25" t="s">
        <v>88</v>
      </c>
      <c r="D3" s="25" t="s">
        <v>89</v>
      </c>
      <c r="E3" s="25" t="s">
        <v>90</v>
      </c>
      <c r="F3" s="21" t="s">
        <v>91</v>
      </c>
      <c r="G3" s="19"/>
      <c r="H3" s="19"/>
      <c r="I3" s="5" t="s">
        <v>15</v>
      </c>
      <c r="J3" s="5" t="s">
        <v>17</v>
      </c>
      <c r="K3" s="25" t="s">
        <v>18</v>
      </c>
      <c r="L3" s="25" t="s">
        <v>33</v>
      </c>
      <c r="M3" s="25" t="s">
        <v>92</v>
      </c>
      <c r="N3" s="21" t="s">
        <v>93</v>
      </c>
      <c r="O3" s="5" t="s">
        <v>94</v>
      </c>
      <c r="P3" s="76" t="s">
        <v>95</v>
      </c>
      <c r="Q3" s="76" t="s">
        <v>96</v>
      </c>
      <c r="R3" s="6" t="s">
        <v>3</v>
      </c>
    </row>
    <row r="4" spans="1:18" s="10" customFormat="1" ht="69.75" customHeight="1">
      <c r="A4" s="79"/>
      <c r="B4" s="80"/>
      <c r="C4" s="8" t="s">
        <v>12</v>
      </c>
      <c r="D4" s="8" t="s">
        <v>12</v>
      </c>
      <c r="E4" s="8" t="s">
        <v>12</v>
      </c>
      <c r="F4" s="8" t="s">
        <v>97</v>
      </c>
      <c r="G4" s="7" t="s">
        <v>4</v>
      </c>
      <c r="H4" s="7" t="s">
        <v>4</v>
      </c>
      <c r="I4" s="5" t="s">
        <v>16</v>
      </c>
      <c r="J4" s="5" t="s">
        <v>16</v>
      </c>
      <c r="K4" s="8" t="s">
        <v>98</v>
      </c>
      <c r="L4" s="8" t="s">
        <v>12</v>
      </c>
      <c r="M4" s="8" t="s">
        <v>99</v>
      </c>
      <c r="N4" s="8" t="s">
        <v>100</v>
      </c>
      <c r="O4" s="8" t="s">
        <v>101</v>
      </c>
      <c r="P4" s="77"/>
      <c r="Q4" s="77"/>
      <c r="R4" s="9" t="s">
        <v>102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2">
        <v>1</v>
      </c>
      <c r="B6" s="40" t="s">
        <v>48</v>
      </c>
      <c r="C6" s="43">
        <v>2224.7</v>
      </c>
      <c r="D6" s="43">
        <v>197.8</v>
      </c>
      <c r="E6" s="43">
        <v>0</v>
      </c>
      <c r="F6" s="43">
        <f>C6-D6-E6</f>
        <v>2026.8999999999999</v>
      </c>
      <c r="G6" s="43"/>
      <c r="H6" s="43"/>
      <c r="I6" s="22">
        <v>0</v>
      </c>
      <c r="J6" s="22">
        <v>0</v>
      </c>
      <c r="K6" s="43">
        <f>J6-I6</f>
        <v>0</v>
      </c>
      <c r="L6" s="43">
        <v>2224.7</v>
      </c>
      <c r="M6" s="43">
        <v>197.8</v>
      </c>
      <c r="N6" s="43">
        <f>L6-M6</f>
        <v>2026.8999999999999</v>
      </c>
      <c r="O6" s="44">
        <f>(F6-N6)/F6*100</f>
        <v>0</v>
      </c>
      <c r="P6" s="59">
        <v>1</v>
      </c>
      <c r="Q6" s="12">
        <v>1.2</v>
      </c>
      <c r="R6" s="12">
        <f aca="true" t="shared" si="0" ref="R6:R29">P6*Q6</f>
        <v>1.2</v>
      </c>
    </row>
    <row r="7" spans="1:18" ht="12.75">
      <c r="A7" s="42">
        <v>2</v>
      </c>
      <c r="B7" s="41" t="s">
        <v>49</v>
      </c>
      <c r="C7" s="43">
        <v>1822.4</v>
      </c>
      <c r="D7" s="43">
        <v>100</v>
      </c>
      <c r="E7" s="43">
        <v>0</v>
      </c>
      <c r="F7" s="43">
        <f aca="true" t="shared" si="1" ref="F7:F29">C7-D7-E7</f>
        <v>1722.4</v>
      </c>
      <c r="G7" s="43"/>
      <c r="H7" s="43"/>
      <c r="I7" s="22">
        <v>0</v>
      </c>
      <c r="J7" s="22">
        <v>0</v>
      </c>
      <c r="K7" s="43">
        <f aca="true" t="shared" si="2" ref="K7:K29">J7-I7</f>
        <v>0</v>
      </c>
      <c r="L7" s="43">
        <v>1822.4</v>
      </c>
      <c r="M7" s="43">
        <v>100</v>
      </c>
      <c r="N7" s="43">
        <f aca="true" t="shared" si="3" ref="N7:N29">L7-M7</f>
        <v>1722.4</v>
      </c>
      <c r="O7" s="44">
        <f aca="true" t="shared" si="4" ref="O7:O29">(F7-N7)/F7*100</f>
        <v>0</v>
      </c>
      <c r="P7" s="59">
        <v>1</v>
      </c>
      <c r="Q7" s="12">
        <v>1.2</v>
      </c>
      <c r="R7" s="12">
        <f t="shared" si="0"/>
        <v>1.2</v>
      </c>
    </row>
    <row r="8" spans="1:18" ht="12.75">
      <c r="A8" s="42">
        <v>3</v>
      </c>
      <c r="B8" s="41" t="s">
        <v>50</v>
      </c>
      <c r="C8" s="43">
        <v>2122.5</v>
      </c>
      <c r="D8" s="43">
        <v>115.5</v>
      </c>
      <c r="E8" s="43">
        <v>0</v>
      </c>
      <c r="F8" s="43">
        <f t="shared" si="1"/>
        <v>2007</v>
      </c>
      <c r="G8" s="43"/>
      <c r="H8" s="43"/>
      <c r="I8" s="22">
        <v>0</v>
      </c>
      <c r="J8" s="22">
        <v>0</v>
      </c>
      <c r="K8" s="43">
        <f t="shared" si="2"/>
        <v>0</v>
      </c>
      <c r="L8" s="43">
        <v>2122.5</v>
      </c>
      <c r="M8" s="43">
        <v>115.5</v>
      </c>
      <c r="N8" s="43">
        <f t="shared" si="3"/>
        <v>2007</v>
      </c>
      <c r="O8" s="44">
        <f t="shared" si="4"/>
        <v>0</v>
      </c>
      <c r="P8" s="59">
        <v>1</v>
      </c>
      <c r="Q8" s="12">
        <v>1.2</v>
      </c>
      <c r="R8" s="12">
        <f t="shared" si="0"/>
        <v>1.2</v>
      </c>
    </row>
    <row r="9" spans="1:18" ht="12.75">
      <c r="A9" s="42">
        <v>4</v>
      </c>
      <c r="B9" s="41" t="s">
        <v>51</v>
      </c>
      <c r="C9" s="43">
        <v>1520.8</v>
      </c>
      <c r="D9" s="43">
        <v>94</v>
      </c>
      <c r="E9" s="43">
        <v>0</v>
      </c>
      <c r="F9" s="43">
        <f t="shared" si="1"/>
        <v>1426.8</v>
      </c>
      <c r="G9" s="43"/>
      <c r="H9" s="43"/>
      <c r="I9" s="22">
        <v>0</v>
      </c>
      <c r="J9" s="22">
        <v>0</v>
      </c>
      <c r="K9" s="43">
        <f t="shared" si="2"/>
        <v>0</v>
      </c>
      <c r="L9" s="43">
        <v>1520.8</v>
      </c>
      <c r="M9" s="43">
        <v>94</v>
      </c>
      <c r="N9" s="43">
        <f t="shared" si="3"/>
        <v>1426.8</v>
      </c>
      <c r="O9" s="44">
        <f t="shared" si="4"/>
        <v>0</v>
      </c>
      <c r="P9" s="59">
        <v>1</v>
      </c>
      <c r="Q9" s="12">
        <v>1.2</v>
      </c>
      <c r="R9" s="12">
        <f t="shared" si="0"/>
        <v>1.2</v>
      </c>
    </row>
    <row r="10" spans="1:18" ht="12.75">
      <c r="A10" s="42">
        <v>5</v>
      </c>
      <c r="B10" s="41" t="s">
        <v>52</v>
      </c>
      <c r="C10" s="43">
        <v>1455.4</v>
      </c>
      <c r="D10" s="43">
        <v>170</v>
      </c>
      <c r="E10" s="43">
        <v>0</v>
      </c>
      <c r="F10" s="43">
        <f t="shared" si="1"/>
        <v>1285.4</v>
      </c>
      <c r="G10" s="43"/>
      <c r="H10" s="43"/>
      <c r="I10" s="22">
        <v>0</v>
      </c>
      <c r="J10" s="22">
        <v>0</v>
      </c>
      <c r="K10" s="43">
        <f t="shared" si="2"/>
        <v>0</v>
      </c>
      <c r="L10" s="43">
        <v>1469.4</v>
      </c>
      <c r="M10" s="43">
        <v>170</v>
      </c>
      <c r="N10" s="43">
        <f t="shared" si="3"/>
        <v>1299.4</v>
      </c>
      <c r="O10" s="44">
        <f t="shared" si="4"/>
        <v>-1.0891551268087754</v>
      </c>
      <c r="P10" s="59">
        <v>0.78</v>
      </c>
      <c r="Q10" s="12">
        <v>1.2</v>
      </c>
      <c r="R10" s="12">
        <f t="shared" si="0"/>
        <v>0.9359999999999999</v>
      </c>
    </row>
    <row r="11" spans="1:18" ht="12.75">
      <c r="A11" s="42">
        <v>6</v>
      </c>
      <c r="B11" s="41" t="s">
        <v>53</v>
      </c>
      <c r="C11" s="43">
        <v>1776.8</v>
      </c>
      <c r="D11" s="43">
        <v>76</v>
      </c>
      <c r="E11" s="43">
        <v>0</v>
      </c>
      <c r="F11" s="43">
        <f t="shared" si="1"/>
        <v>1700.8</v>
      </c>
      <c r="G11" s="43"/>
      <c r="H11" s="43"/>
      <c r="I11" s="22">
        <v>0</v>
      </c>
      <c r="J11" s="22">
        <v>0</v>
      </c>
      <c r="K11" s="43">
        <f t="shared" si="2"/>
        <v>0</v>
      </c>
      <c r="L11" s="43">
        <v>1776.8</v>
      </c>
      <c r="M11" s="43">
        <v>76</v>
      </c>
      <c r="N11" s="43">
        <f t="shared" si="3"/>
        <v>1700.8</v>
      </c>
      <c r="O11" s="44">
        <f t="shared" si="4"/>
        <v>0</v>
      </c>
      <c r="P11" s="59">
        <v>1</v>
      </c>
      <c r="Q11" s="12">
        <v>1.2</v>
      </c>
      <c r="R11" s="12">
        <f t="shared" si="0"/>
        <v>1.2</v>
      </c>
    </row>
    <row r="12" spans="1:18" ht="12.75">
      <c r="A12" s="42">
        <v>7</v>
      </c>
      <c r="B12" s="41" t="s">
        <v>54</v>
      </c>
      <c r="C12" s="43">
        <v>1573.5</v>
      </c>
      <c r="D12" s="43">
        <v>104</v>
      </c>
      <c r="E12" s="43">
        <v>0</v>
      </c>
      <c r="F12" s="43">
        <f t="shared" si="1"/>
        <v>1469.5</v>
      </c>
      <c r="G12" s="43"/>
      <c r="H12" s="43"/>
      <c r="I12" s="22">
        <v>0</v>
      </c>
      <c r="J12" s="22">
        <v>0</v>
      </c>
      <c r="K12" s="43">
        <f t="shared" si="2"/>
        <v>0</v>
      </c>
      <c r="L12" s="43">
        <v>1573.5</v>
      </c>
      <c r="M12" s="43">
        <v>104</v>
      </c>
      <c r="N12" s="43">
        <f t="shared" si="3"/>
        <v>1469.5</v>
      </c>
      <c r="O12" s="44">
        <f t="shared" si="4"/>
        <v>0</v>
      </c>
      <c r="P12" s="59">
        <v>1</v>
      </c>
      <c r="Q12" s="12">
        <v>1.2</v>
      </c>
      <c r="R12" s="12">
        <f t="shared" si="0"/>
        <v>1.2</v>
      </c>
    </row>
    <row r="13" spans="1:18" ht="12.75">
      <c r="A13" s="42">
        <v>8</v>
      </c>
      <c r="B13" s="41" t="s">
        <v>55</v>
      </c>
      <c r="C13" s="43">
        <v>31840.3</v>
      </c>
      <c r="D13" s="43">
        <v>4850.4</v>
      </c>
      <c r="E13" s="43">
        <v>10660</v>
      </c>
      <c r="F13" s="43">
        <f t="shared" si="1"/>
        <v>16329.900000000001</v>
      </c>
      <c r="G13" s="43"/>
      <c r="H13" s="43"/>
      <c r="I13" s="22">
        <v>0</v>
      </c>
      <c r="J13" s="22">
        <v>0</v>
      </c>
      <c r="K13" s="43">
        <f t="shared" si="2"/>
        <v>0</v>
      </c>
      <c r="L13" s="43">
        <v>32440.3</v>
      </c>
      <c r="M13" s="43">
        <v>15510.4</v>
      </c>
      <c r="N13" s="43">
        <f t="shared" si="3"/>
        <v>16929.9</v>
      </c>
      <c r="O13" s="44">
        <f t="shared" si="4"/>
        <v>-3.6742417283633086</v>
      </c>
      <c r="P13" s="59">
        <v>0.26</v>
      </c>
      <c r="Q13" s="12">
        <v>1.2</v>
      </c>
      <c r="R13" s="12">
        <f t="shared" si="0"/>
        <v>0.312</v>
      </c>
    </row>
    <row r="14" spans="1:18" ht="12.75">
      <c r="A14" s="42">
        <v>9</v>
      </c>
      <c r="B14" s="41" t="s">
        <v>56</v>
      </c>
      <c r="C14" s="43">
        <v>2140.9</v>
      </c>
      <c r="D14" s="43">
        <v>214.8</v>
      </c>
      <c r="E14" s="43">
        <v>0</v>
      </c>
      <c r="F14" s="43">
        <f t="shared" si="1"/>
        <v>1926.1000000000001</v>
      </c>
      <c r="G14" s="43"/>
      <c r="H14" s="43"/>
      <c r="I14" s="22">
        <v>0</v>
      </c>
      <c r="J14" s="22">
        <v>0</v>
      </c>
      <c r="K14" s="43">
        <f t="shared" si="2"/>
        <v>0</v>
      </c>
      <c r="L14" s="43">
        <v>2168</v>
      </c>
      <c r="M14" s="43">
        <v>214.8</v>
      </c>
      <c r="N14" s="43">
        <f t="shared" si="3"/>
        <v>1953.2</v>
      </c>
      <c r="O14" s="44">
        <f t="shared" si="4"/>
        <v>-1.406988214526759</v>
      </c>
      <c r="P14" s="59">
        <v>0.72</v>
      </c>
      <c r="Q14" s="12">
        <v>1.2</v>
      </c>
      <c r="R14" s="12">
        <f t="shared" si="0"/>
        <v>0.864</v>
      </c>
    </row>
    <row r="15" spans="1:18" ht="12.75">
      <c r="A15" s="42">
        <v>10</v>
      </c>
      <c r="B15" s="41" t="s">
        <v>57</v>
      </c>
      <c r="C15" s="43">
        <v>2076</v>
      </c>
      <c r="D15" s="43">
        <v>125.8</v>
      </c>
      <c r="E15" s="43">
        <v>0</v>
      </c>
      <c r="F15" s="43">
        <f t="shared" si="1"/>
        <v>1950.2</v>
      </c>
      <c r="G15" s="43"/>
      <c r="H15" s="43"/>
      <c r="I15" s="22">
        <v>0</v>
      </c>
      <c r="J15" s="22">
        <v>0</v>
      </c>
      <c r="K15" s="43">
        <f t="shared" si="2"/>
        <v>0</v>
      </c>
      <c r="L15" s="43">
        <v>2076</v>
      </c>
      <c r="M15" s="43">
        <v>125.8</v>
      </c>
      <c r="N15" s="43">
        <f t="shared" si="3"/>
        <v>1950.2</v>
      </c>
      <c r="O15" s="44">
        <f t="shared" si="4"/>
        <v>0</v>
      </c>
      <c r="P15" s="59">
        <v>1</v>
      </c>
      <c r="Q15" s="12">
        <v>1.2</v>
      </c>
      <c r="R15" s="12">
        <f t="shared" si="0"/>
        <v>1.2</v>
      </c>
    </row>
    <row r="16" spans="1:18" ht="12.75">
      <c r="A16" s="42">
        <v>11</v>
      </c>
      <c r="B16" s="41" t="s">
        <v>58</v>
      </c>
      <c r="C16" s="43">
        <v>3860.7</v>
      </c>
      <c r="D16" s="43">
        <v>369.7</v>
      </c>
      <c r="E16" s="43">
        <v>0</v>
      </c>
      <c r="F16" s="43">
        <f t="shared" si="1"/>
        <v>3491</v>
      </c>
      <c r="G16" s="43"/>
      <c r="H16" s="43"/>
      <c r="I16" s="22">
        <v>0</v>
      </c>
      <c r="J16" s="22">
        <v>0</v>
      </c>
      <c r="K16" s="43">
        <f t="shared" si="2"/>
        <v>0</v>
      </c>
      <c r="L16" s="43">
        <v>3860.7</v>
      </c>
      <c r="M16" s="43">
        <v>369.7</v>
      </c>
      <c r="N16" s="43">
        <f t="shared" si="3"/>
        <v>3491</v>
      </c>
      <c r="O16" s="44">
        <f t="shared" si="4"/>
        <v>0</v>
      </c>
      <c r="P16" s="59">
        <v>1</v>
      </c>
      <c r="Q16" s="12">
        <v>1.2</v>
      </c>
      <c r="R16" s="12">
        <f t="shared" si="0"/>
        <v>1.2</v>
      </c>
    </row>
    <row r="17" spans="1:18" ht="12.75">
      <c r="A17" s="42">
        <v>12</v>
      </c>
      <c r="B17" s="41" t="s">
        <v>59</v>
      </c>
      <c r="C17" s="43">
        <v>1698.3</v>
      </c>
      <c r="D17" s="43">
        <v>162</v>
      </c>
      <c r="E17" s="43">
        <v>0</v>
      </c>
      <c r="F17" s="43">
        <f t="shared" si="1"/>
        <v>1536.3</v>
      </c>
      <c r="G17" s="43"/>
      <c r="H17" s="43"/>
      <c r="I17" s="22">
        <v>0</v>
      </c>
      <c r="J17" s="22">
        <v>0</v>
      </c>
      <c r="K17" s="43">
        <f t="shared" si="2"/>
        <v>0</v>
      </c>
      <c r="L17" s="43">
        <v>1712.3</v>
      </c>
      <c r="M17" s="43">
        <v>162</v>
      </c>
      <c r="N17" s="43">
        <f t="shared" si="3"/>
        <v>1550.3</v>
      </c>
      <c r="O17" s="44">
        <f t="shared" si="4"/>
        <v>-0.9112803488901908</v>
      </c>
      <c r="P17" s="59">
        <v>0.82</v>
      </c>
      <c r="Q17" s="12">
        <v>1.2</v>
      </c>
      <c r="R17" s="12">
        <f t="shared" si="0"/>
        <v>0.9839999999999999</v>
      </c>
    </row>
    <row r="18" spans="1:18" ht="12.75">
      <c r="A18" s="42">
        <v>13</v>
      </c>
      <c r="B18" s="41" t="s">
        <v>60</v>
      </c>
      <c r="C18" s="43">
        <v>2042</v>
      </c>
      <c r="D18" s="43">
        <v>215.8</v>
      </c>
      <c r="E18" s="43">
        <v>0</v>
      </c>
      <c r="F18" s="43">
        <f t="shared" si="1"/>
        <v>1826.2</v>
      </c>
      <c r="G18" s="43"/>
      <c r="H18" s="43"/>
      <c r="I18" s="22">
        <v>0</v>
      </c>
      <c r="J18" s="22">
        <v>0</v>
      </c>
      <c r="K18" s="43">
        <f t="shared" si="2"/>
        <v>0</v>
      </c>
      <c r="L18" s="43">
        <v>2042</v>
      </c>
      <c r="M18" s="43">
        <v>215.8</v>
      </c>
      <c r="N18" s="43">
        <f t="shared" si="3"/>
        <v>1826.2</v>
      </c>
      <c r="O18" s="44">
        <f t="shared" si="4"/>
        <v>0</v>
      </c>
      <c r="P18" s="59">
        <v>1</v>
      </c>
      <c r="Q18" s="12">
        <v>1.2</v>
      </c>
      <c r="R18" s="12">
        <f t="shared" si="0"/>
        <v>1.2</v>
      </c>
    </row>
    <row r="19" spans="1:18" ht="12.75">
      <c r="A19" s="42">
        <v>14</v>
      </c>
      <c r="B19" s="41" t="s">
        <v>61</v>
      </c>
      <c r="C19" s="43">
        <v>1778.1</v>
      </c>
      <c r="D19" s="43">
        <v>151.8</v>
      </c>
      <c r="E19" s="43">
        <v>0</v>
      </c>
      <c r="F19" s="43">
        <f t="shared" si="1"/>
        <v>1626.3</v>
      </c>
      <c r="G19" s="43"/>
      <c r="H19" s="43"/>
      <c r="I19" s="22">
        <v>0</v>
      </c>
      <c r="J19" s="22">
        <v>0</v>
      </c>
      <c r="K19" s="43">
        <f t="shared" si="2"/>
        <v>0</v>
      </c>
      <c r="L19" s="43">
        <v>1787.1</v>
      </c>
      <c r="M19" s="43">
        <v>151.8</v>
      </c>
      <c r="N19" s="43">
        <f t="shared" si="3"/>
        <v>1635.3</v>
      </c>
      <c r="O19" s="44">
        <f t="shared" si="4"/>
        <v>-0.5534034311012729</v>
      </c>
      <c r="P19" s="59">
        <v>0.88</v>
      </c>
      <c r="Q19" s="12">
        <v>1.2</v>
      </c>
      <c r="R19" s="12">
        <f t="shared" si="0"/>
        <v>1.056</v>
      </c>
    </row>
    <row r="20" spans="1:18" ht="12.75">
      <c r="A20" s="42">
        <v>15</v>
      </c>
      <c r="B20" s="41" t="s">
        <v>62</v>
      </c>
      <c r="C20" s="43">
        <v>1387.4</v>
      </c>
      <c r="D20" s="43">
        <v>188</v>
      </c>
      <c r="E20" s="43">
        <v>0</v>
      </c>
      <c r="F20" s="43">
        <f t="shared" si="1"/>
        <v>1199.4</v>
      </c>
      <c r="G20" s="43"/>
      <c r="H20" s="43"/>
      <c r="I20" s="22">
        <v>0</v>
      </c>
      <c r="J20" s="22">
        <v>0</v>
      </c>
      <c r="K20" s="43">
        <f t="shared" si="2"/>
        <v>0</v>
      </c>
      <c r="L20" s="43">
        <v>1401.6</v>
      </c>
      <c r="M20" s="43">
        <v>188</v>
      </c>
      <c r="N20" s="43">
        <f t="shared" si="3"/>
        <v>1213.6</v>
      </c>
      <c r="O20" s="44">
        <f t="shared" si="4"/>
        <v>-1.183925295981309</v>
      </c>
      <c r="P20" s="59">
        <v>0.76</v>
      </c>
      <c r="Q20" s="12">
        <v>1.2</v>
      </c>
      <c r="R20" s="12">
        <f t="shared" si="0"/>
        <v>0.9119999999999999</v>
      </c>
    </row>
    <row r="21" spans="1:18" ht="12.75">
      <c r="A21" s="42">
        <v>16</v>
      </c>
      <c r="B21" s="41" t="s">
        <v>63</v>
      </c>
      <c r="C21" s="43">
        <v>1293.8</v>
      </c>
      <c r="D21" s="43">
        <v>146</v>
      </c>
      <c r="E21" s="43">
        <v>0</v>
      </c>
      <c r="F21" s="43">
        <f t="shared" si="1"/>
        <v>1147.8</v>
      </c>
      <c r="G21" s="43"/>
      <c r="H21" s="43"/>
      <c r="I21" s="22">
        <v>0</v>
      </c>
      <c r="J21" s="22">
        <v>0</v>
      </c>
      <c r="K21" s="43">
        <f t="shared" si="2"/>
        <v>0</v>
      </c>
      <c r="L21" s="43">
        <v>1309.8</v>
      </c>
      <c r="M21" s="43">
        <v>146</v>
      </c>
      <c r="N21" s="43">
        <f t="shared" si="3"/>
        <v>1163.8</v>
      </c>
      <c r="O21" s="44">
        <f t="shared" si="4"/>
        <v>-1.3939710751001917</v>
      </c>
      <c r="P21" s="59">
        <v>0.72</v>
      </c>
      <c r="Q21" s="12">
        <v>1.2</v>
      </c>
      <c r="R21" s="12">
        <f t="shared" si="0"/>
        <v>0.864</v>
      </c>
    </row>
    <row r="22" spans="1:18" ht="12.75">
      <c r="A22" s="42">
        <v>17</v>
      </c>
      <c r="B22" s="41" t="s">
        <v>64</v>
      </c>
      <c r="C22" s="43">
        <v>1800.5</v>
      </c>
      <c r="D22" s="43">
        <v>137.8</v>
      </c>
      <c r="E22" s="43">
        <v>0</v>
      </c>
      <c r="F22" s="43">
        <f t="shared" si="1"/>
        <v>1662.7</v>
      </c>
      <c r="G22" s="43"/>
      <c r="H22" s="43"/>
      <c r="I22" s="22">
        <v>0</v>
      </c>
      <c r="J22" s="22">
        <v>0</v>
      </c>
      <c r="K22" s="43">
        <f t="shared" si="2"/>
        <v>0</v>
      </c>
      <c r="L22" s="43">
        <v>1800.5</v>
      </c>
      <c r="M22" s="43">
        <v>137.8</v>
      </c>
      <c r="N22" s="43">
        <f t="shared" si="3"/>
        <v>1662.7</v>
      </c>
      <c r="O22" s="44">
        <f t="shared" si="4"/>
        <v>0</v>
      </c>
      <c r="P22" s="59">
        <v>1</v>
      </c>
      <c r="Q22" s="12">
        <v>1.2</v>
      </c>
      <c r="R22" s="12">
        <f t="shared" si="0"/>
        <v>1.2</v>
      </c>
    </row>
    <row r="23" spans="1:18" ht="12.75">
      <c r="A23" s="42">
        <v>18</v>
      </c>
      <c r="B23" s="41" t="s">
        <v>65</v>
      </c>
      <c r="C23" s="43">
        <v>1336.4</v>
      </c>
      <c r="D23" s="43">
        <v>95</v>
      </c>
      <c r="E23" s="43">
        <v>0</v>
      </c>
      <c r="F23" s="43">
        <f t="shared" si="1"/>
        <v>1241.4</v>
      </c>
      <c r="G23" s="43"/>
      <c r="H23" s="43"/>
      <c r="I23" s="22">
        <v>0</v>
      </c>
      <c r="J23" s="22">
        <v>0</v>
      </c>
      <c r="K23" s="43">
        <f t="shared" si="2"/>
        <v>0</v>
      </c>
      <c r="L23" s="43">
        <v>1336.4</v>
      </c>
      <c r="M23" s="43">
        <v>95</v>
      </c>
      <c r="N23" s="43">
        <f t="shared" si="3"/>
        <v>1241.4</v>
      </c>
      <c r="O23" s="44">
        <f t="shared" si="4"/>
        <v>0</v>
      </c>
      <c r="P23" s="59">
        <v>1</v>
      </c>
      <c r="Q23" s="12">
        <v>1.2</v>
      </c>
      <c r="R23" s="12">
        <f t="shared" si="0"/>
        <v>1.2</v>
      </c>
    </row>
    <row r="24" spans="1:18" ht="12.75">
      <c r="A24" s="42">
        <v>19</v>
      </c>
      <c r="B24" s="41" t="s">
        <v>66</v>
      </c>
      <c r="C24" s="43">
        <v>2259.2</v>
      </c>
      <c r="D24" s="43">
        <v>344.8</v>
      </c>
      <c r="E24" s="43">
        <v>0</v>
      </c>
      <c r="F24" s="43">
        <f t="shared" si="1"/>
        <v>1914.3999999999999</v>
      </c>
      <c r="G24" s="43"/>
      <c r="H24" s="43"/>
      <c r="I24" s="22">
        <v>0</v>
      </c>
      <c r="J24" s="22">
        <v>0</v>
      </c>
      <c r="K24" s="43">
        <f t="shared" si="2"/>
        <v>0</v>
      </c>
      <c r="L24" s="43">
        <v>2259.2</v>
      </c>
      <c r="M24" s="43">
        <v>344.8</v>
      </c>
      <c r="N24" s="43">
        <f t="shared" si="3"/>
        <v>1914.3999999999999</v>
      </c>
      <c r="O24" s="44">
        <f t="shared" si="4"/>
        <v>0</v>
      </c>
      <c r="P24" s="59">
        <v>1</v>
      </c>
      <c r="Q24" s="12">
        <v>1.2</v>
      </c>
      <c r="R24" s="12">
        <f t="shared" si="0"/>
        <v>1.2</v>
      </c>
    </row>
    <row r="25" spans="1:18" ht="11.25">
      <c r="A25" s="42">
        <v>20</v>
      </c>
      <c r="B25" s="22"/>
      <c r="C25" s="43"/>
      <c r="D25" s="43"/>
      <c r="E25" s="43"/>
      <c r="F25" s="43">
        <f t="shared" si="1"/>
        <v>0</v>
      </c>
      <c r="G25" s="43"/>
      <c r="H25" s="43"/>
      <c r="I25" s="22"/>
      <c r="J25" s="22"/>
      <c r="K25" s="43">
        <f t="shared" si="2"/>
        <v>0</v>
      </c>
      <c r="L25" s="43"/>
      <c r="M25" s="43"/>
      <c r="N25" s="43">
        <f t="shared" si="3"/>
        <v>0</v>
      </c>
      <c r="O25" s="44" t="e">
        <f t="shared" si="4"/>
        <v>#DIV/0!</v>
      </c>
      <c r="P25" s="59"/>
      <c r="Q25" s="12">
        <v>1.2</v>
      </c>
      <c r="R25" s="12">
        <f t="shared" si="0"/>
        <v>0</v>
      </c>
    </row>
    <row r="26" spans="1:18" ht="11.25">
      <c r="A26" s="42">
        <v>21</v>
      </c>
      <c r="B26" s="22"/>
      <c r="C26" s="43"/>
      <c r="D26" s="43"/>
      <c r="E26" s="43"/>
      <c r="F26" s="43">
        <f t="shared" si="1"/>
        <v>0</v>
      </c>
      <c r="G26" s="43"/>
      <c r="H26" s="43"/>
      <c r="I26" s="22"/>
      <c r="J26" s="22"/>
      <c r="K26" s="43">
        <f t="shared" si="2"/>
        <v>0</v>
      </c>
      <c r="L26" s="43"/>
      <c r="M26" s="43"/>
      <c r="N26" s="43">
        <f t="shared" si="3"/>
        <v>0</v>
      </c>
      <c r="O26" s="44" t="e">
        <f t="shared" si="4"/>
        <v>#DIV/0!</v>
      </c>
      <c r="P26" s="59"/>
      <c r="Q26" s="12">
        <v>1.2</v>
      </c>
      <c r="R26" s="12">
        <f t="shared" si="0"/>
        <v>0</v>
      </c>
    </row>
    <row r="27" spans="1:18" ht="11.25">
      <c r="A27" s="42">
        <v>22</v>
      </c>
      <c r="B27" s="22"/>
      <c r="C27" s="46"/>
      <c r="D27" s="46"/>
      <c r="E27" s="46"/>
      <c r="F27" s="43">
        <f t="shared" si="1"/>
        <v>0</v>
      </c>
      <c r="G27" s="46"/>
      <c r="H27" s="46"/>
      <c r="I27" s="22"/>
      <c r="J27" s="22"/>
      <c r="K27" s="43">
        <f t="shared" si="2"/>
        <v>0</v>
      </c>
      <c r="L27" s="43"/>
      <c r="M27" s="43"/>
      <c r="N27" s="43">
        <f t="shared" si="3"/>
        <v>0</v>
      </c>
      <c r="O27" s="44" t="e">
        <f t="shared" si="4"/>
        <v>#DIV/0!</v>
      </c>
      <c r="P27" s="59"/>
      <c r="Q27" s="12">
        <v>1.2</v>
      </c>
      <c r="R27" s="12">
        <f t="shared" si="0"/>
        <v>0</v>
      </c>
    </row>
    <row r="28" spans="1:18" ht="11.25">
      <c r="A28" s="42">
        <v>23</v>
      </c>
      <c r="B28" s="22"/>
      <c r="C28" s="46"/>
      <c r="D28" s="46"/>
      <c r="E28" s="46"/>
      <c r="F28" s="43">
        <f t="shared" si="1"/>
        <v>0</v>
      </c>
      <c r="G28" s="46"/>
      <c r="H28" s="46"/>
      <c r="I28" s="22"/>
      <c r="J28" s="22"/>
      <c r="K28" s="43">
        <f t="shared" si="2"/>
        <v>0</v>
      </c>
      <c r="L28" s="43"/>
      <c r="M28" s="43"/>
      <c r="N28" s="43">
        <f t="shared" si="3"/>
        <v>0</v>
      </c>
      <c r="O28" s="44" t="e">
        <f t="shared" si="4"/>
        <v>#DIV/0!</v>
      </c>
      <c r="P28" s="59"/>
      <c r="Q28" s="12">
        <v>1.2</v>
      </c>
      <c r="R28" s="12">
        <f t="shared" si="0"/>
        <v>0</v>
      </c>
    </row>
    <row r="29" spans="1:18" ht="11.25">
      <c r="A29" s="42">
        <v>24</v>
      </c>
      <c r="B29" s="22"/>
      <c r="C29" s="46"/>
      <c r="D29" s="46"/>
      <c r="E29" s="46"/>
      <c r="F29" s="43">
        <f t="shared" si="1"/>
        <v>0</v>
      </c>
      <c r="G29" s="46"/>
      <c r="H29" s="46"/>
      <c r="I29" s="22"/>
      <c r="J29" s="22"/>
      <c r="K29" s="43">
        <f t="shared" si="2"/>
        <v>0</v>
      </c>
      <c r="L29" s="43"/>
      <c r="M29" s="43"/>
      <c r="N29" s="43">
        <f t="shared" si="3"/>
        <v>0</v>
      </c>
      <c r="O29" s="44" t="e">
        <f t="shared" si="4"/>
        <v>#DIV/0!</v>
      </c>
      <c r="P29" s="59"/>
      <c r="Q29" s="12">
        <v>1.2</v>
      </c>
      <c r="R29" s="12">
        <f t="shared" si="0"/>
        <v>0</v>
      </c>
    </row>
    <row r="30" spans="1:18" ht="11.25">
      <c r="A30" s="78" t="s">
        <v>22</v>
      </c>
      <c r="B30" s="78"/>
      <c r="C30" s="11">
        <f aca="true" t="shared" si="5" ref="C30:N30">SUM(C6:C29)</f>
        <v>66009.70000000001</v>
      </c>
      <c r="D30" s="11">
        <f t="shared" si="5"/>
        <v>7859.200000000001</v>
      </c>
      <c r="E30" s="11">
        <f t="shared" si="5"/>
        <v>10660</v>
      </c>
      <c r="F30" s="11">
        <f t="shared" si="5"/>
        <v>47490.50000000001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66704</v>
      </c>
      <c r="M30" s="22">
        <f t="shared" si="5"/>
        <v>18519.199999999997</v>
      </c>
      <c r="N30" s="11">
        <f t="shared" si="5"/>
        <v>48184.80000000001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" sqref="D3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79" t="s">
        <v>68</v>
      </c>
      <c r="B3" s="80" t="s">
        <v>32</v>
      </c>
      <c r="C3" s="24" t="s">
        <v>69</v>
      </c>
      <c r="D3" s="24" t="s">
        <v>70</v>
      </c>
      <c r="E3" s="24" t="s">
        <v>71</v>
      </c>
      <c r="F3" s="24" t="s">
        <v>72</v>
      </c>
      <c r="G3" s="24" t="s">
        <v>72</v>
      </c>
      <c r="H3" s="24" t="s">
        <v>73</v>
      </c>
      <c r="I3" s="5" t="s">
        <v>74</v>
      </c>
      <c r="J3" s="76" t="s">
        <v>75</v>
      </c>
      <c r="K3" s="76" t="s">
        <v>9</v>
      </c>
      <c r="L3" s="6" t="s">
        <v>3</v>
      </c>
    </row>
    <row r="4" spans="1:12" s="10" customFormat="1" ht="42.75" customHeight="1">
      <c r="A4" s="79"/>
      <c r="B4" s="80"/>
      <c r="C4" s="5" t="s">
        <v>76</v>
      </c>
      <c r="D4" s="5" t="s">
        <v>115</v>
      </c>
      <c r="E4" s="5" t="s">
        <v>115</v>
      </c>
      <c r="F4" s="5" t="s">
        <v>19</v>
      </c>
      <c r="G4" s="8" t="s">
        <v>77</v>
      </c>
      <c r="H4" s="8" t="s">
        <v>12</v>
      </c>
      <c r="I4" s="8" t="s">
        <v>78</v>
      </c>
      <c r="J4" s="77"/>
      <c r="K4" s="77"/>
      <c r="L4" s="9" t="s">
        <v>24</v>
      </c>
    </row>
    <row r="5" spans="1:12" s="10" customFormat="1" ht="11.25" customHeight="1">
      <c r="A5" s="28">
        <v>1</v>
      </c>
      <c r="B5" s="28">
        <v>2</v>
      </c>
      <c r="C5" s="28" t="s">
        <v>79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2">
        <v>1</v>
      </c>
      <c r="B6" s="40" t="s">
        <v>48</v>
      </c>
      <c r="C6" s="22">
        <v>130</v>
      </c>
      <c r="D6" s="22">
        <v>16.1</v>
      </c>
      <c r="E6" s="55">
        <v>11.8</v>
      </c>
      <c r="F6" s="22">
        <f>E6-D6</f>
        <v>-4.300000000000001</v>
      </c>
      <c r="G6" s="49">
        <v>0</v>
      </c>
      <c r="H6" s="43">
        <v>205.1</v>
      </c>
      <c r="I6" s="56">
        <f>F6/H6*100</f>
        <v>-2.0965382740126772</v>
      </c>
      <c r="J6" s="45">
        <v>1</v>
      </c>
      <c r="K6" s="12">
        <v>1</v>
      </c>
      <c r="L6" s="12">
        <f aca="true" t="shared" si="0" ref="L6:L29">J6*K6</f>
        <v>1</v>
      </c>
    </row>
    <row r="7" spans="1:12" ht="12.75">
      <c r="A7" s="42">
        <v>2</v>
      </c>
      <c r="B7" s="41" t="s">
        <v>49</v>
      </c>
      <c r="C7" s="22">
        <v>468</v>
      </c>
      <c r="D7" s="22">
        <v>12.5</v>
      </c>
      <c r="E7" s="55">
        <v>12.5</v>
      </c>
      <c r="F7" s="22">
        <f aca="true" t="shared" si="1" ref="F7:F29">E7-D7</f>
        <v>0</v>
      </c>
      <c r="G7" s="49">
        <v>75</v>
      </c>
      <c r="H7" s="43">
        <v>132.1</v>
      </c>
      <c r="I7" s="56">
        <f aca="true" t="shared" si="2" ref="I7:I29">F7/H7*100</f>
        <v>0</v>
      </c>
      <c r="J7" s="12">
        <v>1</v>
      </c>
      <c r="K7" s="12">
        <v>1</v>
      </c>
      <c r="L7" s="12">
        <f t="shared" si="0"/>
        <v>1</v>
      </c>
    </row>
    <row r="8" spans="1:12" ht="12.75">
      <c r="A8" s="42">
        <v>3</v>
      </c>
      <c r="B8" s="41" t="s">
        <v>50</v>
      </c>
      <c r="C8" s="22">
        <v>340</v>
      </c>
      <c r="D8" s="22">
        <v>8.3</v>
      </c>
      <c r="E8" s="55">
        <v>7.8</v>
      </c>
      <c r="F8" s="22">
        <f t="shared" si="1"/>
        <v>-0.5000000000000009</v>
      </c>
      <c r="G8" s="49">
        <v>1.3</v>
      </c>
      <c r="H8" s="43">
        <v>104</v>
      </c>
      <c r="I8" s="56">
        <f t="shared" si="2"/>
        <v>-0.48076923076923167</v>
      </c>
      <c r="J8" s="12">
        <v>1</v>
      </c>
      <c r="K8" s="12">
        <v>1</v>
      </c>
      <c r="L8" s="12">
        <f t="shared" si="0"/>
        <v>1</v>
      </c>
    </row>
    <row r="9" spans="1:12" ht="12.75">
      <c r="A9" s="42">
        <v>4</v>
      </c>
      <c r="B9" s="41" t="s">
        <v>51</v>
      </c>
      <c r="C9" s="22">
        <v>809</v>
      </c>
      <c r="D9" s="22">
        <v>5.4</v>
      </c>
      <c r="E9" s="55">
        <v>32.8</v>
      </c>
      <c r="F9" s="22">
        <f t="shared" si="1"/>
        <v>27.4</v>
      </c>
      <c r="G9" s="49">
        <v>-214</v>
      </c>
      <c r="H9" s="43">
        <v>182.2</v>
      </c>
      <c r="I9" s="56">
        <f t="shared" si="2"/>
        <v>15.0384193194292</v>
      </c>
      <c r="J9" s="45">
        <v>0</v>
      </c>
      <c r="K9" s="12">
        <v>1</v>
      </c>
      <c r="L9" s="12">
        <f t="shared" si="0"/>
        <v>0</v>
      </c>
    </row>
    <row r="10" spans="1:12" ht="12.75">
      <c r="A10" s="42">
        <v>5</v>
      </c>
      <c r="B10" s="41" t="s">
        <v>52</v>
      </c>
      <c r="C10" s="22">
        <v>903</v>
      </c>
      <c r="D10" s="22">
        <v>32.4</v>
      </c>
      <c r="E10" s="55">
        <v>47.9</v>
      </c>
      <c r="F10" s="22">
        <f t="shared" si="1"/>
        <v>15.5</v>
      </c>
      <c r="G10" s="49">
        <v>0</v>
      </c>
      <c r="H10" s="43">
        <v>145</v>
      </c>
      <c r="I10" s="56">
        <f t="shared" si="2"/>
        <v>10.689655172413794</v>
      </c>
      <c r="J10" s="45">
        <v>0</v>
      </c>
      <c r="K10" s="12">
        <v>1</v>
      </c>
      <c r="L10" s="12">
        <f t="shared" si="0"/>
        <v>0</v>
      </c>
    </row>
    <row r="11" spans="1:12" ht="12.75">
      <c r="A11" s="42">
        <v>6</v>
      </c>
      <c r="B11" s="41" t="s">
        <v>53</v>
      </c>
      <c r="C11" s="22">
        <v>1688</v>
      </c>
      <c r="D11" s="22">
        <v>14.1</v>
      </c>
      <c r="E11" s="55">
        <v>13.8</v>
      </c>
      <c r="F11" s="22">
        <f t="shared" si="1"/>
        <v>-0.29999999999999893</v>
      </c>
      <c r="G11" s="49">
        <v>-101</v>
      </c>
      <c r="H11" s="43">
        <v>70.6</v>
      </c>
      <c r="I11" s="56">
        <f t="shared" si="2"/>
        <v>-0.4249291784702535</v>
      </c>
      <c r="J11" s="45">
        <v>1</v>
      </c>
      <c r="K11" s="12">
        <v>1</v>
      </c>
      <c r="L11" s="12">
        <f t="shared" si="0"/>
        <v>1</v>
      </c>
    </row>
    <row r="12" spans="1:12" ht="12.75">
      <c r="A12" s="42">
        <v>7</v>
      </c>
      <c r="B12" s="41" t="s">
        <v>54</v>
      </c>
      <c r="C12" s="22">
        <v>1230</v>
      </c>
      <c r="D12" s="22">
        <v>2.7</v>
      </c>
      <c r="E12" s="55">
        <v>2.7</v>
      </c>
      <c r="F12" s="22">
        <f t="shared" si="1"/>
        <v>0</v>
      </c>
      <c r="G12" s="49">
        <v>-85</v>
      </c>
      <c r="H12" s="43">
        <v>79.8</v>
      </c>
      <c r="I12" s="56">
        <f t="shared" si="2"/>
        <v>0</v>
      </c>
      <c r="J12" s="45">
        <v>1</v>
      </c>
      <c r="K12" s="12">
        <v>1</v>
      </c>
      <c r="L12" s="12">
        <f t="shared" si="0"/>
        <v>1</v>
      </c>
    </row>
    <row r="13" spans="1:12" ht="12.75">
      <c r="A13" s="42">
        <v>8</v>
      </c>
      <c r="B13" s="41" t="s">
        <v>55</v>
      </c>
      <c r="C13" s="22">
        <v>21</v>
      </c>
      <c r="D13" s="22">
        <v>437.4</v>
      </c>
      <c r="E13" s="55">
        <v>303.5</v>
      </c>
      <c r="F13" s="22">
        <f t="shared" si="1"/>
        <v>-133.89999999999998</v>
      </c>
      <c r="G13" s="49">
        <v>0</v>
      </c>
      <c r="H13" s="43">
        <v>8883.2</v>
      </c>
      <c r="I13" s="56">
        <f t="shared" si="2"/>
        <v>-1.5073396974063398</v>
      </c>
      <c r="J13" s="45">
        <v>1</v>
      </c>
      <c r="K13" s="12">
        <v>1</v>
      </c>
      <c r="L13" s="12">
        <f t="shared" si="0"/>
        <v>1</v>
      </c>
    </row>
    <row r="14" spans="1:12" ht="12.75">
      <c r="A14" s="42">
        <v>9</v>
      </c>
      <c r="B14" s="41" t="s">
        <v>56</v>
      </c>
      <c r="C14" s="22">
        <v>919</v>
      </c>
      <c r="D14" s="22">
        <v>12.9</v>
      </c>
      <c r="E14" s="55">
        <v>12</v>
      </c>
      <c r="F14" s="22">
        <f t="shared" si="1"/>
        <v>-0.9000000000000004</v>
      </c>
      <c r="G14" s="49">
        <v>-138</v>
      </c>
      <c r="H14" s="43">
        <v>264</v>
      </c>
      <c r="I14" s="56">
        <f t="shared" si="2"/>
        <v>-0.34090909090909105</v>
      </c>
      <c r="J14" s="45">
        <v>1</v>
      </c>
      <c r="K14" s="12">
        <v>1</v>
      </c>
      <c r="L14" s="12">
        <f t="shared" si="0"/>
        <v>1</v>
      </c>
    </row>
    <row r="15" spans="1:12" ht="12.75">
      <c r="A15" s="42">
        <v>10</v>
      </c>
      <c r="B15" s="41" t="s">
        <v>57</v>
      </c>
      <c r="C15" s="22">
        <v>319</v>
      </c>
      <c r="D15" s="22">
        <v>5.9</v>
      </c>
      <c r="E15" s="55">
        <v>5.1</v>
      </c>
      <c r="F15" s="22">
        <f t="shared" si="1"/>
        <v>-0.8000000000000007</v>
      </c>
      <c r="G15" s="49">
        <v>-62</v>
      </c>
      <c r="H15" s="43">
        <v>107.6</v>
      </c>
      <c r="I15" s="56">
        <f t="shared" si="2"/>
        <v>-0.7434944237918222</v>
      </c>
      <c r="J15" s="45">
        <v>1</v>
      </c>
      <c r="K15" s="12">
        <v>1</v>
      </c>
      <c r="L15" s="12">
        <f t="shared" si="0"/>
        <v>1</v>
      </c>
    </row>
    <row r="16" spans="1:12" ht="12.75">
      <c r="A16" s="42">
        <v>11</v>
      </c>
      <c r="B16" s="41" t="s">
        <v>58</v>
      </c>
      <c r="C16" s="22">
        <v>1324</v>
      </c>
      <c r="D16" s="22">
        <v>13.7</v>
      </c>
      <c r="E16" s="55">
        <v>20</v>
      </c>
      <c r="F16" s="22">
        <f t="shared" si="1"/>
        <v>6.300000000000001</v>
      </c>
      <c r="G16" s="49">
        <v>-423</v>
      </c>
      <c r="H16" s="43">
        <v>578.6</v>
      </c>
      <c r="I16" s="56">
        <f t="shared" si="2"/>
        <v>1.0888351192533703</v>
      </c>
      <c r="J16" s="12">
        <v>0.8</v>
      </c>
      <c r="K16" s="12">
        <v>1</v>
      </c>
      <c r="L16" s="12">
        <f t="shared" si="0"/>
        <v>0.8</v>
      </c>
    </row>
    <row r="17" spans="1:12" ht="12.75">
      <c r="A17" s="42">
        <v>12</v>
      </c>
      <c r="B17" s="41" t="s">
        <v>59</v>
      </c>
      <c r="C17" s="22">
        <v>365</v>
      </c>
      <c r="D17" s="22">
        <v>6.3</v>
      </c>
      <c r="E17" s="55">
        <v>5.1</v>
      </c>
      <c r="F17" s="22">
        <f t="shared" si="1"/>
        <v>-1.2000000000000002</v>
      </c>
      <c r="G17" s="49">
        <v>-286</v>
      </c>
      <c r="H17" s="43">
        <v>123</v>
      </c>
      <c r="I17" s="56">
        <f t="shared" si="2"/>
        <v>-0.9756097560975612</v>
      </c>
      <c r="J17" s="45">
        <v>1</v>
      </c>
      <c r="K17" s="12">
        <v>1</v>
      </c>
      <c r="L17" s="12">
        <f t="shared" si="0"/>
        <v>1</v>
      </c>
    </row>
    <row r="18" spans="1:12" ht="12.75">
      <c r="A18" s="42">
        <v>13</v>
      </c>
      <c r="B18" s="41" t="s">
        <v>60</v>
      </c>
      <c r="C18" s="22">
        <v>376</v>
      </c>
      <c r="D18" s="22">
        <v>10.4</v>
      </c>
      <c r="E18" s="55">
        <v>10.4</v>
      </c>
      <c r="F18" s="22">
        <f t="shared" si="1"/>
        <v>0</v>
      </c>
      <c r="G18" s="49">
        <v>0</v>
      </c>
      <c r="H18" s="43">
        <v>113.1</v>
      </c>
      <c r="I18" s="56">
        <f t="shared" si="2"/>
        <v>0</v>
      </c>
      <c r="J18" s="45">
        <v>1</v>
      </c>
      <c r="K18" s="12">
        <v>1</v>
      </c>
      <c r="L18" s="12">
        <f t="shared" si="0"/>
        <v>1</v>
      </c>
    </row>
    <row r="19" spans="1:12" ht="12.75">
      <c r="A19" s="42">
        <v>14</v>
      </c>
      <c r="B19" s="41" t="s">
        <v>61</v>
      </c>
      <c r="C19" s="22">
        <v>1279</v>
      </c>
      <c r="D19" s="22">
        <v>13.5</v>
      </c>
      <c r="E19" s="55">
        <v>12.5</v>
      </c>
      <c r="F19" s="22">
        <f t="shared" si="1"/>
        <v>-1</v>
      </c>
      <c r="G19" s="49">
        <v>18.6</v>
      </c>
      <c r="H19" s="43">
        <v>86.3</v>
      </c>
      <c r="I19" s="56">
        <f t="shared" si="2"/>
        <v>-1.1587485515643106</v>
      </c>
      <c r="J19" s="12">
        <v>1</v>
      </c>
      <c r="K19" s="12">
        <v>1</v>
      </c>
      <c r="L19" s="12">
        <f t="shared" si="0"/>
        <v>1</v>
      </c>
    </row>
    <row r="20" spans="1:12" ht="12.75">
      <c r="A20" s="42">
        <v>15</v>
      </c>
      <c r="B20" s="41" t="s">
        <v>62</v>
      </c>
      <c r="C20" s="22">
        <v>1591</v>
      </c>
      <c r="D20" s="22">
        <v>11.4</v>
      </c>
      <c r="E20" s="55">
        <v>10.3</v>
      </c>
      <c r="F20" s="22">
        <f t="shared" si="1"/>
        <v>-1.0999999999999996</v>
      </c>
      <c r="G20" s="49">
        <v>0</v>
      </c>
      <c r="H20" s="43">
        <v>137.6</v>
      </c>
      <c r="I20" s="56">
        <f t="shared" si="2"/>
        <v>-0.7994186046511627</v>
      </c>
      <c r="J20" s="45">
        <v>1</v>
      </c>
      <c r="K20" s="12">
        <v>1</v>
      </c>
      <c r="L20" s="12">
        <f t="shared" si="0"/>
        <v>1</v>
      </c>
    </row>
    <row r="21" spans="1:12" ht="12.75">
      <c r="A21" s="42">
        <v>16</v>
      </c>
      <c r="B21" s="41" t="s">
        <v>63</v>
      </c>
      <c r="C21" s="22">
        <v>1431</v>
      </c>
      <c r="D21" s="22">
        <v>4.7</v>
      </c>
      <c r="E21" s="55">
        <v>9.1</v>
      </c>
      <c r="F21" s="22">
        <f t="shared" si="1"/>
        <v>4.3999999999999995</v>
      </c>
      <c r="G21" s="49">
        <v>0</v>
      </c>
      <c r="H21" s="43">
        <v>157</v>
      </c>
      <c r="I21" s="56">
        <f t="shared" si="2"/>
        <v>2.8025477707006368</v>
      </c>
      <c r="J21" s="12">
        <v>0.44</v>
      </c>
      <c r="K21" s="12">
        <v>1</v>
      </c>
      <c r="L21" s="12">
        <f t="shared" si="0"/>
        <v>0.44</v>
      </c>
    </row>
    <row r="22" spans="1:12" ht="12.75">
      <c r="A22" s="42">
        <v>17</v>
      </c>
      <c r="B22" s="41" t="s">
        <v>64</v>
      </c>
      <c r="C22" s="22">
        <v>19</v>
      </c>
      <c r="D22" s="22">
        <v>15.2</v>
      </c>
      <c r="E22" s="55">
        <v>14.5</v>
      </c>
      <c r="F22" s="22">
        <f t="shared" si="1"/>
        <v>-0.6999999999999993</v>
      </c>
      <c r="G22" s="49">
        <v>-104</v>
      </c>
      <c r="H22" s="43">
        <v>146.3</v>
      </c>
      <c r="I22" s="56">
        <f t="shared" si="2"/>
        <v>-0.47846889952153054</v>
      </c>
      <c r="J22" s="45">
        <v>1</v>
      </c>
      <c r="K22" s="12">
        <v>1</v>
      </c>
      <c r="L22" s="12">
        <f t="shared" si="0"/>
        <v>1</v>
      </c>
    </row>
    <row r="23" spans="1:12" ht="12.75">
      <c r="A23" s="42">
        <v>18</v>
      </c>
      <c r="B23" s="41" t="s">
        <v>65</v>
      </c>
      <c r="C23" s="22">
        <v>358</v>
      </c>
      <c r="D23" s="22">
        <v>3.7</v>
      </c>
      <c r="E23" s="55">
        <v>23.4</v>
      </c>
      <c r="F23" s="22">
        <f t="shared" si="1"/>
        <v>19.7</v>
      </c>
      <c r="G23" s="49">
        <v>-157</v>
      </c>
      <c r="H23" s="43">
        <v>106.9</v>
      </c>
      <c r="I23" s="56">
        <f t="shared" si="2"/>
        <v>18.428437792329277</v>
      </c>
      <c r="J23" s="45">
        <v>0</v>
      </c>
      <c r="K23" s="12">
        <v>1</v>
      </c>
      <c r="L23" s="12">
        <f t="shared" si="0"/>
        <v>0</v>
      </c>
    </row>
    <row r="24" spans="1:12" ht="12.75">
      <c r="A24" s="42">
        <v>19</v>
      </c>
      <c r="B24" s="41" t="s">
        <v>66</v>
      </c>
      <c r="C24" s="22">
        <v>1655</v>
      </c>
      <c r="D24" s="22">
        <v>5</v>
      </c>
      <c r="E24" s="55">
        <v>5</v>
      </c>
      <c r="F24" s="22">
        <f t="shared" si="1"/>
        <v>0</v>
      </c>
      <c r="G24" s="49">
        <v>-815</v>
      </c>
      <c r="H24" s="43">
        <v>245.8</v>
      </c>
      <c r="I24" s="56">
        <f t="shared" si="2"/>
        <v>0</v>
      </c>
      <c r="J24" s="45">
        <v>1</v>
      </c>
      <c r="K24" s="12">
        <v>1</v>
      </c>
      <c r="L24" s="12">
        <f t="shared" si="0"/>
        <v>1</v>
      </c>
    </row>
    <row r="25" spans="1:12" ht="11.25">
      <c r="A25" s="42">
        <v>20</v>
      </c>
      <c r="B25" s="22"/>
      <c r="C25" s="22">
        <v>77</v>
      </c>
      <c r="D25" s="22"/>
      <c r="E25" s="22"/>
      <c r="F25" s="22">
        <f t="shared" si="1"/>
        <v>0</v>
      </c>
      <c r="G25" s="49">
        <v>482</v>
      </c>
      <c r="H25" s="43"/>
      <c r="I25" s="56" t="e">
        <f t="shared" si="2"/>
        <v>#DIV/0!</v>
      </c>
      <c r="J25" s="45"/>
      <c r="K25" s="12">
        <v>1</v>
      </c>
      <c r="L25" s="12">
        <f t="shared" si="0"/>
        <v>0</v>
      </c>
    </row>
    <row r="26" spans="1:12" ht="11.25">
      <c r="A26" s="42">
        <v>21</v>
      </c>
      <c r="B26" s="22"/>
      <c r="C26" s="22">
        <v>332</v>
      </c>
      <c r="D26" s="22"/>
      <c r="E26" s="22"/>
      <c r="F26" s="22">
        <f t="shared" si="1"/>
        <v>0</v>
      </c>
      <c r="G26" s="49">
        <v>0</v>
      </c>
      <c r="H26" s="43"/>
      <c r="I26" s="56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2">
        <v>22</v>
      </c>
      <c r="B27" s="22"/>
      <c r="C27" s="22">
        <v>1053</v>
      </c>
      <c r="D27" s="22"/>
      <c r="E27" s="22"/>
      <c r="F27" s="22">
        <f t="shared" si="1"/>
        <v>0</v>
      </c>
      <c r="G27" s="49">
        <v>-680</v>
      </c>
      <c r="H27" s="46"/>
      <c r="I27" s="56" t="e">
        <f t="shared" si="2"/>
        <v>#DIV/0!</v>
      </c>
      <c r="J27" s="45"/>
      <c r="K27" s="12">
        <v>1</v>
      </c>
      <c r="L27" s="12">
        <f t="shared" si="0"/>
        <v>0</v>
      </c>
    </row>
    <row r="28" spans="1:12" ht="11.25">
      <c r="A28" s="42">
        <v>23</v>
      </c>
      <c r="B28" s="22"/>
      <c r="C28" s="22">
        <v>1300</v>
      </c>
      <c r="D28" s="22"/>
      <c r="E28" s="22"/>
      <c r="F28" s="22">
        <f t="shared" si="1"/>
        <v>0</v>
      </c>
      <c r="G28" s="49">
        <v>-843</v>
      </c>
      <c r="H28" s="46"/>
      <c r="I28" s="56" t="e">
        <f t="shared" si="2"/>
        <v>#DIV/0!</v>
      </c>
      <c r="J28" s="45"/>
      <c r="K28" s="12">
        <v>1</v>
      </c>
      <c r="L28" s="12">
        <f t="shared" si="0"/>
        <v>0</v>
      </c>
    </row>
    <row r="29" spans="1:12" ht="11.25">
      <c r="A29" s="42">
        <v>24</v>
      </c>
      <c r="B29" s="22"/>
      <c r="C29" s="22">
        <v>4659</v>
      </c>
      <c r="D29" s="22"/>
      <c r="E29" s="22"/>
      <c r="F29" s="22">
        <f t="shared" si="1"/>
        <v>0</v>
      </c>
      <c r="G29" s="49">
        <v>0</v>
      </c>
      <c r="H29" s="46"/>
      <c r="I29" s="56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8" t="s">
        <v>22</v>
      </c>
      <c r="B30" s="78"/>
      <c r="C30" s="11">
        <f aca="true" t="shared" si="3" ref="C30:H30">SUM(C6:C29)</f>
        <v>22646</v>
      </c>
      <c r="D30" s="11">
        <f t="shared" si="3"/>
        <v>631.6</v>
      </c>
      <c r="E30" s="11">
        <f t="shared" si="3"/>
        <v>560.2</v>
      </c>
      <c r="F30" s="11">
        <f t="shared" si="3"/>
        <v>-71.39999999999998</v>
      </c>
      <c r="G30" s="11">
        <f t="shared" si="3"/>
        <v>-3331.1000000000004</v>
      </c>
      <c r="H30" s="11">
        <f t="shared" si="3"/>
        <v>11868.199999999999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2007-08-06T10:04:50Z</cp:lastPrinted>
  <dcterms:created xsi:type="dcterms:W3CDTF">2007-07-17T04:31:37Z</dcterms:created>
  <dcterms:modified xsi:type="dcterms:W3CDTF">2008-08-18T07:12:10Z</dcterms:modified>
  <cp:category/>
  <cp:version/>
  <cp:contentType/>
  <cp:contentStatus/>
</cp:coreProperties>
</file>