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'О14'!$A$1:$L$30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<sst xmlns="http://schemas.openxmlformats.org/spreadsheetml/2006/main" count="286" uniqueCount="116">
  <si>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</si>
  <si>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</si>
  <si>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</si>
  <si>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</si>
  <si>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</si>
  <si>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</si>
  <si>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</si>
  <si>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</si>
  <si>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</si>
  <si>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</si>
  <si>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</si>
  <si>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</si>
  <si>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</si>
  <si>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</si>
  <si>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</si>
  <si>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</si>
  <si>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</si>
  <si>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</si>
  <si>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</si>
  <si>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</si>
  <si>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</si>
  <si>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</si>
  <si>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</si>
  <si>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</si>
  <si>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</si>
  <si>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</si>
  <si>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</si>
  <si>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</si>
  <si>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</si>
  <si>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</si>
  <si>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</si>
  <si>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</si>
  <si>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</si>
  <si>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</si>
  <si>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</si>
  <si>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</si>
  <si>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</si>
  <si>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</si>
  <si>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</si>
  <si>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</si>
  <si>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</si>
  <si>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</si>
  <si>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</si>
  <si>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</si>
  <si>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</si>
  <si>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</si>
  <si>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</si>
  <si>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</si>
  <si>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</si>
  <si>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</si>
  <si>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</si>
  <si>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</si>
  <si>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</si>
  <si>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</si>
  <si>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</si>
  <si>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</si>
  <si>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</si>
  <si>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</si>
  <si>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</si>
  <si>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</si>
  <si>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</si>
  <si>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</si>
  <si>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</si>
  <si>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</si>
  <si>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</si>
  <si>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</si>
  <si>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</si>
  <si>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</si>
  <si>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</si>
  <si>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</si>
  <si>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</si>
  <si>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</si>
  <si>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</si>
  <si>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</si>
  <si>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</si>
  <si>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</si>
  <si>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</si>
  <si>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</si>
  <si>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</si>
  <si>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</si>
  <si>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</si>
  <si>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</si>
  <si>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</si>
  <si>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</si>
  <si>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</si>
  <si>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</si>
  <si>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</si>
  <si>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</si>
  <si>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</si>
  <si>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</si>
  <si>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</si>
  <si>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</si>
  <si>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</si>
  <si>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</si>
  <si>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</si>
  <si>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</si>
  <si>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</si>
  <si>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</si>
  <si>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</si>
  <si>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</si>
  <si>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</si>
  <si>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</si>
  <si>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</si>
  <si>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</si>
  <si>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</si>
  <si>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</si>
  <si>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</si>
  <si>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</si>
  <si>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</si>
  <si>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</si>
  <si>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</si>
  <si>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</si>
  <si>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</si>
  <si>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01.04.2008</t>
  </si>
  <si>
    <t>Кредиторская задолженность на 01.06.2008</t>
  </si>
  <si>
    <t>Недоимка по местным налогам на 01.06.2008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</si>
</sst>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R26" sqref="R26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5" t="s">
        <v>33</v>
      </c>
      <c r="D2" s="85"/>
      <c r="E2" s="85"/>
      <c r="F2" s="85"/>
      <c r="G2" s="85"/>
      <c r="H2" s="85"/>
      <c r="I2" s="85"/>
      <c r="J2" s="85"/>
      <c r="K2" s="85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0" t="s">
        <v>6</v>
      </c>
      <c r="B4" s="83" t="s">
        <v>30</v>
      </c>
      <c r="C4" s="5" t="s">
        <v>96</v>
      </c>
      <c r="D4" s="5" t="s">
        <v>114</v>
      </c>
      <c r="E4" s="25" t="s">
        <v>16</v>
      </c>
      <c r="F4" s="25" t="s">
        <v>97</v>
      </c>
      <c r="G4" s="25" t="s">
        <v>99</v>
      </c>
      <c r="H4" s="35" t="s">
        <v>31</v>
      </c>
      <c r="I4" s="25" t="s">
        <v>100</v>
      </c>
      <c r="J4" s="25" t="s">
        <v>101</v>
      </c>
      <c r="K4" s="5" t="s">
        <v>103</v>
      </c>
      <c r="L4" s="6" t="s">
        <v>32</v>
      </c>
      <c r="M4" s="25" t="s">
        <v>98</v>
      </c>
      <c r="N4" s="25" t="s">
        <v>104</v>
      </c>
      <c r="O4" s="25" t="s">
        <v>105</v>
      </c>
      <c r="P4" s="21" t="s">
        <v>34</v>
      </c>
      <c r="Q4" s="5" t="s">
        <v>28</v>
      </c>
      <c r="R4" s="81" t="s">
        <v>1</v>
      </c>
      <c r="S4" s="81" t="s">
        <v>7</v>
      </c>
      <c r="T4" s="6" t="s">
        <v>3</v>
      </c>
    </row>
    <row r="5" spans="1:20" s="10" customFormat="1" ht="45.75" customHeight="1">
      <c r="A5" s="80"/>
      <c r="B5" s="83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2"/>
      <c r="S5" s="82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2993.4</v>
      </c>
      <c r="G7" s="77">
        <v>542.5</v>
      </c>
      <c r="H7" s="74">
        <f>F7-G7</f>
        <v>2450.9</v>
      </c>
      <c r="I7" s="77">
        <v>4.4</v>
      </c>
      <c r="J7" s="22">
        <v>0</v>
      </c>
      <c r="K7" s="42">
        <f>I7-J7</f>
        <v>4.4</v>
      </c>
      <c r="L7" s="42">
        <f>H7-K7</f>
        <v>2446.5</v>
      </c>
      <c r="M7" s="42">
        <v>2976.8</v>
      </c>
      <c r="N7" s="42">
        <v>97.7</v>
      </c>
      <c r="O7" s="42">
        <v>444.8</v>
      </c>
      <c r="P7" s="42">
        <f>M7-N7-O7</f>
        <v>2434.3</v>
      </c>
      <c r="Q7" s="43">
        <f>L7/P7*100</f>
        <v>100.50117076777718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2340.6</v>
      </c>
      <c r="G8" s="77">
        <v>420.1</v>
      </c>
      <c r="H8" s="74">
        <f aca="true" t="shared" si="2" ref="H8:H30">F8-G8</f>
        <v>1920.5</v>
      </c>
      <c r="I8" s="78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1899.5</v>
      </c>
      <c r="M8" s="42">
        <v>2340.6</v>
      </c>
      <c r="N8" s="42">
        <v>48.2</v>
      </c>
      <c r="O8" s="42">
        <v>371.9</v>
      </c>
      <c r="P8" s="42">
        <f aca="true" t="shared" si="5" ref="P8:P30">M8-N8-O8</f>
        <v>1920.5</v>
      </c>
      <c r="Q8" s="43">
        <f aca="true" t="shared" si="6" ref="Q8:Q30">L8/P8*100</f>
        <v>98.9065347565738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2681.8</v>
      </c>
      <c r="G9" s="77">
        <v>517.2</v>
      </c>
      <c r="H9" s="74">
        <f t="shared" si="2"/>
        <v>2164.6000000000004</v>
      </c>
      <c r="I9" s="77">
        <v>190.2</v>
      </c>
      <c r="J9" s="22">
        <v>0</v>
      </c>
      <c r="K9" s="42">
        <f t="shared" si="3"/>
        <v>190.2</v>
      </c>
      <c r="L9" s="42">
        <f t="shared" si="4"/>
        <v>1974.4000000000003</v>
      </c>
      <c r="M9" s="42">
        <v>2681.8</v>
      </c>
      <c r="N9" s="42">
        <v>97.7</v>
      </c>
      <c r="O9" s="42">
        <v>419.5</v>
      </c>
      <c r="P9" s="42">
        <f t="shared" si="5"/>
        <v>2164.6000000000004</v>
      </c>
      <c r="Q9" s="43">
        <f t="shared" si="6"/>
        <v>91.21315716529614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1996.3</v>
      </c>
      <c r="G10" s="77">
        <v>357.9</v>
      </c>
      <c r="H10" s="74">
        <f t="shared" si="2"/>
        <v>1638.4</v>
      </c>
      <c r="I10" s="77">
        <v>5.5</v>
      </c>
      <c r="J10" s="22">
        <v>0</v>
      </c>
      <c r="K10" s="42">
        <f t="shared" si="3"/>
        <v>5.5</v>
      </c>
      <c r="L10" s="42">
        <f t="shared" si="4"/>
        <v>1632.9</v>
      </c>
      <c r="M10" s="42">
        <v>1975.9</v>
      </c>
      <c r="N10" s="42">
        <v>48.2</v>
      </c>
      <c r="O10" s="42">
        <v>309.7</v>
      </c>
      <c r="P10" s="42">
        <f t="shared" si="5"/>
        <v>1618</v>
      </c>
      <c r="Q10" s="43">
        <f t="shared" si="6"/>
        <v>100.92088998763906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2129.1</v>
      </c>
      <c r="G11" s="77">
        <v>326.1</v>
      </c>
      <c r="H11" s="74">
        <f t="shared" si="2"/>
        <v>1803</v>
      </c>
      <c r="I11" s="77">
        <v>93.8</v>
      </c>
      <c r="J11" s="22">
        <v>0</v>
      </c>
      <c r="K11" s="42">
        <f t="shared" si="3"/>
        <v>93.8</v>
      </c>
      <c r="L11" s="42">
        <f t="shared" si="4"/>
        <v>1709.2</v>
      </c>
      <c r="M11" s="42">
        <v>2117.3</v>
      </c>
      <c r="N11" s="42">
        <v>48.2</v>
      </c>
      <c r="O11" s="42">
        <v>277.9</v>
      </c>
      <c r="P11" s="42">
        <f t="shared" si="5"/>
        <v>1791.2000000000003</v>
      </c>
      <c r="Q11" s="43">
        <f t="shared" si="6"/>
        <v>95.42206342117015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2399.4</v>
      </c>
      <c r="G12" s="77">
        <v>414.4</v>
      </c>
      <c r="H12" s="74">
        <f t="shared" si="2"/>
        <v>1985</v>
      </c>
      <c r="I12" s="77">
        <v>103.1</v>
      </c>
      <c r="J12" s="22">
        <v>0</v>
      </c>
      <c r="K12" s="42">
        <f t="shared" si="3"/>
        <v>103.1</v>
      </c>
      <c r="L12" s="42">
        <f t="shared" si="4"/>
        <v>1881.9</v>
      </c>
      <c r="M12" s="42">
        <v>2392.1</v>
      </c>
      <c r="N12" s="42">
        <v>48.2</v>
      </c>
      <c r="O12" s="42">
        <v>366.2</v>
      </c>
      <c r="P12" s="42">
        <f t="shared" si="5"/>
        <v>1977.7</v>
      </c>
      <c r="Q12" s="43">
        <f t="shared" si="6"/>
        <v>95.15598928047733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2217.4</v>
      </c>
      <c r="G13" s="78">
        <v>371</v>
      </c>
      <c r="H13" s="74">
        <f t="shared" si="2"/>
        <v>1846.4</v>
      </c>
      <c r="I13" s="77">
        <v>88.8</v>
      </c>
      <c r="J13" s="22">
        <v>0</v>
      </c>
      <c r="K13" s="42">
        <f t="shared" si="3"/>
        <v>88.8</v>
      </c>
      <c r="L13" s="42">
        <f t="shared" si="4"/>
        <v>1757.6000000000001</v>
      </c>
      <c r="M13" s="42">
        <v>2217.4</v>
      </c>
      <c r="N13" s="42">
        <v>48.2</v>
      </c>
      <c r="O13" s="42">
        <v>322.8</v>
      </c>
      <c r="P13" s="42">
        <f t="shared" si="5"/>
        <v>1846.4000000000003</v>
      </c>
      <c r="Q13" s="43">
        <f t="shared" si="6"/>
        <v>95.19064124783363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42">
        <v>19078.6</v>
      </c>
      <c r="G14" s="77">
        <v>933.5</v>
      </c>
      <c r="H14" s="74">
        <f t="shared" si="2"/>
        <v>18145.1</v>
      </c>
      <c r="I14" s="77">
        <v>6910.5</v>
      </c>
      <c r="J14" s="22">
        <v>597.6</v>
      </c>
      <c r="K14" s="42">
        <f t="shared" si="3"/>
        <v>6312.9</v>
      </c>
      <c r="L14" s="42">
        <f t="shared" si="4"/>
        <v>11832.199999999999</v>
      </c>
      <c r="M14" s="42">
        <v>18414.3</v>
      </c>
      <c r="N14" s="42">
        <v>633.5</v>
      </c>
      <c r="O14" s="42">
        <v>300</v>
      </c>
      <c r="P14" s="42">
        <f t="shared" si="5"/>
        <v>17480.8</v>
      </c>
      <c r="Q14" s="43">
        <f t="shared" si="6"/>
        <v>67.68683355452839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3136.5</v>
      </c>
      <c r="G15" s="77">
        <v>497.2</v>
      </c>
      <c r="H15" s="74">
        <f t="shared" si="2"/>
        <v>2639.3</v>
      </c>
      <c r="I15" s="77">
        <v>21.9</v>
      </c>
      <c r="J15" s="22">
        <v>0</v>
      </c>
      <c r="K15" s="42">
        <f t="shared" si="3"/>
        <v>21.9</v>
      </c>
      <c r="L15" s="42">
        <f t="shared" si="4"/>
        <v>2617.4</v>
      </c>
      <c r="M15" s="42">
        <v>3119.1</v>
      </c>
      <c r="N15" s="42">
        <v>97.7</v>
      </c>
      <c r="O15" s="42">
        <v>399.5</v>
      </c>
      <c r="P15" s="42">
        <f t="shared" si="5"/>
        <v>2621.9</v>
      </c>
      <c r="Q15" s="43">
        <f t="shared" si="6"/>
        <v>99.82836874022655</v>
      </c>
      <c r="R15" s="44">
        <v>1</v>
      </c>
      <c r="S15" s="12">
        <v>0.75</v>
      </c>
      <c r="T15" s="12">
        <f t="shared" si="0"/>
        <v>0.75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2714.6</v>
      </c>
      <c r="G16" s="77">
        <v>522.5</v>
      </c>
      <c r="H16" s="74">
        <f t="shared" si="2"/>
        <v>2192.1</v>
      </c>
      <c r="I16" s="78">
        <v>768</v>
      </c>
      <c r="J16" s="22">
        <v>0</v>
      </c>
      <c r="K16" s="42">
        <f t="shared" si="3"/>
        <v>768</v>
      </c>
      <c r="L16" s="42">
        <f t="shared" si="4"/>
        <v>1424.1</v>
      </c>
      <c r="M16" s="42">
        <v>2714.6</v>
      </c>
      <c r="N16" s="42">
        <v>97.7</v>
      </c>
      <c r="O16" s="42">
        <v>424.8</v>
      </c>
      <c r="P16" s="42">
        <f t="shared" si="5"/>
        <v>2192.1</v>
      </c>
      <c r="Q16" s="43">
        <f t="shared" si="6"/>
        <v>64.9651019570275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5121.7</v>
      </c>
      <c r="G17" s="78">
        <v>878</v>
      </c>
      <c r="H17" s="74">
        <f t="shared" si="2"/>
        <v>4243.7</v>
      </c>
      <c r="I17" s="77">
        <v>802.7</v>
      </c>
      <c r="J17" s="22">
        <v>0</v>
      </c>
      <c r="K17" s="42">
        <f t="shared" si="3"/>
        <v>802.7</v>
      </c>
      <c r="L17" s="42">
        <f t="shared" si="4"/>
        <v>3441</v>
      </c>
      <c r="M17" s="42">
        <v>5121.7</v>
      </c>
      <c r="N17" s="42">
        <v>97.7</v>
      </c>
      <c r="O17" s="42">
        <v>780.3</v>
      </c>
      <c r="P17" s="42">
        <f t="shared" si="5"/>
        <v>4243.7</v>
      </c>
      <c r="Q17" s="43">
        <f t="shared" si="6"/>
        <v>81.0849023258006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2161.2</v>
      </c>
      <c r="G18" s="77">
        <v>277.9</v>
      </c>
      <c r="H18" s="74">
        <f t="shared" si="2"/>
        <v>1883.2999999999997</v>
      </c>
      <c r="I18" s="77">
        <v>36.4</v>
      </c>
      <c r="J18" s="22">
        <v>0</v>
      </c>
      <c r="K18" s="42">
        <f t="shared" si="3"/>
        <v>36.4</v>
      </c>
      <c r="L18" s="42">
        <f t="shared" si="4"/>
        <v>1846.8999999999996</v>
      </c>
      <c r="M18" s="42">
        <v>2151.6</v>
      </c>
      <c r="N18" s="42">
        <v>48.2</v>
      </c>
      <c r="O18" s="42">
        <v>229.7</v>
      </c>
      <c r="P18" s="42">
        <f t="shared" si="5"/>
        <v>1873.7</v>
      </c>
      <c r="Q18" s="43">
        <f t="shared" si="6"/>
        <v>98.56967497464908</v>
      </c>
      <c r="R18" s="44">
        <v>1</v>
      </c>
      <c r="S18" s="12">
        <v>0.75</v>
      </c>
      <c r="T18" s="12">
        <f t="shared" si="0"/>
        <v>0.75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2688.7</v>
      </c>
      <c r="G19" s="77">
        <v>509.8</v>
      </c>
      <c r="H19" s="74">
        <f t="shared" si="2"/>
        <v>2178.8999999999996</v>
      </c>
      <c r="I19" s="78">
        <v>5</v>
      </c>
      <c r="J19" s="22">
        <v>0</v>
      </c>
      <c r="K19" s="42">
        <f t="shared" si="3"/>
        <v>5</v>
      </c>
      <c r="L19" s="42">
        <f t="shared" si="4"/>
        <v>2173.8999999999996</v>
      </c>
      <c r="M19" s="42">
        <v>2679.4</v>
      </c>
      <c r="N19" s="42">
        <v>97.6</v>
      </c>
      <c r="O19" s="42">
        <v>412.2</v>
      </c>
      <c r="P19" s="42">
        <f t="shared" si="5"/>
        <v>2169.6000000000004</v>
      </c>
      <c r="Q19" s="43">
        <f t="shared" si="6"/>
        <v>100.1981932153392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2554.5</v>
      </c>
      <c r="G20" s="77">
        <v>374.6</v>
      </c>
      <c r="H20" s="74">
        <f t="shared" si="2"/>
        <v>2179.9</v>
      </c>
      <c r="I20" s="77">
        <v>247.6</v>
      </c>
      <c r="J20" s="22">
        <v>0</v>
      </c>
      <c r="K20" s="42">
        <f t="shared" si="3"/>
        <v>247.6</v>
      </c>
      <c r="L20" s="42">
        <f t="shared" si="4"/>
        <v>1932.3000000000002</v>
      </c>
      <c r="M20" s="42">
        <v>2546.9</v>
      </c>
      <c r="N20" s="42">
        <v>49.5</v>
      </c>
      <c r="O20" s="42">
        <v>325.1</v>
      </c>
      <c r="P20" s="42">
        <f t="shared" si="5"/>
        <v>2172.3</v>
      </c>
      <c r="Q20" s="43">
        <f t="shared" si="6"/>
        <v>88.95180223726004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1922</v>
      </c>
      <c r="G21" s="77">
        <v>288.2</v>
      </c>
      <c r="H21" s="74">
        <f t="shared" si="2"/>
        <v>1633.8</v>
      </c>
      <c r="I21" s="77">
        <v>13.5</v>
      </c>
      <c r="J21" s="22">
        <v>0</v>
      </c>
      <c r="K21" s="42">
        <f t="shared" si="3"/>
        <v>13.5</v>
      </c>
      <c r="L21" s="42">
        <f t="shared" si="4"/>
        <v>1620.3</v>
      </c>
      <c r="M21" s="42">
        <v>1910.8</v>
      </c>
      <c r="N21" s="42">
        <v>48.2</v>
      </c>
      <c r="O21" s="42">
        <v>240</v>
      </c>
      <c r="P21" s="42">
        <f t="shared" si="5"/>
        <v>1622.6</v>
      </c>
      <c r="Q21" s="43">
        <f t="shared" si="6"/>
        <v>99.85825218784666</v>
      </c>
      <c r="R21" s="44">
        <v>1</v>
      </c>
      <c r="S21" s="12">
        <v>0.75</v>
      </c>
      <c r="T21" s="12">
        <f t="shared" si="0"/>
        <v>0.75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1747.9</v>
      </c>
      <c r="G22" s="77">
        <v>236.4</v>
      </c>
      <c r="H22" s="74">
        <f t="shared" si="2"/>
        <v>1511.5</v>
      </c>
      <c r="I22" s="77">
        <v>7.8</v>
      </c>
      <c r="J22" s="22">
        <v>0</v>
      </c>
      <c r="K22" s="42">
        <f t="shared" si="3"/>
        <v>7.8</v>
      </c>
      <c r="L22" s="42">
        <f t="shared" si="4"/>
        <v>1503.7</v>
      </c>
      <c r="M22" s="42">
        <v>1733.3</v>
      </c>
      <c r="N22" s="42">
        <v>48.2</v>
      </c>
      <c r="O22" s="42">
        <v>188.2</v>
      </c>
      <c r="P22" s="42">
        <f t="shared" si="5"/>
        <v>1496.8999999999999</v>
      </c>
      <c r="Q22" s="43">
        <f t="shared" si="6"/>
        <v>100.45427216246911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2321.4</v>
      </c>
      <c r="G23" s="77">
        <v>448.6</v>
      </c>
      <c r="H23" s="74">
        <f t="shared" si="2"/>
        <v>1872.8000000000002</v>
      </c>
      <c r="I23" s="77">
        <v>67.4</v>
      </c>
      <c r="J23" s="22">
        <v>26</v>
      </c>
      <c r="K23" s="42">
        <f t="shared" si="3"/>
        <v>41.400000000000006</v>
      </c>
      <c r="L23" s="42">
        <f t="shared" si="4"/>
        <v>1831.4</v>
      </c>
      <c r="M23" s="42">
        <v>2313.3</v>
      </c>
      <c r="N23" s="42">
        <v>87.6</v>
      </c>
      <c r="O23" s="42">
        <v>361</v>
      </c>
      <c r="P23" s="42">
        <f t="shared" si="5"/>
        <v>1864.7000000000003</v>
      </c>
      <c r="Q23" s="43">
        <f t="shared" si="6"/>
        <v>98.21418995012601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1872.9</v>
      </c>
      <c r="G24" s="78">
        <v>319</v>
      </c>
      <c r="H24" s="74">
        <f t="shared" si="2"/>
        <v>1553.9</v>
      </c>
      <c r="I24" s="78">
        <v>25</v>
      </c>
      <c r="J24" s="22">
        <v>0</v>
      </c>
      <c r="K24" s="42">
        <f t="shared" si="3"/>
        <v>25</v>
      </c>
      <c r="L24" s="42">
        <f t="shared" si="4"/>
        <v>1528.9</v>
      </c>
      <c r="M24" s="42">
        <v>1864.9</v>
      </c>
      <c r="N24" s="42">
        <v>48.2</v>
      </c>
      <c r="O24" s="42">
        <v>270.8</v>
      </c>
      <c r="P24" s="42">
        <f t="shared" si="5"/>
        <v>1545.9</v>
      </c>
      <c r="Q24" s="43">
        <f t="shared" si="6"/>
        <v>98.90031696746232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2839.9</v>
      </c>
      <c r="G25" s="77">
        <v>517.2</v>
      </c>
      <c r="H25" s="74">
        <f t="shared" si="2"/>
        <v>2322.7</v>
      </c>
      <c r="I25" s="77">
        <v>5.9</v>
      </c>
      <c r="J25" s="22">
        <v>0</v>
      </c>
      <c r="K25" s="42">
        <f t="shared" si="3"/>
        <v>5.9</v>
      </c>
      <c r="L25" s="42">
        <f t="shared" si="4"/>
        <v>2316.7999999999997</v>
      </c>
      <c r="M25" s="42">
        <v>2817</v>
      </c>
      <c r="N25" s="42">
        <v>97.7</v>
      </c>
      <c r="O25" s="42">
        <v>419.5</v>
      </c>
      <c r="P25" s="42">
        <f t="shared" si="5"/>
        <v>2299.8</v>
      </c>
      <c r="Q25" s="43">
        <f t="shared" si="6"/>
        <v>100.73919471258368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79" t="s">
        <v>20</v>
      </c>
      <c r="B31" s="79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64917.899999999994</v>
      </c>
      <c r="G31" s="22">
        <f t="shared" si="7"/>
        <v>8752.100000000002</v>
      </c>
      <c r="H31" s="75">
        <f t="shared" si="7"/>
        <v>56165.8</v>
      </c>
      <c r="I31" s="22">
        <f t="shared" si="7"/>
        <v>9418.5</v>
      </c>
      <c r="J31" s="22">
        <f t="shared" si="7"/>
        <v>623.6</v>
      </c>
      <c r="K31" s="22">
        <f t="shared" si="7"/>
        <v>8794.899999999998</v>
      </c>
      <c r="L31" s="11">
        <f t="shared" si="7"/>
        <v>47370.90000000001</v>
      </c>
      <c r="M31" s="11">
        <f t="shared" si="7"/>
        <v>64088.8</v>
      </c>
      <c r="N31" s="11">
        <f t="shared" si="7"/>
        <v>1888.2000000000003</v>
      </c>
      <c r="O31" s="11">
        <f t="shared" si="7"/>
        <v>6863.900000000001</v>
      </c>
      <c r="P31" s="11">
        <f t="shared" si="7"/>
        <v>55336.7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H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2" sqref="H12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0" t="s">
        <v>86</v>
      </c>
      <c r="B3" s="83" t="s">
        <v>30</v>
      </c>
      <c r="C3" s="20" t="s">
        <v>87</v>
      </c>
      <c r="D3" s="19"/>
      <c r="E3" s="19"/>
      <c r="F3" s="25" t="s">
        <v>106</v>
      </c>
      <c r="G3" s="25" t="s">
        <v>107</v>
      </c>
      <c r="H3" s="21" t="s">
        <v>88</v>
      </c>
      <c r="I3" s="5" t="s">
        <v>11</v>
      </c>
      <c r="J3" s="81" t="s">
        <v>89</v>
      </c>
      <c r="K3" s="81" t="s">
        <v>90</v>
      </c>
      <c r="L3" s="6" t="s">
        <v>3</v>
      </c>
    </row>
    <row r="4" spans="1:12" s="10" customFormat="1" ht="42.75" customHeight="1">
      <c r="A4" s="80"/>
      <c r="B4" s="83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2"/>
      <c r="K4" s="82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-16.6</v>
      </c>
      <c r="D6" s="42"/>
      <c r="E6" s="42"/>
      <c r="F6" s="22">
        <v>328.3</v>
      </c>
      <c r="G6" s="42">
        <v>4.3</v>
      </c>
      <c r="H6" s="42">
        <f>F6+G6</f>
        <v>332.6</v>
      </c>
      <c r="I6" s="43">
        <f>C6/H6*100</f>
        <v>-4.990980156343957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-20.4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-5.022156573116691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-11.8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3">
        <f t="shared" si="2"/>
        <v>-4.783137413862992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-7.3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-5.024088093599449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-664.3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3">
        <f t="shared" si="2"/>
        <v>-4.410495425513551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-17.4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-4.992826398852223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-9.6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-5.002605523710265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-9.3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-5.032467532467533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-7.6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3">
        <f t="shared" si="2"/>
        <v>-4.986876640419948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-11.2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-4.984423676012461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-14.6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3">
        <f t="shared" si="2"/>
        <v>-4.993160054719562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-8.1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-3.140752229546336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-8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-4.953560371517028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-22.9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-5.004370629370629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9" t="s">
        <v>20</v>
      </c>
      <c r="B30" s="79"/>
      <c r="C30" s="11">
        <f aca="true" t="shared" si="3" ref="C30:H30">SUM(C6:C29)</f>
        <v>-829.1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F1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" sqref="H14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9" t="s">
        <v>68</v>
      </c>
      <c r="B3" s="83" t="s">
        <v>30</v>
      </c>
      <c r="C3" s="33" t="s">
        <v>93</v>
      </c>
      <c r="D3" s="59"/>
      <c r="E3" s="59"/>
      <c r="F3" s="29" t="s">
        <v>102</v>
      </c>
      <c r="G3" s="29" t="s">
        <v>107</v>
      </c>
      <c r="H3" s="60" t="s">
        <v>94</v>
      </c>
      <c r="I3" s="29" t="s">
        <v>11</v>
      </c>
      <c r="J3" s="86" t="s">
        <v>89</v>
      </c>
      <c r="K3" s="86" t="s">
        <v>2</v>
      </c>
      <c r="L3" s="61" t="s">
        <v>3</v>
      </c>
    </row>
    <row r="4" spans="1:12" ht="42.75" customHeight="1">
      <c r="A4" s="89"/>
      <c r="B4" s="83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7"/>
      <c r="K4" s="87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328.3</v>
      </c>
      <c r="G6" s="42">
        <v>4.3</v>
      </c>
      <c r="H6" s="42">
        <f>F6+G6</f>
        <v>332.6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9" t="s">
        <v>20</v>
      </c>
      <c r="B30" s="8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3">
      <selection activeCell="H10" sqref="H10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0" t="s">
        <v>68</v>
      </c>
      <c r="B3" s="83" t="s">
        <v>30</v>
      </c>
      <c r="C3" s="6" t="s">
        <v>69</v>
      </c>
      <c r="D3" s="19"/>
      <c r="E3" s="19"/>
      <c r="F3" s="25" t="s">
        <v>97</v>
      </c>
      <c r="G3" s="25" t="s">
        <v>108</v>
      </c>
      <c r="H3" s="21" t="s">
        <v>70</v>
      </c>
      <c r="I3" s="5" t="s">
        <v>71</v>
      </c>
      <c r="J3" s="81" t="s">
        <v>8</v>
      </c>
      <c r="K3" s="81" t="s">
        <v>72</v>
      </c>
      <c r="L3" s="6" t="s">
        <v>3</v>
      </c>
    </row>
    <row r="4" spans="1:12" s="10" customFormat="1" ht="42.75" customHeight="1">
      <c r="A4" s="80"/>
      <c r="B4" s="83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2"/>
      <c r="K4" s="82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2993.4</v>
      </c>
      <c r="G6" s="77">
        <v>542.5</v>
      </c>
      <c r="H6" s="42">
        <f>F6-G6</f>
        <v>2450.9</v>
      </c>
      <c r="I6" s="53">
        <f>C6/H6*100</f>
        <v>0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2340.6</v>
      </c>
      <c r="G7" s="77">
        <v>420.1</v>
      </c>
      <c r="H7" s="42">
        <f aca="true" t="shared" si="1" ref="H7:H29">F7-G7</f>
        <v>1920.5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2681.8</v>
      </c>
      <c r="G8" s="77">
        <v>517.2</v>
      </c>
      <c r="H8" s="42">
        <f t="shared" si="1"/>
        <v>2164.6000000000004</v>
      </c>
      <c r="I8" s="53">
        <f aca="true" t="shared" si="2" ref="I8:I29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1996.3</v>
      </c>
      <c r="G9" s="77">
        <v>357.9</v>
      </c>
      <c r="H9" s="42">
        <f t="shared" si="1"/>
        <v>1638.4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2129.1</v>
      </c>
      <c r="G10" s="77">
        <v>326.1</v>
      </c>
      <c r="H10" s="42">
        <f t="shared" si="1"/>
        <v>1803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2399.4</v>
      </c>
      <c r="G11" s="77">
        <v>414.4</v>
      </c>
      <c r="H11" s="42">
        <f t="shared" si="1"/>
        <v>1985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2217.4</v>
      </c>
      <c r="G12" s="78">
        <v>371</v>
      </c>
      <c r="H12" s="42">
        <f t="shared" si="1"/>
        <v>1846.4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19078.6</v>
      </c>
      <c r="G13" s="77">
        <v>933.5</v>
      </c>
      <c r="H13" s="42">
        <f t="shared" si="1"/>
        <v>18145.1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3136.5</v>
      </c>
      <c r="G14" s="77">
        <v>497.2</v>
      </c>
      <c r="H14" s="42">
        <f t="shared" si="1"/>
        <v>2639.3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2714.6</v>
      </c>
      <c r="G15" s="77">
        <v>522.5</v>
      </c>
      <c r="H15" s="42">
        <f t="shared" si="1"/>
        <v>2192.1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5121.7</v>
      </c>
      <c r="G16" s="78">
        <v>878</v>
      </c>
      <c r="H16" s="42">
        <f t="shared" si="1"/>
        <v>4243.7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2161.2</v>
      </c>
      <c r="G17" s="77">
        <v>277.9</v>
      </c>
      <c r="H17" s="42">
        <f t="shared" si="1"/>
        <v>1883.2999999999997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2688.7</v>
      </c>
      <c r="G18" s="77">
        <v>509.8</v>
      </c>
      <c r="H18" s="42">
        <f t="shared" si="1"/>
        <v>2178.8999999999996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2554.5</v>
      </c>
      <c r="G19" s="77">
        <v>374.6</v>
      </c>
      <c r="H19" s="42">
        <f t="shared" si="1"/>
        <v>2179.9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1922</v>
      </c>
      <c r="G20" s="77">
        <v>288.2</v>
      </c>
      <c r="H20" s="42">
        <f t="shared" si="1"/>
        <v>1633.8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1747.9</v>
      </c>
      <c r="G21" s="77">
        <v>236.4</v>
      </c>
      <c r="H21" s="42">
        <f t="shared" si="1"/>
        <v>1511.5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2321.4</v>
      </c>
      <c r="G22" s="77">
        <v>448.6</v>
      </c>
      <c r="H22" s="42">
        <f t="shared" si="1"/>
        <v>1872.8000000000002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1872.9</v>
      </c>
      <c r="G23" s="78">
        <v>319</v>
      </c>
      <c r="H23" s="42">
        <f t="shared" si="1"/>
        <v>1553.9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2839.9</v>
      </c>
      <c r="G24" s="77">
        <v>517.2</v>
      </c>
      <c r="H24" s="42">
        <f t="shared" si="1"/>
        <v>2322.7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6"/>
      <c r="D29" s="45"/>
      <c r="E29" s="45"/>
      <c r="F29" s="42"/>
      <c r="G29" s="42"/>
      <c r="H29" s="42">
        <f t="shared" si="1"/>
        <v>0</v>
      </c>
      <c r="I29" s="5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79" t="s">
        <v>20</v>
      </c>
      <c r="B30" s="7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22">
        <f t="shared" si="3"/>
        <v>64917.899999999994</v>
      </c>
      <c r="G30" s="22">
        <f t="shared" si="3"/>
        <v>8752.100000000002</v>
      </c>
      <c r="H30" s="11">
        <f t="shared" si="3"/>
        <v>56165.8</v>
      </c>
      <c r="I30" s="30" t="s">
        <v>5</v>
      </c>
      <c r="J30" s="31" t="s">
        <v>5</v>
      </c>
      <c r="K30" s="12">
        <v>0.75</v>
      </c>
      <c r="L30" s="32" t="s">
        <v>5</v>
      </c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4"/>
      <c r="G37" s="14"/>
      <c r="H37" s="15"/>
      <c r="I37" s="14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D40" s="15"/>
      <c r="E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I4">
      <selection activeCell="P24" sqref="P2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0" t="s">
        <v>0</v>
      </c>
      <c r="B3" s="83" t="s">
        <v>30</v>
      </c>
      <c r="C3" s="25" t="s">
        <v>109</v>
      </c>
      <c r="D3" s="25" t="s">
        <v>110</v>
      </c>
      <c r="E3" s="25" t="s">
        <v>111</v>
      </c>
      <c r="F3" s="21" t="s">
        <v>74</v>
      </c>
      <c r="G3" s="19"/>
      <c r="H3" s="19"/>
      <c r="I3" s="5" t="s">
        <v>96</v>
      </c>
      <c r="J3" s="5" t="s">
        <v>114</v>
      </c>
      <c r="K3" s="25" t="s">
        <v>16</v>
      </c>
      <c r="L3" s="25" t="s">
        <v>97</v>
      </c>
      <c r="M3" s="25" t="s">
        <v>112</v>
      </c>
      <c r="N3" s="21" t="s">
        <v>75</v>
      </c>
      <c r="O3" s="5" t="s">
        <v>76</v>
      </c>
      <c r="P3" s="81" t="s">
        <v>77</v>
      </c>
      <c r="Q3" s="81" t="s">
        <v>78</v>
      </c>
      <c r="R3" s="6" t="s">
        <v>3</v>
      </c>
    </row>
    <row r="4" spans="1:18" s="10" customFormat="1" ht="69.75" customHeight="1">
      <c r="A4" s="80"/>
      <c r="B4" s="83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2"/>
      <c r="Q4" s="82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2976.8</v>
      </c>
      <c r="D6" s="42">
        <v>97.7</v>
      </c>
      <c r="E6" s="42">
        <v>444.8</v>
      </c>
      <c r="F6" s="42">
        <f>C6-D6-E6</f>
        <v>2434.3</v>
      </c>
      <c r="G6" s="42"/>
      <c r="H6" s="42"/>
      <c r="I6" s="22">
        <v>0</v>
      </c>
      <c r="J6" s="22">
        <v>0</v>
      </c>
      <c r="K6" s="42">
        <f>J6-I6</f>
        <v>0</v>
      </c>
      <c r="L6" s="42">
        <v>2993.4</v>
      </c>
      <c r="M6" s="77">
        <v>542.5</v>
      </c>
      <c r="N6" s="42">
        <f>L6-M6</f>
        <v>2450.9</v>
      </c>
      <c r="O6" s="43">
        <f>(F6-N6)/F6*100</f>
        <v>-0.6819208807460012</v>
      </c>
      <c r="P6" s="55">
        <v>0.86</v>
      </c>
      <c r="Q6" s="12">
        <v>1.2</v>
      </c>
      <c r="R6" s="12">
        <f aca="true" t="shared" si="0" ref="R6:R29">P6*Q6</f>
        <v>1.032</v>
      </c>
    </row>
    <row r="7" spans="1:18" ht="12.75">
      <c r="A7" s="41">
        <v>2</v>
      </c>
      <c r="B7" s="40" t="s">
        <v>38</v>
      </c>
      <c r="C7" s="42">
        <v>2340.6</v>
      </c>
      <c r="D7" s="42">
        <v>48.2</v>
      </c>
      <c r="E7" s="42">
        <v>371.9</v>
      </c>
      <c r="F7" s="42">
        <f aca="true" t="shared" si="1" ref="F7:F29">C7-D7-E7</f>
        <v>1920.5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2340.6</v>
      </c>
      <c r="M7" s="77">
        <v>420.1</v>
      </c>
      <c r="N7" s="42">
        <f aca="true" t="shared" si="3" ref="N7:N29">L7-M7</f>
        <v>1920.5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2681.8</v>
      </c>
      <c r="D8" s="42">
        <v>97.7</v>
      </c>
      <c r="E8" s="42">
        <v>419.5</v>
      </c>
      <c r="F8" s="42">
        <f t="shared" si="1"/>
        <v>2164.6000000000004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2681.8</v>
      </c>
      <c r="M8" s="77">
        <v>517.2</v>
      </c>
      <c r="N8" s="42">
        <f t="shared" si="3"/>
        <v>2164.6000000000004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1975.9</v>
      </c>
      <c r="D9" s="42">
        <v>48.2</v>
      </c>
      <c r="E9" s="42">
        <v>309.7</v>
      </c>
      <c r="F9" s="42">
        <f t="shared" si="1"/>
        <v>1618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1996.3</v>
      </c>
      <c r="M9" s="77">
        <v>357.9</v>
      </c>
      <c r="N9" s="42">
        <f t="shared" si="3"/>
        <v>1638.4</v>
      </c>
      <c r="O9" s="43">
        <f t="shared" si="4"/>
        <v>-1.2608158220024777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41</v>
      </c>
      <c r="C10" s="42">
        <v>2117.3</v>
      </c>
      <c r="D10" s="42">
        <v>48.2</v>
      </c>
      <c r="E10" s="42">
        <v>277.9</v>
      </c>
      <c r="F10" s="42">
        <f t="shared" si="1"/>
        <v>1791.2000000000003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2129.1</v>
      </c>
      <c r="M10" s="77">
        <v>326.1</v>
      </c>
      <c r="N10" s="42">
        <f t="shared" si="3"/>
        <v>1803</v>
      </c>
      <c r="O10" s="43">
        <f t="shared" si="4"/>
        <v>-0.6587762393925707</v>
      </c>
      <c r="P10" s="55">
        <v>0.86</v>
      </c>
      <c r="Q10" s="12">
        <v>1.2</v>
      </c>
      <c r="R10" s="12">
        <f t="shared" si="0"/>
        <v>1.032</v>
      </c>
    </row>
    <row r="11" spans="1:18" ht="12.75">
      <c r="A11" s="41">
        <v>6</v>
      </c>
      <c r="B11" s="40" t="s">
        <v>42</v>
      </c>
      <c r="C11" s="42">
        <v>2392.1</v>
      </c>
      <c r="D11" s="42">
        <v>48.2</v>
      </c>
      <c r="E11" s="42">
        <v>366.2</v>
      </c>
      <c r="F11" s="42">
        <f t="shared" si="1"/>
        <v>1977.7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2399.4</v>
      </c>
      <c r="M11" s="77">
        <v>414.4</v>
      </c>
      <c r="N11" s="42">
        <f t="shared" si="3"/>
        <v>1985</v>
      </c>
      <c r="O11" s="43">
        <f t="shared" si="4"/>
        <v>-0.36911563937907443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43</v>
      </c>
      <c r="C12" s="42">
        <v>2217.4</v>
      </c>
      <c r="D12" s="42">
        <v>48.2</v>
      </c>
      <c r="E12" s="42">
        <v>322.8</v>
      </c>
      <c r="F12" s="42">
        <f t="shared" si="1"/>
        <v>1846.4000000000003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2217.4</v>
      </c>
      <c r="M12" s="78">
        <v>371</v>
      </c>
      <c r="N12" s="42">
        <f t="shared" si="3"/>
        <v>1846.4</v>
      </c>
      <c r="O12" s="43">
        <f t="shared" si="4"/>
        <v>1.2314432162220104E-14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42">
        <v>18414.3</v>
      </c>
      <c r="D13" s="42">
        <v>633.5</v>
      </c>
      <c r="E13" s="42">
        <v>300</v>
      </c>
      <c r="F13" s="42">
        <f t="shared" si="1"/>
        <v>17480.8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19078.6</v>
      </c>
      <c r="M13" s="77">
        <v>933.5</v>
      </c>
      <c r="N13" s="42">
        <f t="shared" si="3"/>
        <v>18145.1</v>
      </c>
      <c r="O13" s="43">
        <f t="shared" si="4"/>
        <v>-3.8001693286348415</v>
      </c>
      <c r="P13" s="55">
        <v>0.24</v>
      </c>
      <c r="Q13" s="12">
        <v>1.2</v>
      </c>
      <c r="R13" s="12">
        <f t="shared" si="0"/>
        <v>0.288</v>
      </c>
    </row>
    <row r="14" spans="1:18" ht="12.75">
      <c r="A14" s="41">
        <v>9</v>
      </c>
      <c r="B14" s="40" t="s">
        <v>45</v>
      </c>
      <c r="C14" s="42">
        <v>3119.1</v>
      </c>
      <c r="D14" s="42">
        <v>97.7</v>
      </c>
      <c r="E14" s="42">
        <v>399.5</v>
      </c>
      <c r="F14" s="42">
        <f t="shared" si="1"/>
        <v>2621.9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3136.5</v>
      </c>
      <c r="M14" s="77">
        <v>497.2</v>
      </c>
      <c r="N14" s="42">
        <f t="shared" si="3"/>
        <v>2639.3</v>
      </c>
      <c r="O14" s="43">
        <f t="shared" si="4"/>
        <v>-0.6636408711239975</v>
      </c>
      <c r="P14" s="55">
        <v>0.86</v>
      </c>
      <c r="Q14" s="12">
        <v>1.2</v>
      </c>
      <c r="R14" s="12">
        <f t="shared" si="0"/>
        <v>1.032</v>
      </c>
    </row>
    <row r="15" spans="1:18" ht="12.75">
      <c r="A15" s="41">
        <v>10</v>
      </c>
      <c r="B15" s="40" t="s">
        <v>46</v>
      </c>
      <c r="C15" s="42">
        <v>2714.6</v>
      </c>
      <c r="D15" s="42">
        <v>97.7</v>
      </c>
      <c r="E15" s="42">
        <v>424.8</v>
      </c>
      <c r="F15" s="42">
        <f t="shared" si="1"/>
        <v>2192.1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2714.6</v>
      </c>
      <c r="M15" s="77">
        <v>522.5</v>
      </c>
      <c r="N15" s="42">
        <f t="shared" si="3"/>
        <v>2192.1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5121.7</v>
      </c>
      <c r="D16" s="42">
        <v>97.7</v>
      </c>
      <c r="E16" s="42">
        <v>780.3</v>
      </c>
      <c r="F16" s="42">
        <f t="shared" si="1"/>
        <v>4243.7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5121.7</v>
      </c>
      <c r="M16" s="78">
        <v>878</v>
      </c>
      <c r="N16" s="42">
        <f t="shared" si="3"/>
        <v>4243.7</v>
      </c>
      <c r="O16" s="43">
        <f t="shared" si="4"/>
        <v>0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2151.6</v>
      </c>
      <c r="D17" s="42">
        <v>48.2</v>
      </c>
      <c r="E17" s="42">
        <v>229.7</v>
      </c>
      <c r="F17" s="42">
        <f t="shared" si="1"/>
        <v>1873.7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2161.2</v>
      </c>
      <c r="M17" s="77">
        <v>277.9</v>
      </c>
      <c r="N17" s="42">
        <f t="shared" si="3"/>
        <v>1883.2999999999997</v>
      </c>
      <c r="O17" s="43">
        <f t="shared" si="4"/>
        <v>-0.512355232961503</v>
      </c>
      <c r="P17" s="55">
        <v>0.9</v>
      </c>
      <c r="Q17" s="12">
        <v>1.2</v>
      </c>
      <c r="R17" s="12">
        <f t="shared" si="0"/>
        <v>1.08</v>
      </c>
    </row>
    <row r="18" spans="1:18" ht="12.75">
      <c r="A18" s="41">
        <v>13</v>
      </c>
      <c r="B18" s="40" t="s">
        <v>49</v>
      </c>
      <c r="C18" s="42">
        <v>2679.4</v>
      </c>
      <c r="D18" s="42">
        <v>97.6</v>
      </c>
      <c r="E18" s="42">
        <v>412.2</v>
      </c>
      <c r="F18" s="42">
        <f t="shared" si="1"/>
        <v>2169.6000000000004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2688.7</v>
      </c>
      <c r="M18" s="77">
        <v>509.8</v>
      </c>
      <c r="N18" s="42">
        <f t="shared" si="3"/>
        <v>2178.8999999999996</v>
      </c>
      <c r="O18" s="43">
        <f t="shared" si="4"/>
        <v>-0.4286504424778425</v>
      </c>
      <c r="P18" s="55">
        <v>0.92</v>
      </c>
      <c r="Q18" s="12">
        <v>1.2</v>
      </c>
      <c r="R18" s="12">
        <f t="shared" si="0"/>
        <v>1.104</v>
      </c>
    </row>
    <row r="19" spans="1:18" ht="12.75">
      <c r="A19" s="41">
        <v>14</v>
      </c>
      <c r="B19" s="40" t="s">
        <v>50</v>
      </c>
      <c r="C19" s="42">
        <v>2546.9</v>
      </c>
      <c r="D19" s="42">
        <v>49.5</v>
      </c>
      <c r="E19" s="42">
        <v>325.1</v>
      </c>
      <c r="F19" s="42">
        <f t="shared" si="1"/>
        <v>2172.3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2554.5</v>
      </c>
      <c r="M19" s="77">
        <v>374.6</v>
      </c>
      <c r="N19" s="42">
        <f t="shared" si="3"/>
        <v>2179.9</v>
      </c>
      <c r="O19" s="43">
        <f t="shared" si="4"/>
        <v>-0.3498595958200943</v>
      </c>
      <c r="P19" s="55">
        <v>0.94</v>
      </c>
      <c r="Q19" s="12">
        <v>1.2</v>
      </c>
      <c r="R19" s="12">
        <f t="shared" si="0"/>
        <v>1.128</v>
      </c>
    </row>
    <row r="20" spans="1:18" ht="12.75">
      <c r="A20" s="41">
        <v>15</v>
      </c>
      <c r="B20" s="40" t="s">
        <v>51</v>
      </c>
      <c r="C20" s="42">
        <v>1910.8</v>
      </c>
      <c r="D20" s="42">
        <v>48.2</v>
      </c>
      <c r="E20" s="42">
        <v>240</v>
      </c>
      <c r="F20" s="42">
        <f t="shared" si="1"/>
        <v>1622.6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1922</v>
      </c>
      <c r="M20" s="77">
        <v>288.2</v>
      </c>
      <c r="N20" s="42">
        <f t="shared" si="3"/>
        <v>1633.8</v>
      </c>
      <c r="O20" s="43">
        <f t="shared" si="4"/>
        <v>-0.6902502157031952</v>
      </c>
      <c r="P20" s="55">
        <v>0.86</v>
      </c>
      <c r="Q20" s="12">
        <v>1.2</v>
      </c>
      <c r="R20" s="12">
        <f t="shared" si="0"/>
        <v>1.032</v>
      </c>
    </row>
    <row r="21" spans="1:18" ht="12.75">
      <c r="A21" s="41">
        <v>16</v>
      </c>
      <c r="B21" s="40" t="s">
        <v>52</v>
      </c>
      <c r="C21" s="42">
        <v>1733.3</v>
      </c>
      <c r="D21" s="42">
        <v>48.2</v>
      </c>
      <c r="E21" s="42">
        <v>188.2</v>
      </c>
      <c r="F21" s="42">
        <f t="shared" si="1"/>
        <v>1496.8999999999999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1747.9</v>
      </c>
      <c r="M21" s="77">
        <v>236.4</v>
      </c>
      <c r="N21" s="42">
        <f t="shared" si="3"/>
        <v>1511.5</v>
      </c>
      <c r="O21" s="43">
        <f t="shared" si="4"/>
        <v>-0.9753490547130829</v>
      </c>
      <c r="P21" s="55">
        <v>0.8</v>
      </c>
      <c r="Q21" s="12">
        <v>1.2</v>
      </c>
      <c r="R21" s="12">
        <f t="shared" si="0"/>
        <v>0.96</v>
      </c>
    </row>
    <row r="22" spans="1:18" ht="12.75">
      <c r="A22" s="41">
        <v>17</v>
      </c>
      <c r="B22" s="40" t="s">
        <v>53</v>
      </c>
      <c r="C22" s="42">
        <v>2313.3</v>
      </c>
      <c r="D22" s="42">
        <v>87.6</v>
      </c>
      <c r="E22" s="42">
        <v>361</v>
      </c>
      <c r="F22" s="42">
        <f t="shared" si="1"/>
        <v>1864.7000000000003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2321.4</v>
      </c>
      <c r="M22" s="77">
        <v>448.6</v>
      </c>
      <c r="N22" s="42">
        <f t="shared" si="3"/>
        <v>1872.8000000000002</v>
      </c>
      <c r="O22" s="43">
        <f t="shared" si="4"/>
        <v>-0.43438622834771856</v>
      </c>
      <c r="P22" s="55">
        <v>0.92</v>
      </c>
      <c r="Q22" s="12">
        <v>1.2</v>
      </c>
      <c r="R22" s="12">
        <f t="shared" si="0"/>
        <v>1.104</v>
      </c>
    </row>
    <row r="23" spans="1:18" ht="12.75">
      <c r="A23" s="41">
        <v>18</v>
      </c>
      <c r="B23" s="40" t="s">
        <v>54</v>
      </c>
      <c r="C23" s="42">
        <v>1864.9</v>
      </c>
      <c r="D23" s="42">
        <v>48.2</v>
      </c>
      <c r="E23" s="42">
        <v>270.8</v>
      </c>
      <c r="F23" s="42">
        <f t="shared" si="1"/>
        <v>1545.9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1872.9</v>
      </c>
      <c r="M23" s="78">
        <v>319</v>
      </c>
      <c r="N23" s="42">
        <f t="shared" si="3"/>
        <v>1553.9</v>
      </c>
      <c r="O23" s="43">
        <f t="shared" si="4"/>
        <v>-0.5174978976647907</v>
      </c>
      <c r="P23" s="55">
        <v>0.9</v>
      </c>
      <c r="Q23" s="12">
        <v>1.2</v>
      </c>
      <c r="R23" s="12">
        <f t="shared" si="0"/>
        <v>1.08</v>
      </c>
    </row>
    <row r="24" spans="1:18" ht="12.75">
      <c r="A24" s="41">
        <v>19</v>
      </c>
      <c r="B24" s="40" t="s">
        <v>55</v>
      </c>
      <c r="C24" s="42">
        <v>2817</v>
      </c>
      <c r="D24" s="42">
        <v>97.7</v>
      </c>
      <c r="E24" s="42">
        <v>419.5</v>
      </c>
      <c r="F24" s="42">
        <f t="shared" si="1"/>
        <v>2299.8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2839.9</v>
      </c>
      <c r="M24" s="77">
        <v>517.2</v>
      </c>
      <c r="N24" s="42">
        <f t="shared" si="3"/>
        <v>2322.7</v>
      </c>
      <c r="O24" s="43">
        <f t="shared" si="4"/>
        <v>-0.9957387598921487</v>
      </c>
      <c r="P24" s="55">
        <v>0.8</v>
      </c>
      <c r="Q24" s="12">
        <v>1.2</v>
      </c>
      <c r="R24" s="12">
        <f t="shared" si="0"/>
        <v>0.96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79" t="s">
        <v>20</v>
      </c>
      <c r="B30" s="79"/>
      <c r="C30" s="11">
        <f aca="true" t="shared" si="5" ref="C30:N30">SUM(C6:C29)</f>
        <v>64088.8</v>
      </c>
      <c r="D30" s="11">
        <f t="shared" si="5"/>
        <v>1888.2000000000003</v>
      </c>
      <c r="E30" s="11">
        <f t="shared" si="5"/>
        <v>6863.900000000001</v>
      </c>
      <c r="F30" s="11">
        <f t="shared" si="5"/>
        <v>55336.7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64917.899999999994</v>
      </c>
      <c r="M30" s="22">
        <f t="shared" si="5"/>
        <v>8752.100000000002</v>
      </c>
      <c r="N30" s="11">
        <f t="shared" si="5"/>
        <v>56165.8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3" ySplit="5" topLeftCell="H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4" sqref="J2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0" t="s">
        <v>57</v>
      </c>
      <c r="B3" s="83" t="s">
        <v>30</v>
      </c>
      <c r="C3" s="24" t="s">
        <v>58</v>
      </c>
      <c r="D3" s="24" t="s">
        <v>113</v>
      </c>
      <c r="E3" s="24" t="s">
        <v>115</v>
      </c>
      <c r="F3" s="24" t="s">
        <v>59</v>
      </c>
      <c r="G3" s="24" t="s">
        <v>59</v>
      </c>
      <c r="H3" s="24" t="s">
        <v>60</v>
      </c>
      <c r="I3" s="5" t="s">
        <v>61</v>
      </c>
      <c r="J3" s="81" t="s">
        <v>62</v>
      </c>
      <c r="K3" s="81" t="s">
        <v>9</v>
      </c>
      <c r="L3" s="6" t="s">
        <v>3</v>
      </c>
    </row>
    <row r="4" spans="1:12" s="10" customFormat="1" ht="42.75" customHeight="1">
      <c r="A4" s="80"/>
      <c r="B4" s="83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2"/>
      <c r="K4" s="82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111.8</v>
      </c>
      <c r="E6" s="76">
        <v>80</v>
      </c>
      <c r="F6" s="22">
        <f>E6-D6</f>
        <v>-31.799999999999997</v>
      </c>
      <c r="G6" s="42">
        <v>0</v>
      </c>
      <c r="H6" s="22">
        <v>310.3</v>
      </c>
      <c r="I6" s="52">
        <f>F6/H6*100</f>
        <v>-10.248146954560102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97.2</v>
      </c>
      <c r="E7" s="76">
        <v>24.2</v>
      </c>
      <c r="F7" s="22">
        <f aca="true" t="shared" si="1" ref="F7:F29">E7-D7</f>
        <v>-73</v>
      </c>
      <c r="G7" s="42">
        <v>75</v>
      </c>
      <c r="H7" s="22">
        <v>273.6</v>
      </c>
      <c r="I7" s="52">
        <f aca="true" t="shared" si="2" ref="I7:I29">F7/H7*100</f>
        <v>-26.6812865497076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39</v>
      </c>
      <c r="C8" s="22">
        <v>340</v>
      </c>
      <c r="D8" s="76">
        <v>30.1</v>
      </c>
      <c r="E8" s="76">
        <v>13.4</v>
      </c>
      <c r="F8" s="22">
        <f t="shared" si="1"/>
        <v>-16.700000000000003</v>
      </c>
      <c r="G8" s="42">
        <v>1.3</v>
      </c>
      <c r="H8" s="22">
        <v>152</v>
      </c>
      <c r="I8" s="52">
        <f t="shared" si="2"/>
        <v>-10.98684210526316</v>
      </c>
      <c r="J8" s="12">
        <v>1</v>
      </c>
      <c r="K8" s="12">
        <v>1</v>
      </c>
      <c r="L8" s="12">
        <f t="shared" si="0"/>
        <v>1</v>
      </c>
    </row>
    <row r="9" spans="1:12" ht="12.75">
      <c r="A9" s="41">
        <v>4</v>
      </c>
      <c r="B9" s="73" t="s">
        <v>40</v>
      </c>
      <c r="C9" s="22">
        <v>809</v>
      </c>
      <c r="D9" s="76">
        <v>28</v>
      </c>
      <c r="E9" s="76">
        <v>68.9</v>
      </c>
      <c r="F9" s="22">
        <f t="shared" si="1"/>
        <v>40.900000000000006</v>
      </c>
      <c r="G9" s="42">
        <v>-214</v>
      </c>
      <c r="H9" s="22">
        <v>386.5</v>
      </c>
      <c r="I9" s="52">
        <f t="shared" si="2"/>
        <v>10.582147477360932</v>
      </c>
      <c r="J9" s="12">
        <v>0</v>
      </c>
      <c r="K9" s="12">
        <v>1</v>
      </c>
      <c r="L9" s="12">
        <f t="shared" si="0"/>
        <v>0</v>
      </c>
    </row>
    <row r="10" spans="1:12" ht="12.75">
      <c r="A10" s="41">
        <v>5</v>
      </c>
      <c r="B10" s="73" t="s">
        <v>41</v>
      </c>
      <c r="C10" s="22">
        <v>903</v>
      </c>
      <c r="D10" s="76">
        <v>46.9</v>
      </c>
      <c r="E10" s="76">
        <v>69.7</v>
      </c>
      <c r="F10" s="22">
        <f t="shared" si="1"/>
        <v>22.800000000000004</v>
      </c>
      <c r="G10" s="42">
        <v>0</v>
      </c>
      <c r="H10" s="22">
        <v>234.8</v>
      </c>
      <c r="I10" s="52">
        <f t="shared" si="2"/>
        <v>9.71039182282794</v>
      </c>
      <c r="J10" s="12">
        <v>0</v>
      </c>
      <c r="K10" s="12">
        <v>1</v>
      </c>
      <c r="L10" s="12">
        <f t="shared" si="0"/>
        <v>0</v>
      </c>
    </row>
    <row r="11" spans="1:12" ht="12.75">
      <c r="A11" s="41">
        <v>6</v>
      </c>
      <c r="B11" s="73" t="s">
        <v>42</v>
      </c>
      <c r="C11" s="22">
        <v>1688</v>
      </c>
      <c r="D11" s="76">
        <v>67.1</v>
      </c>
      <c r="E11" s="76">
        <v>28.8</v>
      </c>
      <c r="F11" s="22">
        <f t="shared" si="1"/>
        <v>-38.3</v>
      </c>
      <c r="G11" s="42">
        <v>-101</v>
      </c>
      <c r="H11" s="22">
        <v>122.5</v>
      </c>
      <c r="I11" s="52">
        <f t="shared" si="2"/>
        <v>-31.265306122448976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43</v>
      </c>
      <c r="C12" s="22">
        <v>1230</v>
      </c>
      <c r="D12" s="76">
        <v>9.4</v>
      </c>
      <c r="E12" s="76">
        <v>6.2</v>
      </c>
      <c r="F12" s="22">
        <f t="shared" si="1"/>
        <v>-3.2</v>
      </c>
      <c r="G12" s="42">
        <v>-85</v>
      </c>
      <c r="H12" s="22">
        <v>94.7</v>
      </c>
      <c r="I12" s="52">
        <f t="shared" si="2"/>
        <v>-3.37909186906019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44</v>
      </c>
      <c r="C13" s="22">
        <v>21</v>
      </c>
      <c r="D13" s="76">
        <v>885.8</v>
      </c>
      <c r="E13" s="76">
        <v>411.1</v>
      </c>
      <c r="F13" s="22">
        <f t="shared" si="1"/>
        <v>-474.69999999999993</v>
      </c>
      <c r="G13" s="42">
        <v>0</v>
      </c>
      <c r="H13" s="22">
        <v>14257.3</v>
      </c>
      <c r="I13" s="52">
        <f t="shared" si="2"/>
        <v>-3.3295224200935656</v>
      </c>
      <c r="J13" s="12">
        <v>1</v>
      </c>
      <c r="K13" s="12">
        <v>1</v>
      </c>
      <c r="L13" s="12">
        <f t="shared" si="0"/>
        <v>1</v>
      </c>
    </row>
    <row r="14" spans="1:12" ht="12.75">
      <c r="A14" s="41">
        <v>9</v>
      </c>
      <c r="B14" s="73" t="s">
        <v>45</v>
      </c>
      <c r="C14" s="22">
        <v>919</v>
      </c>
      <c r="D14" s="76">
        <v>269.2</v>
      </c>
      <c r="E14" s="76">
        <v>183.1</v>
      </c>
      <c r="F14" s="22">
        <f t="shared" si="1"/>
        <v>-86.1</v>
      </c>
      <c r="G14" s="42">
        <v>-138</v>
      </c>
      <c r="H14" s="22">
        <v>332.2</v>
      </c>
      <c r="I14" s="52">
        <f t="shared" si="2"/>
        <v>-25.91812161348585</v>
      </c>
      <c r="J14" s="12">
        <v>1</v>
      </c>
      <c r="K14" s="12">
        <v>1</v>
      </c>
      <c r="L14" s="12">
        <f t="shared" si="0"/>
        <v>1</v>
      </c>
    </row>
    <row r="15" spans="1:12" ht="12.75">
      <c r="A15" s="41">
        <v>10</v>
      </c>
      <c r="B15" s="73" t="s">
        <v>46</v>
      </c>
      <c r="C15" s="22">
        <v>319</v>
      </c>
      <c r="D15" s="76">
        <v>23.3</v>
      </c>
      <c r="E15" s="76">
        <v>9.9</v>
      </c>
      <c r="F15" s="22">
        <f t="shared" si="1"/>
        <v>-13.4</v>
      </c>
      <c r="G15" s="42">
        <v>-62</v>
      </c>
      <c r="H15" s="22">
        <v>218</v>
      </c>
      <c r="I15" s="52">
        <f t="shared" si="2"/>
        <v>-6.146788990825688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47</v>
      </c>
      <c r="C16" s="22">
        <v>1324</v>
      </c>
      <c r="D16" s="76">
        <v>204.7</v>
      </c>
      <c r="E16" s="76">
        <v>85.1</v>
      </c>
      <c r="F16" s="22">
        <f t="shared" si="1"/>
        <v>-119.6</v>
      </c>
      <c r="G16" s="42">
        <v>-423</v>
      </c>
      <c r="H16" s="22">
        <v>1292.3</v>
      </c>
      <c r="I16" s="52">
        <f t="shared" si="2"/>
        <v>-9.254816992958292</v>
      </c>
      <c r="J16" s="12">
        <v>1</v>
      </c>
      <c r="K16" s="12">
        <v>1</v>
      </c>
      <c r="L16" s="12">
        <f t="shared" si="0"/>
        <v>1</v>
      </c>
    </row>
    <row r="17" spans="1:12" ht="12.75">
      <c r="A17" s="41">
        <v>12</v>
      </c>
      <c r="B17" s="73" t="s">
        <v>48</v>
      </c>
      <c r="C17" s="22">
        <v>365</v>
      </c>
      <c r="D17" s="76">
        <v>22.7</v>
      </c>
      <c r="E17" s="76">
        <v>10.5</v>
      </c>
      <c r="F17" s="22">
        <f t="shared" si="1"/>
        <v>-12.2</v>
      </c>
      <c r="G17" s="42">
        <v>-286</v>
      </c>
      <c r="H17" s="22">
        <v>176.4</v>
      </c>
      <c r="I17" s="52">
        <f t="shared" si="2"/>
        <v>-6.91609977324263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44.1</v>
      </c>
      <c r="E18" s="76">
        <v>18.7</v>
      </c>
      <c r="F18" s="22">
        <f t="shared" si="1"/>
        <v>-25.400000000000002</v>
      </c>
      <c r="G18" s="42">
        <v>0</v>
      </c>
      <c r="H18" s="22">
        <v>176.7</v>
      </c>
      <c r="I18" s="52">
        <f t="shared" si="2"/>
        <v>-14.374646293152239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50</v>
      </c>
      <c r="C19" s="22">
        <v>1279</v>
      </c>
      <c r="D19" s="76">
        <v>26.9</v>
      </c>
      <c r="E19" s="76">
        <v>8.4</v>
      </c>
      <c r="F19" s="22">
        <f t="shared" si="1"/>
        <v>-18.5</v>
      </c>
      <c r="G19" s="42">
        <v>18.6</v>
      </c>
      <c r="H19" s="22">
        <v>140</v>
      </c>
      <c r="I19" s="52">
        <f t="shared" si="2"/>
        <v>-13.214285714285715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51</v>
      </c>
      <c r="C20" s="22">
        <v>1591</v>
      </c>
      <c r="D20" s="76">
        <v>38.3</v>
      </c>
      <c r="E20" s="76">
        <v>17.4</v>
      </c>
      <c r="F20" s="22">
        <f t="shared" si="1"/>
        <v>-20.9</v>
      </c>
      <c r="G20" s="42">
        <v>0</v>
      </c>
      <c r="H20" s="22">
        <v>211.1</v>
      </c>
      <c r="I20" s="52">
        <f t="shared" si="2"/>
        <v>-9.900521080056844</v>
      </c>
      <c r="J20" s="12">
        <v>1</v>
      </c>
      <c r="K20" s="12">
        <v>1</v>
      </c>
      <c r="L20" s="12">
        <f t="shared" si="0"/>
        <v>1</v>
      </c>
    </row>
    <row r="21" spans="1:12" ht="12.75">
      <c r="A21" s="41">
        <v>16</v>
      </c>
      <c r="B21" s="73" t="s">
        <v>52</v>
      </c>
      <c r="C21" s="22">
        <v>1431</v>
      </c>
      <c r="D21" s="76">
        <v>19</v>
      </c>
      <c r="E21" s="76">
        <v>8.8</v>
      </c>
      <c r="F21" s="22">
        <f t="shared" si="1"/>
        <v>-10.2</v>
      </c>
      <c r="G21" s="42">
        <v>0</v>
      </c>
      <c r="H21" s="22">
        <v>281.4</v>
      </c>
      <c r="I21" s="52">
        <f t="shared" si="2"/>
        <v>-3.624733475479744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53</v>
      </c>
      <c r="C22" s="22">
        <v>19</v>
      </c>
      <c r="D22" s="76">
        <v>44.1</v>
      </c>
      <c r="E22" s="76">
        <v>20.3</v>
      </c>
      <c r="F22" s="22">
        <f t="shared" si="1"/>
        <v>-23.8</v>
      </c>
      <c r="G22" s="42">
        <v>-104</v>
      </c>
      <c r="H22" s="22">
        <v>240.9</v>
      </c>
      <c r="I22" s="52">
        <f t="shared" si="2"/>
        <v>-9.87961809879618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61.7</v>
      </c>
      <c r="E23" s="76">
        <v>42.7</v>
      </c>
      <c r="F23" s="22">
        <f t="shared" si="1"/>
        <v>-19</v>
      </c>
      <c r="G23" s="42">
        <v>-157</v>
      </c>
      <c r="H23" s="22">
        <v>152.8</v>
      </c>
      <c r="I23" s="52">
        <f t="shared" si="2"/>
        <v>-12.434554973821989</v>
      </c>
      <c r="J23" s="12">
        <v>1</v>
      </c>
      <c r="K23" s="12">
        <v>1</v>
      </c>
      <c r="L23" s="12">
        <f t="shared" si="0"/>
        <v>1</v>
      </c>
    </row>
    <row r="24" spans="1:12" ht="12.75">
      <c r="A24" s="41">
        <v>19</v>
      </c>
      <c r="B24" s="73" t="s">
        <v>55</v>
      </c>
      <c r="C24" s="22">
        <v>1655</v>
      </c>
      <c r="D24" s="76">
        <v>30.3</v>
      </c>
      <c r="E24" s="76">
        <v>13.8</v>
      </c>
      <c r="F24" s="22">
        <f t="shared" si="1"/>
        <v>-16.5</v>
      </c>
      <c r="G24" s="42">
        <v>-815</v>
      </c>
      <c r="H24" s="22">
        <v>419.9</v>
      </c>
      <c r="I24" s="52">
        <f t="shared" si="2"/>
        <v>-3.929507025482258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79" t="s">
        <v>20</v>
      </c>
      <c r="B30" s="79"/>
      <c r="C30" s="11">
        <f aca="true" t="shared" si="3" ref="C30:H30">SUM(C6:C29)</f>
        <v>22646</v>
      </c>
      <c r="D30" s="11">
        <f t="shared" si="3"/>
        <v>2060.6</v>
      </c>
      <c r="E30" s="11">
        <f t="shared" si="3"/>
        <v>1121</v>
      </c>
      <c r="F30" s="11">
        <f t="shared" si="3"/>
        <v>-939.5999999999999</v>
      </c>
      <c r="G30" s="11">
        <f t="shared" si="3"/>
        <v>-3331.1000000000004</v>
      </c>
      <c r="H30" s="11">
        <f t="shared" si="3"/>
        <v>19473.400000000005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2008-06-20T12:09:47Z</cp:lastPrinted>
  <dcterms:created xsi:type="dcterms:W3CDTF">2007-07-17T04:31:37Z</dcterms:created>
  <dcterms:modified xsi:type="dcterms:W3CDTF">2008-08-18T06:45:13Z</dcterms:modified>
  <cp:category/>
  <cp:version/>
  <cp:contentType/>
  <cp:contentStatus/>
</cp:coreProperties>
</file>