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<sst xmlns="http://schemas.openxmlformats.org/spreadsheetml/2006/main" count="118" uniqueCount="52">
  <si>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</si>
  <si>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</si>
  <si>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</si>
  <si>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</si>
  <si>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</si>
  <si>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</si>
  <si>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</si>
  <si>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</si>
  <si>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</si>
  <si>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</si>
  <si>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</si>
  <si>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</si>
  <si>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</si>
  <si>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</si>
  <si>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</si>
  <si>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</si>
  <si>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</si>
  <si>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</si>
  <si>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</si>
  <si>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</si>
  <si>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</si>
  <si>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</si>
  <si>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</si>
  <si>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</si>
  <si>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</si>
  <si>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</si>
  <si>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</si>
  <si>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</si>
  <si>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</si>
  <si>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</si>
  <si>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</si>
  <si>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</si>
  <si>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</si>
  <si>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</si>
  <si>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</si>
  <si>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</si>
  <si>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</si>
  <si>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</si>
  <si>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</si>
  <si>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</si>
  <si>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</si>
  <si>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</si>
  <si>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</si>
  <si>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</si>
  <si>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</si>
  <si>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</si>
  <si>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</si>
  <si>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</si>
  <si>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</si>
  <si>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</si>
  <si>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</si>
  <si>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декабря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</si>
</sst>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22" xfId="54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T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17" sqref="BI17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8" t="s">
        <v>0</v>
      </c>
      <c r="S1" s="38"/>
      <c r="T1" s="3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39" t="s">
        <v>51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71" t="s">
        <v>1</v>
      </c>
      <c r="C4" s="40" t="s">
        <v>46</v>
      </c>
      <c r="D4" s="41"/>
      <c r="E4" s="42"/>
      <c r="F4" s="49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5" t="s">
        <v>47</v>
      </c>
      <c r="AT4" s="41"/>
      <c r="AU4" s="42"/>
      <c r="AV4" s="49" t="s">
        <v>4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40" t="s">
        <v>50</v>
      </c>
      <c r="BL4" s="41"/>
      <c r="BM4" s="42"/>
      <c r="BN4" s="55" t="s">
        <v>48</v>
      </c>
      <c r="BO4" s="41"/>
      <c r="BP4" s="42"/>
      <c r="BQ4" s="6"/>
      <c r="BR4" s="6"/>
    </row>
    <row r="5" spans="1:70" ht="15" customHeight="1">
      <c r="A5" s="45"/>
      <c r="B5" s="72"/>
      <c r="C5" s="43"/>
      <c r="D5" s="44"/>
      <c r="E5" s="45"/>
      <c r="F5" s="51" t="s">
        <v>3</v>
      </c>
      <c r="G5" s="51"/>
      <c r="H5" s="51"/>
      <c r="I5" s="52" t="s">
        <v>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1" t="s">
        <v>5</v>
      </c>
      <c r="AK5" s="51"/>
      <c r="AL5" s="51"/>
      <c r="AM5" s="49" t="s">
        <v>4</v>
      </c>
      <c r="AN5" s="50"/>
      <c r="AO5" s="50"/>
      <c r="AP5" s="50"/>
      <c r="AQ5" s="50"/>
      <c r="AR5" s="50"/>
      <c r="AS5" s="43"/>
      <c r="AT5" s="44"/>
      <c r="AU5" s="45"/>
      <c r="AV5" s="57" t="s">
        <v>9</v>
      </c>
      <c r="AW5" s="58"/>
      <c r="AX5" s="58"/>
      <c r="AY5" s="56" t="s">
        <v>4</v>
      </c>
      <c r="AZ5" s="56"/>
      <c r="BA5" s="56"/>
      <c r="BB5" s="56" t="s">
        <v>10</v>
      </c>
      <c r="BC5" s="56"/>
      <c r="BD5" s="56"/>
      <c r="BE5" s="56" t="s">
        <v>11</v>
      </c>
      <c r="BF5" s="56"/>
      <c r="BG5" s="56"/>
      <c r="BH5" s="51" t="s">
        <v>12</v>
      </c>
      <c r="BI5" s="51"/>
      <c r="BJ5" s="51"/>
      <c r="BK5" s="43"/>
      <c r="BL5" s="44"/>
      <c r="BM5" s="45"/>
      <c r="BN5" s="43"/>
      <c r="BO5" s="44"/>
      <c r="BP5" s="45"/>
      <c r="BQ5" s="6"/>
      <c r="BR5" s="6"/>
    </row>
    <row r="6" spans="1:70" ht="15" customHeight="1">
      <c r="A6" s="45"/>
      <c r="B6" s="72"/>
      <c r="C6" s="43"/>
      <c r="D6" s="44"/>
      <c r="E6" s="45"/>
      <c r="F6" s="51"/>
      <c r="G6" s="51"/>
      <c r="H6" s="51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63" t="s">
        <v>26</v>
      </c>
      <c r="AE6" s="64"/>
      <c r="AF6" s="65"/>
      <c r="AG6" s="40" t="s">
        <v>24</v>
      </c>
      <c r="AH6" s="41"/>
      <c r="AI6" s="42"/>
      <c r="AJ6" s="51"/>
      <c r="AK6" s="51"/>
      <c r="AL6" s="51"/>
      <c r="AM6" s="40" t="s">
        <v>22</v>
      </c>
      <c r="AN6" s="41"/>
      <c r="AO6" s="42"/>
      <c r="AP6" s="40" t="s">
        <v>23</v>
      </c>
      <c r="AQ6" s="41"/>
      <c r="AR6" s="42"/>
      <c r="AS6" s="43"/>
      <c r="AT6" s="44"/>
      <c r="AU6" s="45"/>
      <c r="AV6" s="59"/>
      <c r="AW6" s="60"/>
      <c r="AX6" s="60"/>
      <c r="AY6" s="56" t="s">
        <v>13</v>
      </c>
      <c r="AZ6" s="56"/>
      <c r="BA6" s="56"/>
      <c r="BB6" s="56"/>
      <c r="BC6" s="56"/>
      <c r="BD6" s="56"/>
      <c r="BE6" s="56"/>
      <c r="BF6" s="56"/>
      <c r="BG6" s="56"/>
      <c r="BH6" s="51"/>
      <c r="BI6" s="51"/>
      <c r="BJ6" s="51"/>
      <c r="BK6" s="43"/>
      <c r="BL6" s="44"/>
      <c r="BM6" s="45"/>
      <c r="BN6" s="43"/>
      <c r="BO6" s="44"/>
      <c r="BP6" s="45"/>
      <c r="BQ6" s="6"/>
      <c r="BR6" s="6"/>
    </row>
    <row r="7" spans="1:70" ht="193.5" customHeight="1">
      <c r="A7" s="45"/>
      <c r="B7" s="72"/>
      <c r="C7" s="46"/>
      <c r="D7" s="47"/>
      <c r="E7" s="48"/>
      <c r="F7" s="51"/>
      <c r="G7" s="51"/>
      <c r="H7" s="51"/>
      <c r="I7" s="46"/>
      <c r="J7" s="47"/>
      <c r="K7" s="48"/>
      <c r="L7" s="46"/>
      <c r="M7" s="47"/>
      <c r="N7" s="48"/>
      <c r="O7" s="46"/>
      <c r="P7" s="47"/>
      <c r="Q7" s="48"/>
      <c r="R7" s="46"/>
      <c r="S7" s="47"/>
      <c r="T7" s="48"/>
      <c r="U7" s="46"/>
      <c r="V7" s="47"/>
      <c r="W7" s="48"/>
      <c r="X7" s="46"/>
      <c r="Y7" s="47"/>
      <c r="Z7" s="48"/>
      <c r="AA7" s="46"/>
      <c r="AB7" s="47"/>
      <c r="AC7" s="48"/>
      <c r="AD7" s="66"/>
      <c r="AE7" s="67"/>
      <c r="AF7" s="68"/>
      <c r="AG7" s="46"/>
      <c r="AH7" s="47"/>
      <c r="AI7" s="48"/>
      <c r="AJ7" s="51"/>
      <c r="AK7" s="51"/>
      <c r="AL7" s="51"/>
      <c r="AM7" s="46"/>
      <c r="AN7" s="47"/>
      <c r="AO7" s="48"/>
      <c r="AP7" s="46"/>
      <c r="AQ7" s="47"/>
      <c r="AR7" s="48"/>
      <c r="AS7" s="46"/>
      <c r="AT7" s="47"/>
      <c r="AU7" s="48"/>
      <c r="AV7" s="61"/>
      <c r="AW7" s="62"/>
      <c r="AX7" s="62"/>
      <c r="AY7" s="56"/>
      <c r="AZ7" s="56"/>
      <c r="BA7" s="56"/>
      <c r="BB7" s="56"/>
      <c r="BC7" s="56"/>
      <c r="BD7" s="56"/>
      <c r="BE7" s="56"/>
      <c r="BF7" s="56"/>
      <c r="BG7" s="56"/>
      <c r="BH7" s="51"/>
      <c r="BI7" s="51"/>
      <c r="BJ7" s="51"/>
      <c r="BK7" s="46"/>
      <c r="BL7" s="47"/>
      <c r="BM7" s="48"/>
      <c r="BN7" s="46"/>
      <c r="BO7" s="47"/>
      <c r="BP7" s="48"/>
      <c r="BQ7" s="6"/>
      <c r="BR7" s="6"/>
    </row>
    <row r="8" spans="1:70" ht="63">
      <c r="A8" s="48"/>
      <c r="B8" s="7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8332.5</v>
      </c>
      <c r="D10" s="26">
        <f>G10+AK10</f>
        <v>7234.5</v>
      </c>
      <c r="E10" s="13">
        <f>D10/C10*100</f>
        <v>86.82268226822683</v>
      </c>
      <c r="F10" s="34">
        <v>1596.4</v>
      </c>
      <c r="G10" s="15">
        <v>1454.5</v>
      </c>
      <c r="H10" s="13">
        <f>G10/F10*100</f>
        <v>91.1112503132047</v>
      </c>
      <c r="I10" s="14">
        <v>285</v>
      </c>
      <c r="J10" s="15">
        <v>266.2</v>
      </c>
      <c r="K10" s="13">
        <f aca="true" t="shared" si="0" ref="K10:K29">J10/I10*100</f>
        <v>93.40350877192982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59.2</v>
      </c>
      <c r="Q10" s="13">
        <f>P10/O10*100</f>
        <v>70.47619047619048</v>
      </c>
      <c r="R10" s="14">
        <v>362</v>
      </c>
      <c r="S10" s="15">
        <v>320.5</v>
      </c>
      <c r="T10" s="13">
        <f>S10/R10*100</f>
        <v>88.53591160220995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75.5</v>
      </c>
      <c r="Z10" s="13">
        <f>Y10/X10*100</f>
        <v>44.41176470588235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6736.1</v>
      </c>
      <c r="AK10" s="15">
        <v>5780</v>
      </c>
      <c r="AL10" s="13">
        <f>AK10/AJ10*100</f>
        <v>85.80632710321996</v>
      </c>
      <c r="AM10" s="34">
        <v>4079.8</v>
      </c>
      <c r="AN10" s="16">
        <v>3739.8</v>
      </c>
      <c r="AO10" s="13">
        <f>AN10/AM10*100</f>
        <v>91.66625814990931</v>
      </c>
      <c r="AP10" s="34">
        <v>0</v>
      </c>
      <c r="AQ10" s="15">
        <v>0</v>
      </c>
      <c r="AR10" s="13" t="e">
        <f>AQ10/AP10*100</f>
        <v>#DIV/0!</v>
      </c>
      <c r="AS10" s="33">
        <v>9548.2</v>
      </c>
      <c r="AT10" s="35">
        <v>7200.4</v>
      </c>
      <c r="AU10" s="13">
        <f>AT10/AS10*100</f>
        <v>75.41107224398314</v>
      </c>
      <c r="AV10" s="33">
        <v>2327.6</v>
      </c>
      <c r="AW10" s="35">
        <v>1875.3</v>
      </c>
      <c r="AX10" s="13">
        <f>AW10/AV10*100</f>
        <v>80.56796700463997</v>
      </c>
      <c r="AY10" s="33">
        <v>1506.2</v>
      </c>
      <c r="AZ10" s="35">
        <v>1170.3</v>
      </c>
      <c r="BA10" s="13">
        <f aca="true" t="shared" si="1" ref="BA10:BA29">AZ10/AY10*100</f>
        <v>77.6988447749303</v>
      </c>
      <c r="BB10" s="33">
        <v>2818.9</v>
      </c>
      <c r="BC10" s="35">
        <v>2529.2</v>
      </c>
      <c r="BD10" s="13">
        <f>BC10/BB10*100</f>
        <v>89.72294157295399</v>
      </c>
      <c r="BE10" s="33">
        <v>1779.6</v>
      </c>
      <c r="BF10" s="35">
        <v>575.8</v>
      </c>
      <c r="BG10" s="13">
        <f>BF10/BE10*100</f>
        <v>32.355585524837046</v>
      </c>
      <c r="BH10" s="33">
        <v>2504</v>
      </c>
      <c r="BI10" s="35">
        <v>2125.4</v>
      </c>
      <c r="BJ10" s="13">
        <f>BI10/BH10*100</f>
        <v>84.88019169329074</v>
      </c>
      <c r="BK10" s="25">
        <v>0</v>
      </c>
      <c r="BL10" s="25">
        <f>D10-AT10</f>
        <v>34.100000000000364</v>
      </c>
      <c r="BM10" s="13" t="e">
        <f>BL10/BK10*100</f>
        <v>#DIV/0!</v>
      </c>
      <c r="BN10" s="17">
        <f>C10-AS10</f>
        <v>-1215.7000000000007</v>
      </c>
      <c r="BO10" s="17">
        <f aca="true" t="shared" si="2" ref="BO10:BO28">D10-AT10</f>
        <v>34.100000000000364</v>
      </c>
      <c r="BP10" s="13">
        <f>BO10/BN10*100</f>
        <v>-2.8049683310027427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6465.299999999999</v>
      </c>
      <c r="D11" s="13">
        <f aca="true" t="shared" si="4" ref="D11:D28">G11+AK11</f>
        <v>4605.6</v>
      </c>
      <c r="E11" s="13">
        <f aca="true" t="shared" si="5" ref="E11:E28">D11/C11*100</f>
        <v>71.23567351863024</v>
      </c>
      <c r="F11" s="34">
        <v>1039.6</v>
      </c>
      <c r="G11" s="15">
        <v>983.8</v>
      </c>
      <c r="H11" s="13">
        <f aca="true" t="shared" si="6" ref="H11:H28">G11/F11*100</f>
        <v>94.63255098114661</v>
      </c>
      <c r="I11" s="14">
        <v>44</v>
      </c>
      <c r="J11" s="16">
        <v>39.7</v>
      </c>
      <c r="K11" s="13">
        <f t="shared" si="0"/>
        <v>90.22727272727273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56.4</v>
      </c>
      <c r="Q11" s="13">
        <f aca="true" t="shared" si="8" ref="Q11:Q28">P11/O11*100</f>
        <v>75.2</v>
      </c>
      <c r="R11" s="14">
        <v>203</v>
      </c>
      <c r="S11" s="24">
        <v>177.3</v>
      </c>
      <c r="T11" s="13">
        <f>S11/R11*100</f>
        <v>87.33990147783251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61.7</v>
      </c>
      <c r="Z11" s="13">
        <f aca="true" t="shared" si="10" ref="Z11:Z28">Y11/X11*100</f>
        <v>88.14285714285714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5425.7</v>
      </c>
      <c r="AK11" s="24">
        <v>3621.8</v>
      </c>
      <c r="AL11" s="13">
        <f aca="true" t="shared" si="14" ref="AL11:AL28">AK11/AJ11*100</f>
        <v>66.75267707392595</v>
      </c>
      <c r="AM11" s="34">
        <v>3513.3</v>
      </c>
      <c r="AN11" s="16">
        <v>3220.5</v>
      </c>
      <c r="AO11" s="13">
        <f aca="true" t="shared" si="15" ref="AO11:AO28">AN11/AM11*100</f>
        <v>91.66595508496285</v>
      </c>
      <c r="AP11" s="34">
        <v>0</v>
      </c>
      <c r="AQ11" s="24">
        <v>0</v>
      </c>
      <c r="AR11" s="13" t="e">
        <f>AQ11/AP11*100</f>
        <v>#DIV/0!</v>
      </c>
      <c r="AS11" s="33">
        <v>6602.2</v>
      </c>
      <c r="AT11" s="35">
        <v>3219.3</v>
      </c>
      <c r="AU11" s="13">
        <f aca="true" t="shared" si="16" ref="AU11:AU27">AT11/AS11*100</f>
        <v>48.761019054254646</v>
      </c>
      <c r="AV11" s="33">
        <v>1839.5</v>
      </c>
      <c r="AW11" s="35">
        <v>1303.2</v>
      </c>
      <c r="AX11" s="13">
        <f aca="true" t="shared" si="17" ref="AX11:AX28">AW11/AV11*100</f>
        <v>70.84533840717586</v>
      </c>
      <c r="AY11" s="33">
        <v>1409.6</v>
      </c>
      <c r="AZ11" s="35">
        <v>921.2</v>
      </c>
      <c r="BA11" s="13">
        <f t="shared" si="1"/>
        <v>65.35187287173667</v>
      </c>
      <c r="BB11" s="33">
        <v>3072.6</v>
      </c>
      <c r="BC11" s="35">
        <v>783.5</v>
      </c>
      <c r="BD11" s="13">
        <f aca="true" t="shared" si="18" ref="BD11:BD28">BC11/BB11*100</f>
        <v>25.499576905552303</v>
      </c>
      <c r="BE11" s="33">
        <v>170</v>
      </c>
      <c r="BF11" s="35">
        <v>158.1</v>
      </c>
      <c r="BG11" s="13">
        <f aca="true" t="shared" si="19" ref="BG11:BG28">BF11/BE11*100</f>
        <v>93</v>
      </c>
      <c r="BH11" s="33">
        <v>1420.2</v>
      </c>
      <c r="BI11" s="35">
        <v>892.6</v>
      </c>
      <c r="BJ11" s="13">
        <f aca="true" t="shared" si="20" ref="BJ11:BJ28">BI11/BH11*100</f>
        <v>62.85030277425715</v>
      </c>
      <c r="BK11" s="25">
        <v>0</v>
      </c>
      <c r="BL11" s="25">
        <f aca="true" t="shared" si="21" ref="BL11:BL28">D11-AT11</f>
        <v>1386.3000000000002</v>
      </c>
      <c r="BM11" s="13" t="e">
        <f aca="true" t="shared" si="22" ref="BM11:BM28">BL11/BK11*100</f>
        <v>#DIV/0!</v>
      </c>
      <c r="BN11" s="17">
        <f aca="true" t="shared" si="23" ref="BN11:BN28">C11-AS11</f>
        <v>-136.90000000000055</v>
      </c>
      <c r="BO11" s="17">
        <f t="shared" si="2"/>
        <v>1386.3000000000002</v>
      </c>
      <c r="BP11" s="13">
        <f aca="true" t="shared" si="24" ref="BP11:BP28">BO11/BN11*100</f>
        <v>-1012.6369612856059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8131.7</v>
      </c>
      <c r="D12" s="13">
        <f t="shared" si="4"/>
        <v>7079.6</v>
      </c>
      <c r="E12" s="13">
        <f t="shared" si="5"/>
        <v>87.06174600637013</v>
      </c>
      <c r="F12" s="34">
        <v>1827.5</v>
      </c>
      <c r="G12" s="15">
        <v>1739</v>
      </c>
      <c r="H12" s="13">
        <f t="shared" si="6"/>
        <v>95.15731874145007</v>
      </c>
      <c r="I12" s="14">
        <v>60</v>
      </c>
      <c r="J12" s="16">
        <v>72.9</v>
      </c>
      <c r="K12" s="13">
        <f t="shared" si="0"/>
        <v>121.50000000000001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135.1</v>
      </c>
      <c r="Q12" s="13">
        <f t="shared" si="8"/>
        <v>63.726415094339615</v>
      </c>
      <c r="R12" s="19">
        <v>357</v>
      </c>
      <c r="S12" s="16">
        <v>316.3</v>
      </c>
      <c r="T12" s="13">
        <f aca="true" t="shared" si="25" ref="T12:T28">S12/R12*100</f>
        <v>88.59943977591037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6304.2</v>
      </c>
      <c r="AK12" s="15">
        <v>5340.6</v>
      </c>
      <c r="AL12" s="13">
        <f t="shared" si="14"/>
        <v>84.71495193680404</v>
      </c>
      <c r="AM12" s="34">
        <v>3875.4</v>
      </c>
      <c r="AN12" s="16">
        <v>3552.5</v>
      </c>
      <c r="AO12" s="13">
        <f t="shared" si="15"/>
        <v>91.66795685606647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9962.8</v>
      </c>
      <c r="AT12" s="35">
        <v>6663.4</v>
      </c>
      <c r="AU12" s="13">
        <f t="shared" si="16"/>
        <v>66.8828040309953</v>
      </c>
      <c r="AV12" s="33">
        <v>1809.4</v>
      </c>
      <c r="AW12" s="35">
        <v>1414.2</v>
      </c>
      <c r="AX12" s="13">
        <f t="shared" si="17"/>
        <v>78.15850558196087</v>
      </c>
      <c r="AY12" s="33">
        <v>1430.7</v>
      </c>
      <c r="AZ12" s="35">
        <v>1120.3</v>
      </c>
      <c r="BA12" s="13">
        <f t="shared" si="1"/>
        <v>78.30432655343537</v>
      </c>
      <c r="BB12" s="33">
        <v>4280.3</v>
      </c>
      <c r="BC12" s="35">
        <v>2310.6</v>
      </c>
      <c r="BD12" s="13">
        <f t="shared" si="18"/>
        <v>53.98219750952036</v>
      </c>
      <c r="BE12" s="33">
        <v>1520.8</v>
      </c>
      <c r="BF12" s="35">
        <v>1446.6</v>
      </c>
      <c r="BG12" s="13">
        <f t="shared" si="19"/>
        <v>95.12098895318253</v>
      </c>
      <c r="BH12" s="33">
        <v>1858.7</v>
      </c>
      <c r="BI12" s="35">
        <v>1168.5</v>
      </c>
      <c r="BJ12" s="13">
        <f t="shared" si="20"/>
        <v>62.866519610480445</v>
      </c>
      <c r="BK12" s="25">
        <v>166</v>
      </c>
      <c r="BL12" s="25">
        <f t="shared" si="21"/>
        <v>416.2000000000007</v>
      </c>
      <c r="BM12" s="13">
        <f t="shared" si="22"/>
        <v>250.7228915662655</v>
      </c>
      <c r="BN12" s="17">
        <f t="shared" si="23"/>
        <v>-1831.0999999999995</v>
      </c>
      <c r="BO12" s="17">
        <f t="shared" si="2"/>
        <v>416.2000000000007</v>
      </c>
      <c r="BP12" s="13">
        <f t="shared" si="24"/>
        <v>-22.72950685380377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5353.299999999999</v>
      </c>
      <c r="D13" s="13">
        <f t="shared" si="4"/>
        <v>4912.8</v>
      </c>
      <c r="E13" s="13">
        <f t="shared" si="5"/>
        <v>91.77143070629333</v>
      </c>
      <c r="F13" s="34">
        <v>1667.6</v>
      </c>
      <c r="G13" s="15">
        <v>1636.2</v>
      </c>
      <c r="H13" s="13">
        <f t="shared" si="6"/>
        <v>98.11705444950827</v>
      </c>
      <c r="I13" s="14">
        <v>186</v>
      </c>
      <c r="J13" s="16">
        <v>166.6</v>
      </c>
      <c r="K13" s="13">
        <f t="shared" si="0"/>
        <v>89.56989247311827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63.7</v>
      </c>
      <c r="Q13" s="13">
        <f t="shared" si="8"/>
        <v>98.00000000000001</v>
      </c>
      <c r="R13" s="14">
        <v>310</v>
      </c>
      <c r="S13" s="15">
        <v>289.9</v>
      </c>
      <c r="T13" s="13">
        <f t="shared" si="25"/>
        <v>93.51612903225805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3685.7</v>
      </c>
      <c r="AK13" s="24">
        <v>3276.6</v>
      </c>
      <c r="AL13" s="13">
        <f t="shared" si="14"/>
        <v>88.90034457497897</v>
      </c>
      <c r="AM13" s="34">
        <v>1632.1</v>
      </c>
      <c r="AN13" s="16">
        <v>1496.1</v>
      </c>
      <c r="AO13" s="13">
        <f t="shared" si="15"/>
        <v>91.66717725629557</v>
      </c>
      <c r="AP13" s="34">
        <v>0</v>
      </c>
      <c r="AQ13" s="15">
        <v>0</v>
      </c>
      <c r="AR13" s="13" t="e">
        <f t="shared" si="26"/>
        <v>#DIV/0!</v>
      </c>
      <c r="AS13" s="33">
        <v>5720.9</v>
      </c>
      <c r="AT13" s="35">
        <v>4754.5</v>
      </c>
      <c r="AU13" s="13">
        <f t="shared" si="16"/>
        <v>83.10755300739395</v>
      </c>
      <c r="AV13" s="33">
        <v>1516.3</v>
      </c>
      <c r="AW13" s="35">
        <v>1231.9</v>
      </c>
      <c r="AX13" s="13">
        <f t="shared" si="17"/>
        <v>81.24381718657258</v>
      </c>
      <c r="AY13" s="33">
        <v>1172.5</v>
      </c>
      <c r="AZ13" s="35">
        <v>930.7</v>
      </c>
      <c r="BA13" s="13">
        <f t="shared" si="1"/>
        <v>79.37739872068231</v>
      </c>
      <c r="BB13" s="33">
        <v>3053.2</v>
      </c>
      <c r="BC13" s="35">
        <v>2697.6</v>
      </c>
      <c r="BD13" s="13">
        <f t="shared" si="18"/>
        <v>88.35320319664615</v>
      </c>
      <c r="BE13" s="33">
        <v>126.8</v>
      </c>
      <c r="BF13" s="35">
        <v>53.5</v>
      </c>
      <c r="BG13" s="13">
        <f t="shared" si="19"/>
        <v>42.19242902208202</v>
      </c>
      <c r="BH13" s="33">
        <v>924.872</v>
      </c>
      <c r="BI13" s="35">
        <v>690</v>
      </c>
      <c r="BJ13" s="13">
        <f>BI13/BH13*100</f>
        <v>74.60491830220832</v>
      </c>
      <c r="BK13" s="25">
        <v>0.1</v>
      </c>
      <c r="BL13" s="25">
        <f t="shared" si="21"/>
        <v>158.30000000000018</v>
      </c>
      <c r="BM13" s="13">
        <f>BL13/BK13*100</f>
        <v>158300.00000000017</v>
      </c>
      <c r="BN13" s="17">
        <f t="shared" si="23"/>
        <v>-367.60000000000036</v>
      </c>
      <c r="BO13" s="17">
        <f t="shared" si="2"/>
        <v>158.30000000000018</v>
      </c>
      <c r="BP13" s="13">
        <f>BO13/BN13*100</f>
        <v>-43.06311207834603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5347.6</v>
      </c>
      <c r="D14" s="23">
        <f t="shared" si="4"/>
        <v>4997.7</v>
      </c>
      <c r="E14" s="13">
        <f t="shared" si="5"/>
        <v>93.45687785174657</v>
      </c>
      <c r="F14" s="34">
        <v>1479.6</v>
      </c>
      <c r="G14" s="15">
        <v>1362.3</v>
      </c>
      <c r="H14" s="13">
        <f t="shared" si="6"/>
        <v>92.07218167072182</v>
      </c>
      <c r="I14" s="14">
        <v>76.6</v>
      </c>
      <c r="J14" s="15">
        <v>69.7</v>
      </c>
      <c r="K14" s="13">
        <f t="shared" si="0"/>
        <v>90.99216710182768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31.9</v>
      </c>
      <c r="Q14" s="13">
        <f t="shared" si="8"/>
        <v>39.875</v>
      </c>
      <c r="R14" s="14">
        <v>200</v>
      </c>
      <c r="S14" s="15">
        <v>162.1</v>
      </c>
      <c r="T14" s="13">
        <f t="shared" si="25"/>
        <v>81.05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302.9</v>
      </c>
      <c r="Z14" s="13">
        <f t="shared" si="10"/>
        <v>91.78787878787878</v>
      </c>
      <c r="AA14" s="14">
        <v>15</v>
      </c>
      <c r="AB14" s="16">
        <v>12.1</v>
      </c>
      <c r="AC14" s="13">
        <f t="shared" si="11"/>
        <v>80.66666666666666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3868</v>
      </c>
      <c r="AK14" s="15">
        <v>3635.4</v>
      </c>
      <c r="AL14" s="13">
        <f t="shared" si="14"/>
        <v>93.9865563598759</v>
      </c>
      <c r="AM14" s="34">
        <v>1681.7</v>
      </c>
      <c r="AN14" s="16">
        <v>1541.5</v>
      </c>
      <c r="AO14" s="13">
        <f t="shared" si="15"/>
        <v>91.66319795445085</v>
      </c>
      <c r="AP14" s="34">
        <v>0</v>
      </c>
      <c r="AQ14" s="24">
        <v>0</v>
      </c>
      <c r="AR14" s="13" t="e">
        <f t="shared" si="26"/>
        <v>#DIV/0!</v>
      </c>
      <c r="AS14" s="33">
        <v>5853.6</v>
      </c>
      <c r="AT14" s="35">
        <v>4815.8</v>
      </c>
      <c r="AU14" s="13">
        <f t="shared" si="16"/>
        <v>82.27073937406041</v>
      </c>
      <c r="AV14" s="33">
        <v>1671.2</v>
      </c>
      <c r="AW14" s="35">
        <v>1312.3</v>
      </c>
      <c r="AX14" s="13">
        <f t="shared" si="17"/>
        <v>78.52441359502154</v>
      </c>
      <c r="AY14" s="33">
        <v>1095.5</v>
      </c>
      <c r="AZ14" s="35">
        <v>803.8</v>
      </c>
      <c r="BA14" s="13">
        <f t="shared" si="1"/>
        <v>73.37288909173893</v>
      </c>
      <c r="BB14" s="33">
        <v>1052.5</v>
      </c>
      <c r="BC14" s="35">
        <v>925.5</v>
      </c>
      <c r="BD14" s="13">
        <f t="shared" si="18"/>
        <v>87.93349168646081</v>
      </c>
      <c r="BE14" s="33">
        <v>1982.4</v>
      </c>
      <c r="BF14" s="35">
        <v>1762.4</v>
      </c>
      <c r="BG14" s="13">
        <f t="shared" si="19"/>
        <v>88.90234059725584</v>
      </c>
      <c r="BH14" s="33">
        <v>1037.624</v>
      </c>
      <c r="BI14" s="35">
        <v>736.5</v>
      </c>
      <c r="BJ14" s="13">
        <f t="shared" si="20"/>
        <v>70.97946847798433</v>
      </c>
      <c r="BK14" s="25">
        <v>0</v>
      </c>
      <c r="BL14" s="25">
        <f t="shared" si="21"/>
        <v>181.89999999999964</v>
      </c>
      <c r="BM14" s="13" t="e">
        <f t="shared" si="22"/>
        <v>#DIV/0!</v>
      </c>
      <c r="BN14" s="17">
        <f t="shared" si="23"/>
        <v>-506</v>
      </c>
      <c r="BO14" s="17">
        <f t="shared" si="2"/>
        <v>181.89999999999964</v>
      </c>
      <c r="BP14" s="13">
        <f t="shared" si="24"/>
        <v>-35.94861660079044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5669.4</v>
      </c>
      <c r="D15" s="23">
        <f t="shared" si="4"/>
        <v>5303.799999999999</v>
      </c>
      <c r="E15" s="13">
        <f t="shared" si="5"/>
        <v>93.5513458214273</v>
      </c>
      <c r="F15" s="34">
        <v>1206.1</v>
      </c>
      <c r="G15" s="15">
        <v>1157.6</v>
      </c>
      <c r="H15" s="13">
        <f t="shared" si="6"/>
        <v>95.97877456263991</v>
      </c>
      <c r="I15" s="14">
        <v>45.2</v>
      </c>
      <c r="J15" s="15">
        <v>35.6</v>
      </c>
      <c r="K15" s="13">
        <f t="shared" si="0"/>
        <v>78.76106194690266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85.3</v>
      </c>
      <c r="Q15" s="13">
        <f t="shared" si="8"/>
        <v>71.08333333333333</v>
      </c>
      <c r="R15" s="14">
        <v>326</v>
      </c>
      <c r="S15" s="15">
        <v>270.5</v>
      </c>
      <c r="T15" s="13">
        <f t="shared" si="25"/>
        <v>82.97546012269939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182.1</v>
      </c>
      <c r="Z15" s="13">
        <f t="shared" si="10"/>
        <v>107.11764705882352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4463.3</v>
      </c>
      <c r="AK15" s="15">
        <v>4146.2</v>
      </c>
      <c r="AL15" s="13">
        <f t="shared" si="14"/>
        <v>92.89539130239956</v>
      </c>
      <c r="AM15" s="34">
        <v>3136.6</v>
      </c>
      <c r="AN15" s="16">
        <v>2875.2</v>
      </c>
      <c r="AO15" s="13">
        <f t="shared" si="15"/>
        <v>91.66613530574507</v>
      </c>
      <c r="AP15" s="34">
        <v>0</v>
      </c>
      <c r="AQ15" s="15">
        <v>0</v>
      </c>
      <c r="AR15" s="13" t="e">
        <f t="shared" si="26"/>
        <v>#DIV/0!</v>
      </c>
      <c r="AS15" s="33">
        <v>6664.1</v>
      </c>
      <c r="AT15" s="35">
        <v>4257.4</v>
      </c>
      <c r="AU15" s="13">
        <f t="shared" si="16"/>
        <v>63.88559595444245</v>
      </c>
      <c r="AV15" s="33">
        <v>2083.9</v>
      </c>
      <c r="AW15" s="35">
        <v>1609.8</v>
      </c>
      <c r="AX15" s="13">
        <f t="shared" si="17"/>
        <v>77.24938816641873</v>
      </c>
      <c r="AY15" s="33">
        <v>1860.5</v>
      </c>
      <c r="AZ15" s="35">
        <v>1411</v>
      </c>
      <c r="BA15" s="13">
        <f t="shared" si="1"/>
        <v>75.83982800322494</v>
      </c>
      <c r="BB15" s="33">
        <v>1906.6</v>
      </c>
      <c r="BC15" s="35">
        <v>1570.8</v>
      </c>
      <c r="BD15" s="13">
        <f t="shared" si="18"/>
        <v>82.38749606629602</v>
      </c>
      <c r="BE15" s="33">
        <v>1371.4</v>
      </c>
      <c r="BF15" s="35">
        <v>216.6</v>
      </c>
      <c r="BG15" s="13">
        <f t="shared" si="19"/>
        <v>15.794079043313399</v>
      </c>
      <c r="BH15" s="33">
        <v>1143.565</v>
      </c>
      <c r="BI15" s="35">
        <v>771.8</v>
      </c>
      <c r="BJ15" s="13">
        <f t="shared" si="20"/>
        <v>67.49069794895786</v>
      </c>
      <c r="BK15" s="25">
        <v>0</v>
      </c>
      <c r="BL15" s="25">
        <f t="shared" si="21"/>
        <v>1046.3999999999996</v>
      </c>
      <c r="BM15" s="13" t="e">
        <f t="shared" si="22"/>
        <v>#DIV/0!</v>
      </c>
      <c r="BN15" s="17">
        <f t="shared" si="23"/>
        <v>-994.7000000000007</v>
      </c>
      <c r="BO15" s="17">
        <f t="shared" si="2"/>
        <v>1046.3999999999996</v>
      </c>
      <c r="BP15" s="13">
        <f t="shared" si="24"/>
        <v>-105.1975469990951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4795.6</v>
      </c>
      <c r="D16" s="23">
        <f t="shared" si="4"/>
        <v>4426.400000000001</v>
      </c>
      <c r="E16" s="13">
        <f t="shared" si="5"/>
        <v>92.30127616982234</v>
      </c>
      <c r="F16" s="34">
        <v>1007.8</v>
      </c>
      <c r="G16" s="15">
        <v>965.6</v>
      </c>
      <c r="H16" s="13">
        <f t="shared" si="6"/>
        <v>95.81266124231</v>
      </c>
      <c r="I16" s="14">
        <v>24</v>
      </c>
      <c r="J16" s="15">
        <v>26.9</v>
      </c>
      <c r="K16" s="13">
        <f t="shared" si="0"/>
        <v>112.08333333333333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16">
        <v>73.6</v>
      </c>
      <c r="Q16" s="26">
        <f t="shared" si="8"/>
        <v>92</v>
      </c>
      <c r="R16" s="14">
        <v>274</v>
      </c>
      <c r="S16" s="24">
        <v>210.2</v>
      </c>
      <c r="T16" s="13">
        <f t="shared" si="25"/>
        <v>76.71532846715327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87.5</v>
      </c>
      <c r="Z16" s="13">
        <f t="shared" si="10"/>
        <v>72.91666666666666</v>
      </c>
      <c r="AA16" s="14">
        <v>55</v>
      </c>
      <c r="AB16" s="15">
        <v>86</v>
      </c>
      <c r="AC16" s="13">
        <f t="shared" si="11"/>
        <v>156.36363636363637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3787.8</v>
      </c>
      <c r="AK16" s="24">
        <v>3460.8</v>
      </c>
      <c r="AL16" s="13">
        <f t="shared" si="14"/>
        <v>91.36702043402502</v>
      </c>
      <c r="AM16" s="34">
        <v>2894.5</v>
      </c>
      <c r="AN16" s="16">
        <v>2653.3</v>
      </c>
      <c r="AO16" s="13">
        <f>AN16/AM16*100</f>
        <v>91.6669545690102</v>
      </c>
      <c r="AP16" s="34">
        <v>0</v>
      </c>
      <c r="AQ16" s="15">
        <v>0</v>
      </c>
      <c r="AR16" s="13" t="e">
        <f t="shared" si="26"/>
        <v>#DIV/0!</v>
      </c>
      <c r="AS16" s="33">
        <v>4965.6</v>
      </c>
      <c r="AT16" s="35">
        <v>4137.3</v>
      </c>
      <c r="AU16" s="13">
        <f t="shared" si="16"/>
        <v>83.3192363460609</v>
      </c>
      <c r="AV16" s="33">
        <v>1887.5</v>
      </c>
      <c r="AW16" s="35">
        <v>1499.8</v>
      </c>
      <c r="AX16" s="13">
        <f t="shared" si="17"/>
        <v>79.45960264900663</v>
      </c>
      <c r="AY16" s="33">
        <v>1362.9</v>
      </c>
      <c r="AZ16" s="35">
        <v>1058.5</v>
      </c>
      <c r="BA16" s="13">
        <f t="shared" si="1"/>
        <v>77.66527258052682</v>
      </c>
      <c r="BB16" s="33">
        <v>1093</v>
      </c>
      <c r="BC16" s="35">
        <v>1024.2</v>
      </c>
      <c r="BD16" s="13">
        <f t="shared" si="18"/>
        <v>93.70539798719122</v>
      </c>
      <c r="BE16" s="33">
        <v>149</v>
      </c>
      <c r="BF16" s="35">
        <v>71.3</v>
      </c>
      <c r="BG16" s="13">
        <f t="shared" si="19"/>
        <v>47.852348993288594</v>
      </c>
      <c r="BH16" s="33">
        <v>1736.3</v>
      </c>
      <c r="BI16" s="35">
        <v>1456</v>
      </c>
      <c r="BJ16" s="13">
        <f t="shared" si="20"/>
        <v>83.856476415366</v>
      </c>
      <c r="BK16" s="25">
        <f>C16-AS16</f>
        <v>-170</v>
      </c>
      <c r="BL16" s="25">
        <f t="shared" si="21"/>
        <v>289.10000000000036</v>
      </c>
      <c r="BM16" s="13">
        <f t="shared" si="22"/>
        <v>-170.05882352941197</v>
      </c>
      <c r="BN16" s="17">
        <f t="shared" si="23"/>
        <v>-170</v>
      </c>
      <c r="BO16" s="17">
        <f t="shared" si="2"/>
        <v>289.10000000000036</v>
      </c>
      <c r="BP16" s="13">
        <f t="shared" si="24"/>
        <v>-170.05882352941197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88940.4</v>
      </c>
      <c r="D17" s="23">
        <f t="shared" si="4"/>
        <v>82982.7</v>
      </c>
      <c r="E17" s="13">
        <f t="shared" si="5"/>
        <v>93.30146929854149</v>
      </c>
      <c r="F17" s="34">
        <v>40679.8</v>
      </c>
      <c r="G17" s="15">
        <v>37230.7</v>
      </c>
      <c r="H17" s="13">
        <f t="shared" si="6"/>
        <v>91.52134474604102</v>
      </c>
      <c r="I17" s="14">
        <v>23600</v>
      </c>
      <c r="J17" s="15">
        <v>22126.2</v>
      </c>
      <c r="K17" s="13">
        <f t="shared" si="0"/>
        <v>93.75508474576272</v>
      </c>
      <c r="L17" s="14">
        <v>250</v>
      </c>
      <c r="M17" s="15">
        <v>266.8</v>
      </c>
      <c r="N17" s="13">
        <f t="shared" si="7"/>
        <v>106.72000000000001</v>
      </c>
      <c r="O17" s="14">
        <v>5300</v>
      </c>
      <c r="P17" s="15">
        <v>4856.4</v>
      </c>
      <c r="Q17" s="13">
        <f t="shared" si="8"/>
        <v>91.63018867924528</v>
      </c>
      <c r="R17" s="14">
        <v>7060</v>
      </c>
      <c r="S17" s="16">
        <v>5907.3</v>
      </c>
      <c r="T17" s="13">
        <f t="shared" si="25"/>
        <v>83.6728045325779</v>
      </c>
      <c r="U17" s="14">
        <v>1000</v>
      </c>
      <c r="V17" s="16">
        <v>754.7</v>
      </c>
      <c r="W17" s="13">
        <f t="shared" si="9"/>
        <v>75.47</v>
      </c>
      <c r="X17" s="14">
        <v>200</v>
      </c>
      <c r="Y17" s="16">
        <v>256.5</v>
      </c>
      <c r="Z17" s="13">
        <f t="shared" si="10"/>
        <v>128.25</v>
      </c>
      <c r="AA17" s="14">
        <v>60</v>
      </c>
      <c r="AB17" s="15">
        <v>225.6</v>
      </c>
      <c r="AC17" s="13">
        <f t="shared" si="11"/>
        <v>376</v>
      </c>
      <c r="AD17" s="13">
        <v>0</v>
      </c>
      <c r="AE17" s="13">
        <v>0</v>
      </c>
      <c r="AF17" s="13" t="e">
        <f t="shared" si="12"/>
        <v>#DIV/0!</v>
      </c>
      <c r="AG17" s="13">
        <v>715</v>
      </c>
      <c r="AH17" s="13">
        <v>569.2</v>
      </c>
      <c r="AI17" s="13">
        <f t="shared" si="13"/>
        <v>79.60839160839161</v>
      </c>
      <c r="AJ17" s="34">
        <v>48260.6</v>
      </c>
      <c r="AK17" s="16">
        <v>45752</v>
      </c>
      <c r="AL17" s="13">
        <f t="shared" si="14"/>
        <v>94.80197096596396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101533.9</v>
      </c>
      <c r="AT17" s="35">
        <v>76898.5</v>
      </c>
      <c r="AU17" s="13">
        <f t="shared" si="16"/>
        <v>75.73677362930017</v>
      </c>
      <c r="AV17" s="33">
        <v>7921.8</v>
      </c>
      <c r="AW17" s="35">
        <v>4438.6</v>
      </c>
      <c r="AX17" s="13">
        <f t="shared" si="17"/>
        <v>56.030195157666185</v>
      </c>
      <c r="AY17" s="33">
        <v>5243.4</v>
      </c>
      <c r="AZ17" s="35">
        <v>4011.9</v>
      </c>
      <c r="BA17" s="13">
        <f t="shared" si="1"/>
        <v>76.51333104474197</v>
      </c>
      <c r="BB17" s="33">
        <v>24702</v>
      </c>
      <c r="BC17" s="35">
        <v>18136.8</v>
      </c>
      <c r="BD17" s="13">
        <f t="shared" si="18"/>
        <v>73.4223949477775</v>
      </c>
      <c r="BE17" s="33">
        <v>62017.1</v>
      </c>
      <c r="BF17" s="35">
        <v>48559.6</v>
      </c>
      <c r="BG17" s="13">
        <f t="shared" si="19"/>
        <v>78.30033974500581</v>
      </c>
      <c r="BH17" s="33">
        <v>6225.1</v>
      </c>
      <c r="BI17" s="35">
        <v>5194.8</v>
      </c>
      <c r="BJ17" s="13">
        <f t="shared" si="20"/>
        <v>83.44926185924723</v>
      </c>
      <c r="BK17" s="25">
        <v>-3731.7</v>
      </c>
      <c r="BL17" s="25">
        <f t="shared" si="21"/>
        <v>6084.199999999997</v>
      </c>
      <c r="BM17" s="13">
        <f t="shared" si="22"/>
        <v>-163.04097328295407</v>
      </c>
      <c r="BN17" s="17">
        <f t="shared" si="23"/>
        <v>-12593.5</v>
      </c>
      <c r="BO17" s="17">
        <f t="shared" si="2"/>
        <v>6084.199999999997</v>
      </c>
      <c r="BP17" s="13">
        <f t="shared" si="24"/>
        <v>-48.31222456028901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7609.9</v>
      </c>
      <c r="D18" s="23">
        <f t="shared" si="4"/>
        <v>7136.700000000001</v>
      </c>
      <c r="E18" s="13">
        <f t="shared" si="5"/>
        <v>93.78178425472083</v>
      </c>
      <c r="F18" s="34">
        <v>1342.2</v>
      </c>
      <c r="G18" s="15">
        <v>1468.6</v>
      </c>
      <c r="H18" s="13">
        <f t="shared" si="6"/>
        <v>109.41737445984204</v>
      </c>
      <c r="I18" s="14">
        <v>42</v>
      </c>
      <c r="J18" s="15">
        <v>39</v>
      </c>
      <c r="K18" s="13">
        <f>J18/I18*100</f>
        <v>92.85714285714286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111</v>
      </c>
      <c r="Q18" s="13">
        <f t="shared" si="8"/>
        <v>101.83486238532109</v>
      </c>
      <c r="R18" s="14">
        <v>353</v>
      </c>
      <c r="S18" s="15">
        <v>319.2</v>
      </c>
      <c r="T18" s="13">
        <f t="shared" si="25"/>
        <v>90.42492917847025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232.2</v>
      </c>
      <c r="Z18" s="13">
        <f t="shared" si="10"/>
        <v>258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6267.7</v>
      </c>
      <c r="AK18" s="24">
        <v>5668.1</v>
      </c>
      <c r="AL18" s="13">
        <f t="shared" si="14"/>
        <v>90.43349234966576</v>
      </c>
      <c r="AM18" s="34">
        <v>2604.2</v>
      </c>
      <c r="AN18" s="16">
        <v>2387.2</v>
      </c>
      <c r="AO18" s="13">
        <f t="shared" si="15"/>
        <v>91.66730665847477</v>
      </c>
      <c r="AP18" s="34">
        <v>0</v>
      </c>
      <c r="AQ18" s="16">
        <v>0</v>
      </c>
      <c r="AR18" s="13" t="e">
        <f>AQ18/AP18*100</f>
        <v>#DIV/0!</v>
      </c>
      <c r="AS18" s="33">
        <v>7986.8</v>
      </c>
      <c r="AT18" s="35">
        <v>6393</v>
      </c>
      <c r="AU18" s="13">
        <f t="shared" si="16"/>
        <v>80.04457354635149</v>
      </c>
      <c r="AV18" s="33">
        <v>2208.6</v>
      </c>
      <c r="AW18" s="35">
        <v>1488</v>
      </c>
      <c r="AX18" s="13">
        <f t="shared" si="17"/>
        <v>67.372996468351</v>
      </c>
      <c r="AY18" s="33">
        <v>1518</v>
      </c>
      <c r="AZ18" s="35">
        <v>1038.2</v>
      </c>
      <c r="BA18" s="13">
        <f t="shared" si="1"/>
        <v>68.39262187088273</v>
      </c>
      <c r="BB18" s="33">
        <v>1946.3733</v>
      </c>
      <c r="BC18" s="35">
        <v>1827</v>
      </c>
      <c r="BD18" s="13">
        <f t="shared" si="18"/>
        <v>93.86688565857331</v>
      </c>
      <c r="BE18" s="33">
        <v>1016.2</v>
      </c>
      <c r="BF18" s="35">
        <v>773.2</v>
      </c>
      <c r="BG18" s="13">
        <f t="shared" si="19"/>
        <v>76.08738437315489</v>
      </c>
      <c r="BH18" s="33">
        <v>2713.8</v>
      </c>
      <c r="BI18" s="35">
        <v>2222.6</v>
      </c>
      <c r="BJ18" s="13">
        <f t="shared" si="20"/>
        <v>81.89991893286165</v>
      </c>
      <c r="BK18" s="25">
        <v>0</v>
      </c>
      <c r="BL18" s="25">
        <f t="shared" si="21"/>
        <v>743.7000000000007</v>
      </c>
      <c r="BM18" s="13" t="e">
        <f t="shared" si="22"/>
        <v>#DIV/0!</v>
      </c>
      <c r="BN18" s="17">
        <f t="shared" si="23"/>
        <v>-376.90000000000055</v>
      </c>
      <c r="BO18" s="17">
        <f t="shared" si="2"/>
        <v>743.7000000000007</v>
      </c>
      <c r="BP18" s="13">
        <f t="shared" si="24"/>
        <v>-197.32024409657726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14788.8</v>
      </c>
      <c r="D19" s="23">
        <f t="shared" si="4"/>
        <v>14019.7</v>
      </c>
      <c r="E19" s="13">
        <f t="shared" si="5"/>
        <v>94.79944282159472</v>
      </c>
      <c r="F19" s="34">
        <v>8504</v>
      </c>
      <c r="G19" s="15">
        <v>9015.9</v>
      </c>
      <c r="H19" s="13">
        <f t="shared" si="6"/>
        <v>106.01952022577609</v>
      </c>
      <c r="I19" s="14">
        <v>86</v>
      </c>
      <c r="J19" s="24">
        <v>84.9</v>
      </c>
      <c r="K19" s="13">
        <f t="shared" si="0"/>
        <v>98.72093023255815</v>
      </c>
      <c r="L19" s="14">
        <v>150</v>
      </c>
      <c r="M19" s="15">
        <v>70.3</v>
      </c>
      <c r="N19" s="13">
        <f t="shared" si="7"/>
        <v>46.86666666666666</v>
      </c>
      <c r="O19" s="14">
        <v>150</v>
      </c>
      <c r="P19" s="16">
        <v>101.2</v>
      </c>
      <c r="Q19" s="13">
        <f t="shared" si="8"/>
        <v>67.46666666666667</v>
      </c>
      <c r="R19" s="14">
        <v>280</v>
      </c>
      <c r="S19" s="15">
        <v>234.8</v>
      </c>
      <c r="T19" s="13">
        <f t="shared" si="25"/>
        <v>83.85714285714286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138.1</v>
      </c>
      <c r="Z19" s="13">
        <f t="shared" si="10"/>
        <v>86.31249999999999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6284.8</v>
      </c>
      <c r="AK19" s="15">
        <v>5003.8</v>
      </c>
      <c r="AL19" s="13">
        <f t="shared" si="14"/>
        <v>79.61748981670061</v>
      </c>
      <c r="AM19" s="34">
        <v>3484.2</v>
      </c>
      <c r="AN19" s="16">
        <v>3193.9</v>
      </c>
      <c r="AO19" s="13">
        <f t="shared" si="15"/>
        <v>91.6681017163194</v>
      </c>
      <c r="AP19" s="34">
        <v>0</v>
      </c>
      <c r="AQ19" s="15">
        <v>0</v>
      </c>
      <c r="AR19" s="13" t="e">
        <f t="shared" si="26"/>
        <v>#DIV/0!</v>
      </c>
      <c r="AS19" s="33">
        <v>13561.4</v>
      </c>
      <c r="AT19" s="35">
        <v>8715.9</v>
      </c>
      <c r="AU19" s="13">
        <f t="shared" si="16"/>
        <v>64.26991313581195</v>
      </c>
      <c r="AV19" s="33">
        <v>3307.6</v>
      </c>
      <c r="AW19" s="35">
        <v>2601.7</v>
      </c>
      <c r="AX19" s="13">
        <f t="shared" si="17"/>
        <v>78.65824162534769</v>
      </c>
      <c r="AY19" s="33">
        <v>1558.4</v>
      </c>
      <c r="AZ19" s="35">
        <v>1090.4</v>
      </c>
      <c r="BA19" s="13">
        <f t="shared" si="1"/>
        <v>69.96919917864477</v>
      </c>
      <c r="BB19" s="33">
        <v>5097.7</v>
      </c>
      <c r="BC19" s="35">
        <v>3328.5</v>
      </c>
      <c r="BD19" s="13">
        <f t="shared" si="18"/>
        <v>65.29415226474686</v>
      </c>
      <c r="BE19" s="33">
        <v>2590.1</v>
      </c>
      <c r="BF19" s="35">
        <v>1714.5</v>
      </c>
      <c r="BG19" s="13">
        <f t="shared" si="19"/>
        <v>66.19435543029228</v>
      </c>
      <c r="BH19" s="33">
        <v>1197</v>
      </c>
      <c r="BI19" s="35">
        <v>966.8</v>
      </c>
      <c r="BJ19" s="13">
        <f t="shared" si="20"/>
        <v>80.76858813700919</v>
      </c>
      <c r="BK19" s="25">
        <v>0</v>
      </c>
      <c r="BL19" s="25">
        <f t="shared" si="21"/>
        <v>5303.800000000001</v>
      </c>
      <c r="BM19" s="13" t="e">
        <f t="shared" si="22"/>
        <v>#DIV/0!</v>
      </c>
      <c r="BN19" s="17">
        <f t="shared" si="23"/>
        <v>1227.3999999999996</v>
      </c>
      <c r="BO19" s="17">
        <f t="shared" si="2"/>
        <v>5303.800000000001</v>
      </c>
      <c r="BP19" s="13">
        <f t="shared" si="24"/>
        <v>432.1166693824346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12666.4</v>
      </c>
      <c r="D20" s="23">
        <f t="shared" si="4"/>
        <v>11178.5</v>
      </c>
      <c r="E20" s="13">
        <f t="shared" si="5"/>
        <v>88.25317375102634</v>
      </c>
      <c r="F20" s="34">
        <v>2844</v>
      </c>
      <c r="G20" s="15">
        <v>2697.5</v>
      </c>
      <c r="H20" s="13">
        <f t="shared" si="6"/>
        <v>94.84880450070324</v>
      </c>
      <c r="I20" s="14">
        <v>440</v>
      </c>
      <c r="J20" s="24">
        <v>417.1</v>
      </c>
      <c r="K20" s="13">
        <f t="shared" si="0"/>
        <v>94.79545454545455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360.9</v>
      </c>
      <c r="Q20" s="13">
        <f t="shared" si="8"/>
        <v>82.5858123569794</v>
      </c>
      <c r="R20" s="14">
        <v>508</v>
      </c>
      <c r="S20" s="15">
        <v>486.9</v>
      </c>
      <c r="T20" s="13">
        <f t="shared" si="25"/>
        <v>95.84645669291338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262.8</v>
      </c>
      <c r="Z20" s="13">
        <f t="shared" si="10"/>
        <v>90.62068965517241</v>
      </c>
      <c r="AA20" s="14">
        <v>285</v>
      </c>
      <c r="AB20" s="15">
        <v>223.3</v>
      </c>
      <c r="AC20" s="13">
        <f t="shared" si="11"/>
        <v>78.35087719298247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5.4</v>
      </c>
      <c r="AI20" s="13">
        <v>0.2</v>
      </c>
      <c r="AJ20" s="34">
        <v>9822.4</v>
      </c>
      <c r="AK20" s="15">
        <v>8481</v>
      </c>
      <c r="AL20" s="13">
        <f t="shared" si="14"/>
        <v>86.3434598468806</v>
      </c>
      <c r="AM20" s="34">
        <v>6545.9</v>
      </c>
      <c r="AN20" s="16">
        <v>6000.4</v>
      </c>
      <c r="AO20" s="13">
        <f t="shared" si="15"/>
        <v>91.66653936051574</v>
      </c>
      <c r="AP20" s="34">
        <v>0</v>
      </c>
      <c r="AQ20" s="15">
        <v>0</v>
      </c>
      <c r="AR20" s="13" t="e">
        <f t="shared" si="26"/>
        <v>#DIV/0!</v>
      </c>
      <c r="AS20" s="33">
        <v>13767.9</v>
      </c>
      <c r="AT20" s="35">
        <v>8052.4</v>
      </c>
      <c r="AU20" s="13">
        <f>AT20/AS20*100</f>
        <v>58.486769950391846</v>
      </c>
      <c r="AV20" s="33">
        <v>2818.5</v>
      </c>
      <c r="AW20" s="35">
        <v>2141.8</v>
      </c>
      <c r="AX20" s="13">
        <f t="shared" si="17"/>
        <v>75.99077523505412</v>
      </c>
      <c r="AY20" s="33">
        <v>1874.8</v>
      </c>
      <c r="AZ20" s="35">
        <v>1362.7</v>
      </c>
      <c r="BA20" s="13">
        <f t="shared" si="1"/>
        <v>72.68508640921699</v>
      </c>
      <c r="BB20" s="33">
        <v>3350.8</v>
      </c>
      <c r="BC20" s="35">
        <v>2572.6</v>
      </c>
      <c r="BD20" s="13">
        <f t="shared" si="18"/>
        <v>76.7756953563328</v>
      </c>
      <c r="BE20" s="33">
        <v>4493.2</v>
      </c>
      <c r="BF20" s="35">
        <v>918.9</v>
      </c>
      <c r="BG20" s="13">
        <f t="shared" si="19"/>
        <v>20.450903587643552</v>
      </c>
      <c r="BH20" s="33">
        <v>2167.7</v>
      </c>
      <c r="BI20" s="35">
        <v>1686.3</v>
      </c>
      <c r="BJ20" s="13">
        <f t="shared" si="20"/>
        <v>77.792129907275</v>
      </c>
      <c r="BK20" s="25">
        <v>863.3</v>
      </c>
      <c r="BL20" s="25">
        <f t="shared" si="21"/>
        <v>3126.1000000000004</v>
      </c>
      <c r="BM20" s="13">
        <f t="shared" si="22"/>
        <v>362.1105061971505</v>
      </c>
      <c r="BN20" s="17">
        <f t="shared" si="23"/>
        <v>-1101.5</v>
      </c>
      <c r="BO20" s="17">
        <f t="shared" si="2"/>
        <v>3126.1000000000004</v>
      </c>
      <c r="BP20" s="13">
        <f t="shared" si="24"/>
        <v>-283.8039037675897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4954.8</v>
      </c>
      <c r="D21" s="31">
        <f t="shared" si="4"/>
        <v>4328</v>
      </c>
      <c r="E21" s="13">
        <f t="shared" si="5"/>
        <v>87.34964075240171</v>
      </c>
      <c r="F21" s="34">
        <v>1175.9</v>
      </c>
      <c r="G21" s="15">
        <v>978.1</v>
      </c>
      <c r="H21" s="13">
        <f t="shared" si="6"/>
        <v>83.17884173824305</v>
      </c>
      <c r="I21" s="14">
        <v>43.5</v>
      </c>
      <c r="J21" s="15">
        <v>43.2</v>
      </c>
      <c r="K21" s="13">
        <f t="shared" si="0"/>
        <v>99.31034482758622</v>
      </c>
      <c r="L21" s="14">
        <v>50</v>
      </c>
      <c r="M21" s="16">
        <v>3.8</v>
      </c>
      <c r="N21" s="13">
        <f t="shared" si="7"/>
        <v>7.6</v>
      </c>
      <c r="O21" s="14">
        <v>48</v>
      </c>
      <c r="P21" s="15">
        <v>58.3</v>
      </c>
      <c r="Q21" s="13">
        <f t="shared" si="8"/>
        <v>121.45833333333333</v>
      </c>
      <c r="R21" s="14">
        <v>149</v>
      </c>
      <c r="S21" s="15">
        <v>125.3</v>
      </c>
      <c r="T21" s="13">
        <f t="shared" si="25"/>
        <v>84.09395973154362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276</v>
      </c>
      <c r="Z21" s="13">
        <f t="shared" si="10"/>
        <v>64.7887323943662</v>
      </c>
      <c r="AA21" s="14">
        <v>29</v>
      </c>
      <c r="AB21" s="24">
        <v>6.6</v>
      </c>
      <c r="AC21" s="13">
        <f t="shared" si="11"/>
        <v>22.75862068965517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11.4</v>
      </c>
      <c r="AI21" s="13">
        <f t="shared" si="13"/>
        <v>242.55319148936172</v>
      </c>
      <c r="AJ21" s="34">
        <v>3778.9</v>
      </c>
      <c r="AK21" s="16">
        <v>3349.9</v>
      </c>
      <c r="AL21" s="13">
        <f t="shared" si="14"/>
        <v>88.64749001032047</v>
      </c>
      <c r="AM21" s="34">
        <v>1132.3</v>
      </c>
      <c r="AN21" s="16">
        <v>1037.9</v>
      </c>
      <c r="AO21" s="13">
        <f t="shared" si="15"/>
        <v>91.66298684094323</v>
      </c>
      <c r="AP21" s="34">
        <v>0</v>
      </c>
      <c r="AQ21" s="15">
        <v>0</v>
      </c>
      <c r="AR21" s="13" t="e">
        <f>AQ21/AP21*100</f>
        <v>#DIV/0!</v>
      </c>
      <c r="AS21" s="33">
        <v>5154.8</v>
      </c>
      <c r="AT21" s="35">
        <v>4323.8</v>
      </c>
      <c r="AU21" s="13">
        <f t="shared" si="16"/>
        <v>83.87910297198728</v>
      </c>
      <c r="AV21" s="33">
        <v>1506.4</v>
      </c>
      <c r="AW21" s="35">
        <v>1221.8</v>
      </c>
      <c r="AX21" s="13">
        <f t="shared" si="17"/>
        <v>81.10727562400425</v>
      </c>
      <c r="AY21" s="33">
        <v>1073.8</v>
      </c>
      <c r="AZ21" s="35">
        <v>863.1</v>
      </c>
      <c r="BA21" s="13">
        <f t="shared" si="1"/>
        <v>80.37809647979141</v>
      </c>
      <c r="BB21" s="33">
        <v>1188.9</v>
      </c>
      <c r="BC21" s="35">
        <v>1147.2</v>
      </c>
      <c r="BD21" s="13">
        <f t="shared" si="18"/>
        <v>96.4925561443351</v>
      </c>
      <c r="BE21" s="33">
        <v>863.6</v>
      </c>
      <c r="BF21" s="35">
        <v>832.8</v>
      </c>
      <c r="BG21" s="13">
        <f t="shared" si="19"/>
        <v>96.43353404353867</v>
      </c>
      <c r="BH21" s="33">
        <v>1439.4</v>
      </c>
      <c r="BI21" s="35">
        <v>1043.5</v>
      </c>
      <c r="BJ21" s="13">
        <f t="shared" si="20"/>
        <v>72.49548422954008</v>
      </c>
      <c r="BK21" s="25">
        <f>C21-AS21</f>
        <v>-200</v>
      </c>
      <c r="BL21" s="25">
        <f t="shared" si="21"/>
        <v>4.199999999999818</v>
      </c>
      <c r="BM21" s="13">
        <f t="shared" si="22"/>
        <v>-2.099999999999909</v>
      </c>
      <c r="BN21" s="17">
        <f t="shared" si="23"/>
        <v>-200</v>
      </c>
      <c r="BO21" s="17">
        <f t="shared" si="2"/>
        <v>4.199999999999818</v>
      </c>
      <c r="BP21" s="13">
        <f t="shared" si="24"/>
        <v>-2.099999999999909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7640.9</v>
      </c>
      <c r="D22" s="26">
        <f t="shared" si="4"/>
        <v>5818.4</v>
      </c>
      <c r="E22" s="13">
        <f t="shared" si="5"/>
        <v>76.14809773717755</v>
      </c>
      <c r="F22" s="34">
        <v>1807.7</v>
      </c>
      <c r="G22" s="15">
        <v>1754.1</v>
      </c>
      <c r="H22" s="13">
        <f t="shared" si="6"/>
        <v>97.03490623444155</v>
      </c>
      <c r="I22" s="14">
        <v>38</v>
      </c>
      <c r="J22" s="15">
        <v>35.8</v>
      </c>
      <c r="K22" s="13">
        <f t="shared" si="0"/>
        <v>94.21052631578947</v>
      </c>
      <c r="L22" s="14">
        <v>110</v>
      </c>
      <c r="M22" s="16">
        <v>80.3</v>
      </c>
      <c r="N22" s="13">
        <f t="shared" si="7"/>
        <v>73</v>
      </c>
      <c r="O22" s="14">
        <v>106</v>
      </c>
      <c r="P22" s="15">
        <v>133.1</v>
      </c>
      <c r="Q22" s="13">
        <f t="shared" si="8"/>
        <v>125.56603773584905</v>
      </c>
      <c r="R22" s="14">
        <v>338</v>
      </c>
      <c r="S22" s="15">
        <v>269.3</v>
      </c>
      <c r="T22" s="13">
        <f t="shared" si="25"/>
        <v>79.67455621301775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138.3</v>
      </c>
      <c r="Z22" s="13">
        <f t="shared" si="10"/>
        <v>98.7857142857143</v>
      </c>
      <c r="AA22" s="14">
        <v>80</v>
      </c>
      <c r="AB22" s="15">
        <v>60</v>
      </c>
      <c r="AC22" s="13">
        <f t="shared" si="11"/>
        <v>75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5833.2</v>
      </c>
      <c r="AK22" s="16">
        <v>4064.3</v>
      </c>
      <c r="AL22" s="13">
        <f t="shared" si="14"/>
        <v>69.67530686415691</v>
      </c>
      <c r="AM22" s="34">
        <v>3121.4</v>
      </c>
      <c r="AN22" s="16">
        <v>2861.3</v>
      </c>
      <c r="AO22" s="13">
        <f t="shared" si="15"/>
        <v>91.66720061510861</v>
      </c>
      <c r="AP22" s="34">
        <v>0</v>
      </c>
      <c r="AQ22" s="15">
        <v>0</v>
      </c>
      <c r="AR22" s="13" t="e">
        <f>AQ22/AP22*100</f>
        <v>#DIV/0!</v>
      </c>
      <c r="AS22" s="33">
        <v>7750.9</v>
      </c>
      <c r="AT22" s="35">
        <v>5019.3</v>
      </c>
      <c r="AU22" s="13">
        <f t="shared" si="16"/>
        <v>64.75764104813635</v>
      </c>
      <c r="AV22" s="33">
        <v>2208.1</v>
      </c>
      <c r="AW22" s="35">
        <v>1841.9</v>
      </c>
      <c r="AX22" s="13">
        <f t="shared" si="17"/>
        <v>83.41560617725648</v>
      </c>
      <c r="AY22" s="33">
        <v>1648.7</v>
      </c>
      <c r="AZ22" s="35">
        <v>1336</v>
      </c>
      <c r="BA22" s="13">
        <f t="shared" si="1"/>
        <v>81.03354157821313</v>
      </c>
      <c r="BB22" s="33">
        <v>3676.4</v>
      </c>
      <c r="BC22" s="35">
        <v>1660.1</v>
      </c>
      <c r="BD22" s="13">
        <f t="shared" si="18"/>
        <v>45.155586987270155</v>
      </c>
      <c r="BE22" s="33">
        <v>216.3</v>
      </c>
      <c r="BF22" s="35">
        <v>145.6</v>
      </c>
      <c r="BG22" s="13">
        <f t="shared" si="19"/>
        <v>67.31391585760517</v>
      </c>
      <c r="BH22" s="33">
        <v>1518.5</v>
      </c>
      <c r="BI22" s="35">
        <v>1274.1</v>
      </c>
      <c r="BJ22" s="13">
        <f t="shared" si="20"/>
        <v>83.90516957523872</v>
      </c>
      <c r="BK22" s="25">
        <v>0</v>
      </c>
      <c r="BL22" s="25">
        <f t="shared" si="21"/>
        <v>799.0999999999995</v>
      </c>
      <c r="BM22" s="13" t="e">
        <f t="shared" si="22"/>
        <v>#DIV/0!</v>
      </c>
      <c r="BN22" s="17">
        <f t="shared" si="23"/>
        <v>-110</v>
      </c>
      <c r="BO22" s="17">
        <f t="shared" si="2"/>
        <v>799.0999999999995</v>
      </c>
      <c r="BP22" s="13">
        <f t="shared" si="24"/>
        <v>-726.4545454545449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5460.5</v>
      </c>
      <c r="D23" s="26">
        <f t="shared" si="4"/>
        <v>4889.9</v>
      </c>
      <c r="E23" s="13">
        <f t="shared" si="5"/>
        <v>89.55040747184323</v>
      </c>
      <c r="F23" s="34">
        <v>1296.9</v>
      </c>
      <c r="G23" s="15">
        <v>1008.5</v>
      </c>
      <c r="H23" s="13">
        <f t="shared" si="6"/>
        <v>77.76235638831058</v>
      </c>
      <c r="I23" s="14">
        <v>41</v>
      </c>
      <c r="J23" s="15">
        <v>50.9</v>
      </c>
      <c r="K23" s="13">
        <f t="shared" si="0"/>
        <v>124.14634146341463</v>
      </c>
      <c r="L23" s="14">
        <v>200</v>
      </c>
      <c r="M23" s="15">
        <v>1.7</v>
      </c>
      <c r="N23" s="13">
        <f t="shared" si="7"/>
        <v>0.8500000000000001</v>
      </c>
      <c r="O23" s="14">
        <v>90</v>
      </c>
      <c r="P23" s="15">
        <v>27</v>
      </c>
      <c r="Q23" s="13">
        <f t="shared" si="8"/>
        <v>30</v>
      </c>
      <c r="R23" s="14">
        <v>245</v>
      </c>
      <c r="S23" s="15">
        <v>213.7</v>
      </c>
      <c r="T23" s="13">
        <f t="shared" si="25"/>
        <v>87.22448979591836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217.2</v>
      </c>
      <c r="Z23" s="13">
        <f t="shared" si="10"/>
        <v>83.53846153846153</v>
      </c>
      <c r="AA23" s="14">
        <v>6</v>
      </c>
      <c r="AB23" s="15">
        <v>9</v>
      </c>
      <c r="AC23" s="13">
        <f t="shared" si="11"/>
        <v>150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4163.6</v>
      </c>
      <c r="AK23" s="15">
        <v>3881.4</v>
      </c>
      <c r="AL23" s="13">
        <f t="shared" si="14"/>
        <v>93.22221154769909</v>
      </c>
      <c r="AM23" s="34">
        <v>1635.9</v>
      </c>
      <c r="AN23" s="16">
        <v>1499.6</v>
      </c>
      <c r="AO23" s="13">
        <f t="shared" si="15"/>
        <v>91.66819487743749</v>
      </c>
      <c r="AP23" s="34">
        <v>0</v>
      </c>
      <c r="AQ23" s="15">
        <v>0</v>
      </c>
      <c r="AR23" s="13" t="e">
        <f>AQ23/AP23*100</f>
        <v>#DIV/0!</v>
      </c>
      <c r="AS23" s="33">
        <v>6354.1</v>
      </c>
      <c r="AT23" s="35">
        <v>5200.8</v>
      </c>
      <c r="AU23" s="13">
        <f t="shared" si="16"/>
        <v>81.84951448670937</v>
      </c>
      <c r="AV23" s="33">
        <v>1831.6</v>
      </c>
      <c r="AW23" s="35">
        <v>1282.6</v>
      </c>
      <c r="AX23" s="13">
        <f t="shared" si="17"/>
        <v>70.02620659532649</v>
      </c>
      <c r="AY23" s="33">
        <v>1162.7</v>
      </c>
      <c r="AZ23" s="35">
        <v>871.4</v>
      </c>
      <c r="BA23" s="13">
        <f t="shared" si="1"/>
        <v>74.94624580717296</v>
      </c>
      <c r="BB23" s="33">
        <v>1073.9</v>
      </c>
      <c r="BC23" s="35">
        <v>951.4</v>
      </c>
      <c r="BD23" s="13">
        <f t="shared" si="18"/>
        <v>88.59297886209143</v>
      </c>
      <c r="BE23" s="33">
        <v>1810</v>
      </c>
      <c r="BF23" s="35">
        <v>1651.7</v>
      </c>
      <c r="BG23" s="13">
        <f t="shared" si="19"/>
        <v>91.25414364640885</v>
      </c>
      <c r="BH23" s="33">
        <v>1471.4</v>
      </c>
      <c r="BI23" s="35">
        <v>1231.1</v>
      </c>
      <c r="BJ23" s="13">
        <f t="shared" si="20"/>
        <v>83.66861492456164</v>
      </c>
      <c r="BK23" s="25">
        <v>0</v>
      </c>
      <c r="BL23" s="25">
        <f t="shared" si="21"/>
        <v>-310.90000000000055</v>
      </c>
      <c r="BM23" s="13" t="e">
        <f t="shared" si="22"/>
        <v>#DIV/0!</v>
      </c>
      <c r="BN23" s="17">
        <f t="shared" si="23"/>
        <v>-893.6000000000004</v>
      </c>
      <c r="BO23" s="17">
        <f t="shared" si="2"/>
        <v>-310.90000000000055</v>
      </c>
      <c r="BP23" s="13">
        <f t="shared" si="24"/>
        <v>34.791853178155826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6469.8</v>
      </c>
      <c r="D24" s="26">
        <f t="shared" si="4"/>
        <v>5674</v>
      </c>
      <c r="E24" s="13">
        <f t="shared" si="5"/>
        <v>87.69977433614639</v>
      </c>
      <c r="F24" s="34">
        <v>1301.8</v>
      </c>
      <c r="G24" s="24">
        <v>1217.3</v>
      </c>
      <c r="H24" s="13">
        <f t="shared" si="6"/>
        <v>93.50898755569212</v>
      </c>
      <c r="I24" s="14">
        <v>106.3</v>
      </c>
      <c r="J24" s="15">
        <v>122.8</v>
      </c>
      <c r="K24" s="13">
        <f t="shared" si="0"/>
        <v>115.52210724365004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119.7</v>
      </c>
      <c r="Q24" s="13">
        <f t="shared" si="8"/>
        <v>97.3170731707317</v>
      </c>
      <c r="R24" s="14">
        <v>249</v>
      </c>
      <c r="S24" s="15">
        <v>201.2</v>
      </c>
      <c r="T24" s="13">
        <f t="shared" si="25"/>
        <v>80.80321285140562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9.5</v>
      </c>
      <c r="AI24" s="13">
        <f t="shared" si="13"/>
        <v>31.666666666666664</v>
      </c>
      <c r="AJ24" s="34">
        <v>5168</v>
      </c>
      <c r="AK24" s="15">
        <v>4456.7</v>
      </c>
      <c r="AL24" s="13">
        <f t="shared" si="14"/>
        <v>86.23645510835914</v>
      </c>
      <c r="AM24" s="34">
        <v>2094.7</v>
      </c>
      <c r="AN24" s="16">
        <v>1920.2</v>
      </c>
      <c r="AO24" s="13">
        <f t="shared" si="15"/>
        <v>91.6694514727646</v>
      </c>
      <c r="AP24" s="34">
        <v>0</v>
      </c>
      <c r="AQ24" s="16">
        <v>0</v>
      </c>
      <c r="AR24" s="13" t="e">
        <f t="shared" si="26"/>
        <v>#DIV/0!</v>
      </c>
      <c r="AS24" s="33">
        <v>6840.9</v>
      </c>
      <c r="AT24" s="35">
        <v>4212.9</v>
      </c>
      <c r="AU24" s="13">
        <f t="shared" si="16"/>
        <v>61.58400210498618</v>
      </c>
      <c r="AV24" s="33">
        <v>1597</v>
      </c>
      <c r="AW24" s="35">
        <v>1269.5</v>
      </c>
      <c r="AX24" s="13">
        <f t="shared" si="17"/>
        <v>79.49279899812149</v>
      </c>
      <c r="AY24" s="33">
        <v>1050.5</v>
      </c>
      <c r="AZ24" s="35">
        <v>771.4</v>
      </c>
      <c r="BA24" s="13">
        <f t="shared" si="1"/>
        <v>73.4316991908615</v>
      </c>
      <c r="BB24" s="33">
        <v>845.8</v>
      </c>
      <c r="BC24" s="35">
        <v>374.9</v>
      </c>
      <c r="BD24" s="13">
        <f t="shared" si="18"/>
        <v>44.3248995034287</v>
      </c>
      <c r="BE24" s="33">
        <v>2837.7</v>
      </c>
      <c r="BF24" s="35">
        <v>1606.4</v>
      </c>
      <c r="BG24" s="13">
        <f t="shared" si="19"/>
        <v>56.60922578144273</v>
      </c>
      <c r="BH24" s="33">
        <v>1434.6</v>
      </c>
      <c r="BI24" s="35">
        <v>920.6</v>
      </c>
      <c r="BJ24" s="13">
        <f t="shared" si="20"/>
        <v>64.17119754635439</v>
      </c>
      <c r="BK24" s="25">
        <v>0</v>
      </c>
      <c r="BL24" s="25">
        <f t="shared" si="21"/>
        <v>1461.1000000000004</v>
      </c>
      <c r="BM24" s="13" t="e">
        <f t="shared" si="22"/>
        <v>#DIV/0!</v>
      </c>
      <c r="BN24" s="17">
        <f t="shared" si="23"/>
        <v>-371.09999999999945</v>
      </c>
      <c r="BO24" s="17">
        <f t="shared" si="2"/>
        <v>1461.1000000000004</v>
      </c>
      <c r="BP24" s="13">
        <f t="shared" si="24"/>
        <v>-393.72136890326124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5700.7</v>
      </c>
      <c r="D25" s="26">
        <f t="shared" si="4"/>
        <v>5181.8</v>
      </c>
      <c r="E25" s="13">
        <f t="shared" si="5"/>
        <v>90.89760906555337</v>
      </c>
      <c r="F25" s="34">
        <v>1069.8</v>
      </c>
      <c r="G25" s="15">
        <v>767.3</v>
      </c>
      <c r="H25" s="13">
        <f t="shared" si="6"/>
        <v>71.72368667040568</v>
      </c>
      <c r="I25" s="14">
        <v>134</v>
      </c>
      <c r="J25" s="15">
        <v>134.8</v>
      </c>
      <c r="K25" s="13">
        <f t="shared" si="0"/>
        <v>100.59701492537314</v>
      </c>
      <c r="L25" s="14">
        <v>440</v>
      </c>
      <c r="M25" s="15">
        <v>157.4</v>
      </c>
      <c r="N25" s="13">
        <f t="shared" si="7"/>
        <v>35.77272727272727</v>
      </c>
      <c r="O25" s="14">
        <v>41</v>
      </c>
      <c r="P25" s="15">
        <v>33.3</v>
      </c>
      <c r="Q25" s="13">
        <f t="shared" si="8"/>
        <v>81.21951219512195</v>
      </c>
      <c r="R25" s="14">
        <v>165</v>
      </c>
      <c r="S25" s="24">
        <v>139.1</v>
      </c>
      <c r="T25" s="13">
        <f t="shared" si="25"/>
        <v>84.3030303030303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33.1</v>
      </c>
      <c r="Z25" s="13">
        <f t="shared" si="10"/>
        <v>91.94444444444446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4630.9</v>
      </c>
      <c r="AK25" s="15">
        <v>4414.5</v>
      </c>
      <c r="AL25" s="13">
        <f t="shared" si="14"/>
        <v>95.32704225960397</v>
      </c>
      <c r="AM25" s="34">
        <v>1028.9</v>
      </c>
      <c r="AN25" s="16">
        <v>943.2</v>
      </c>
      <c r="AO25" s="13">
        <f>AN25/AM25*100</f>
        <v>91.67071629896006</v>
      </c>
      <c r="AP25" s="34">
        <v>0</v>
      </c>
      <c r="AQ25" s="15">
        <v>0</v>
      </c>
      <c r="AR25" s="13" t="e">
        <f t="shared" si="26"/>
        <v>#DIV/0!</v>
      </c>
      <c r="AS25" s="33">
        <v>6150.7</v>
      </c>
      <c r="AT25" s="35">
        <v>5295.5</v>
      </c>
      <c r="AU25" s="13">
        <f t="shared" si="16"/>
        <v>86.09589152454193</v>
      </c>
      <c r="AV25" s="33">
        <v>1594.8</v>
      </c>
      <c r="AW25" s="35">
        <v>1141</v>
      </c>
      <c r="AX25" s="13">
        <f t="shared" si="17"/>
        <v>71.54502131928768</v>
      </c>
      <c r="AY25" s="33">
        <v>1048.7</v>
      </c>
      <c r="AZ25" s="35">
        <v>744.6</v>
      </c>
      <c r="BA25" s="13">
        <f t="shared" si="1"/>
        <v>71.00219319157051</v>
      </c>
      <c r="BB25" s="33">
        <v>666.2</v>
      </c>
      <c r="BC25" s="35">
        <v>625.5</v>
      </c>
      <c r="BD25" s="13">
        <f t="shared" si="18"/>
        <v>93.8907235064545</v>
      </c>
      <c r="BE25" s="33">
        <v>587.2</v>
      </c>
      <c r="BF25" s="35">
        <v>524.2</v>
      </c>
      <c r="BG25" s="13">
        <f t="shared" si="19"/>
        <v>89.27111716621253</v>
      </c>
      <c r="BH25" s="33">
        <v>3173.66454</v>
      </c>
      <c r="BI25" s="35">
        <v>2923.8</v>
      </c>
      <c r="BJ25" s="13">
        <f t="shared" si="20"/>
        <v>92.1269391628896</v>
      </c>
      <c r="BK25" s="25">
        <v>0</v>
      </c>
      <c r="BL25" s="25">
        <f t="shared" si="21"/>
        <v>-113.69999999999982</v>
      </c>
      <c r="BM25" s="13" t="e">
        <f t="shared" si="22"/>
        <v>#DIV/0!</v>
      </c>
      <c r="BN25" s="17">
        <f t="shared" si="23"/>
        <v>-450</v>
      </c>
      <c r="BO25" s="17">
        <f t="shared" si="2"/>
        <v>-113.69999999999982</v>
      </c>
      <c r="BP25" s="13">
        <f t="shared" si="24"/>
        <v>25.266666666666627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5313.4</v>
      </c>
      <c r="D26" s="26">
        <f t="shared" si="4"/>
        <v>4926.9</v>
      </c>
      <c r="E26" s="13">
        <f t="shared" si="5"/>
        <v>92.72593819400008</v>
      </c>
      <c r="F26" s="34">
        <v>1185</v>
      </c>
      <c r="G26" s="15">
        <v>1159.2</v>
      </c>
      <c r="H26" s="13">
        <f t="shared" si="6"/>
        <v>97.82278481012658</v>
      </c>
      <c r="I26" s="14">
        <v>69</v>
      </c>
      <c r="J26" s="30">
        <v>75.4</v>
      </c>
      <c r="K26" s="13">
        <f t="shared" si="0"/>
        <v>109.27536231884059</v>
      </c>
      <c r="L26" s="14">
        <v>60</v>
      </c>
      <c r="M26" s="15">
        <v>79.4</v>
      </c>
      <c r="N26" s="13">
        <f t="shared" si="7"/>
        <v>132.33333333333334</v>
      </c>
      <c r="O26" s="14">
        <v>114</v>
      </c>
      <c r="P26" s="15">
        <v>77.1</v>
      </c>
      <c r="Q26" s="13">
        <f t="shared" si="8"/>
        <v>67.63157894736842</v>
      </c>
      <c r="R26" s="14">
        <v>295.7</v>
      </c>
      <c r="S26" s="15">
        <v>256.5</v>
      </c>
      <c r="T26" s="13">
        <f t="shared" si="25"/>
        <v>86.74332093337843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11.1</v>
      </c>
      <c r="AC26" s="13">
        <f t="shared" si="11"/>
        <v>110.99999999999999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4128.4</v>
      </c>
      <c r="AK26" s="15">
        <v>3767.7</v>
      </c>
      <c r="AL26" s="13">
        <f t="shared" si="14"/>
        <v>91.26295901559926</v>
      </c>
      <c r="AM26" s="34">
        <v>2741.5</v>
      </c>
      <c r="AN26" s="16">
        <v>2513</v>
      </c>
      <c r="AO26" s="13">
        <f t="shared" si="15"/>
        <v>91.66514681743571</v>
      </c>
      <c r="AP26" s="34">
        <v>0</v>
      </c>
      <c r="AQ26" s="15">
        <v>0</v>
      </c>
      <c r="AR26" s="13" t="e">
        <f t="shared" si="26"/>
        <v>#DIV/0!</v>
      </c>
      <c r="AS26" s="33">
        <v>5893.5</v>
      </c>
      <c r="AT26" s="35">
        <v>4854.4</v>
      </c>
      <c r="AU26" s="13">
        <f t="shared" si="16"/>
        <v>82.36871129210147</v>
      </c>
      <c r="AV26" s="33">
        <v>1819.9</v>
      </c>
      <c r="AW26" s="35">
        <v>1369.6</v>
      </c>
      <c r="AX26" s="13">
        <f t="shared" si="17"/>
        <v>75.25688224627726</v>
      </c>
      <c r="AY26" s="33">
        <v>1429</v>
      </c>
      <c r="AZ26" s="35">
        <v>1053.5</v>
      </c>
      <c r="BA26" s="13">
        <f t="shared" si="1"/>
        <v>73.72288313505948</v>
      </c>
      <c r="BB26" s="33">
        <v>1583.6</v>
      </c>
      <c r="BC26" s="35">
        <v>1408.7</v>
      </c>
      <c r="BD26" s="13">
        <f t="shared" si="18"/>
        <v>88.95554432937611</v>
      </c>
      <c r="BE26" s="33">
        <v>332.2</v>
      </c>
      <c r="BF26" s="35">
        <v>217.1</v>
      </c>
      <c r="BG26" s="13">
        <f t="shared" si="19"/>
        <v>65.35219747140277</v>
      </c>
      <c r="BH26" s="33">
        <v>1685.391</v>
      </c>
      <c r="BI26" s="35">
        <v>1413.8</v>
      </c>
      <c r="BJ26" s="13">
        <f t="shared" si="20"/>
        <v>83.88557907334263</v>
      </c>
      <c r="BK26" s="25">
        <v>0</v>
      </c>
      <c r="BL26" s="25">
        <f t="shared" si="21"/>
        <v>72.5</v>
      </c>
      <c r="BM26" s="13" t="e">
        <f t="shared" si="22"/>
        <v>#DIV/0!</v>
      </c>
      <c r="BN26" s="17">
        <f t="shared" si="23"/>
        <v>-580.1000000000004</v>
      </c>
      <c r="BO26" s="17">
        <f t="shared" si="2"/>
        <v>72.5</v>
      </c>
      <c r="BP26" s="13">
        <f t="shared" si="24"/>
        <v>-12.497845199103596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5583.400000000001</v>
      </c>
      <c r="D27" s="23">
        <f t="shared" si="4"/>
        <v>5236</v>
      </c>
      <c r="E27" s="13">
        <f t="shared" si="5"/>
        <v>93.7779847404807</v>
      </c>
      <c r="F27" s="34">
        <v>908.8</v>
      </c>
      <c r="G27" s="24">
        <v>923.8</v>
      </c>
      <c r="H27" s="13">
        <f t="shared" si="6"/>
        <v>101.65052816901408</v>
      </c>
      <c r="I27" s="14">
        <v>28</v>
      </c>
      <c r="J27" s="24">
        <v>25.6</v>
      </c>
      <c r="K27" s="13">
        <f t="shared" si="0"/>
        <v>91.42857142857143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60.3</v>
      </c>
      <c r="Q27" s="13">
        <f t="shared" si="8"/>
        <v>109.63636363636363</v>
      </c>
      <c r="R27" s="14">
        <v>152</v>
      </c>
      <c r="S27" s="15">
        <v>135.2</v>
      </c>
      <c r="T27" s="13">
        <f t="shared" si="25"/>
        <v>88.94736842105262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124.8</v>
      </c>
      <c r="Z27" s="13">
        <f t="shared" si="10"/>
        <v>97.5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4674.6</v>
      </c>
      <c r="AK27" s="15">
        <v>4312.2</v>
      </c>
      <c r="AL27" s="13">
        <f t="shared" si="14"/>
        <v>92.24746502374533</v>
      </c>
      <c r="AM27" s="34">
        <v>2573.9</v>
      </c>
      <c r="AN27" s="16">
        <v>2359.4</v>
      </c>
      <c r="AO27" s="13">
        <f t="shared" si="15"/>
        <v>91.66634290376471</v>
      </c>
      <c r="AP27" s="34">
        <v>0</v>
      </c>
      <c r="AQ27" s="15">
        <v>0</v>
      </c>
      <c r="AR27" s="13" t="e">
        <f t="shared" si="26"/>
        <v>#DIV/0!</v>
      </c>
      <c r="AS27" s="33">
        <v>6101</v>
      </c>
      <c r="AT27" s="35">
        <v>5182.3</v>
      </c>
      <c r="AU27" s="13">
        <f t="shared" si="16"/>
        <v>84.94181281757089</v>
      </c>
      <c r="AV27" s="33">
        <v>1825.8</v>
      </c>
      <c r="AW27" s="35">
        <v>1438.2</v>
      </c>
      <c r="AX27" s="13">
        <f t="shared" si="17"/>
        <v>78.77094972067039</v>
      </c>
      <c r="AY27" s="33">
        <v>1396.4</v>
      </c>
      <c r="AZ27" s="35">
        <v>1046.4</v>
      </c>
      <c r="BA27" s="13">
        <f t="shared" si="1"/>
        <v>74.93554855342309</v>
      </c>
      <c r="BB27" s="33">
        <v>1544.1</v>
      </c>
      <c r="BC27" s="35">
        <v>1420.9</v>
      </c>
      <c r="BD27" s="13">
        <f t="shared" si="18"/>
        <v>92.0212421475293</v>
      </c>
      <c r="BE27" s="33">
        <v>1453.4</v>
      </c>
      <c r="BF27" s="35">
        <v>1342</v>
      </c>
      <c r="BG27" s="13">
        <f t="shared" si="19"/>
        <v>92.33521398101004</v>
      </c>
      <c r="BH27" s="33">
        <v>1175.9</v>
      </c>
      <c r="BI27" s="35">
        <v>909.1</v>
      </c>
      <c r="BJ27" s="13">
        <f t="shared" si="20"/>
        <v>77.31099583297899</v>
      </c>
      <c r="BK27" s="25">
        <v>0</v>
      </c>
      <c r="BL27" s="25">
        <f t="shared" si="21"/>
        <v>53.69999999999982</v>
      </c>
      <c r="BM27" s="13" t="e">
        <f t="shared" si="22"/>
        <v>#DIV/0!</v>
      </c>
      <c r="BN27" s="17">
        <f t="shared" si="23"/>
        <v>-517.5999999999995</v>
      </c>
      <c r="BO27" s="17">
        <f t="shared" si="2"/>
        <v>53.69999999999982</v>
      </c>
      <c r="BP27" s="13">
        <f t="shared" si="24"/>
        <v>-10.374806800618213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7650.9</v>
      </c>
      <c r="D28" s="13">
        <f t="shared" si="4"/>
        <v>5954</v>
      </c>
      <c r="E28" s="13">
        <f t="shared" si="5"/>
        <v>77.82090995830556</v>
      </c>
      <c r="F28" s="34">
        <v>2163.1</v>
      </c>
      <c r="G28" s="15">
        <v>1765.1</v>
      </c>
      <c r="H28" s="13">
        <f t="shared" si="6"/>
        <v>81.6004807914567</v>
      </c>
      <c r="I28" s="14">
        <v>174</v>
      </c>
      <c r="J28" s="15">
        <v>171.1</v>
      </c>
      <c r="K28" s="13">
        <f t="shared" si="0"/>
        <v>98.33333333333333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104.2</v>
      </c>
      <c r="Q28" s="13">
        <f t="shared" si="8"/>
        <v>86.83333333333334</v>
      </c>
      <c r="R28" s="14">
        <v>276</v>
      </c>
      <c r="S28" s="15">
        <v>212.1</v>
      </c>
      <c r="T28" s="13">
        <f t="shared" si="25"/>
        <v>76.84782608695652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333.9</v>
      </c>
      <c r="Z28" s="13">
        <f t="shared" si="10"/>
        <v>107.70967741935482</v>
      </c>
      <c r="AA28" s="14">
        <v>320</v>
      </c>
      <c r="AB28" s="16">
        <v>45.9</v>
      </c>
      <c r="AC28" s="13">
        <f t="shared" si="11"/>
        <v>14.34375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5487.8</v>
      </c>
      <c r="AK28" s="15">
        <v>4188.9</v>
      </c>
      <c r="AL28" s="13">
        <f t="shared" si="14"/>
        <v>76.331134516564</v>
      </c>
      <c r="AM28" s="34">
        <v>2521.2</v>
      </c>
      <c r="AN28" s="16">
        <v>2311.1</v>
      </c>
      <c r="AO28" s="13">
        <f t="shared" si="15"/>
        <v>91.66666666666667</v>
      </c>
      <c r="AP28" s="34">
        <v>0</v>
      </c>
      <c r="AQ28" s="15">
        <v>0</v>
      </c>
      <c r="AR28" s="13" t="e">
        <f t="shared" si="26"/>
        <v>#DIV/0!</v>
      </c>
      <c r="AS28" s="33">
        <v>8600.9</v>
      </c>
      <c r="AT28" s="35">
        <v>5389.1</v>
      </c>
      <c r="AU28" s="13">
        <f>AT28/AS28*100</f>
        <v>62.657396318989875</v>
      </c>
      <c r="AV28" s="33">
        <v>2012.6</v>
      </c>
      <c r="AW28" s="35">
        <v>1444.8</v>
      </c>
      <c r="AX28" s="13">
        <f t="shared" si="17"/>
        <v>71.78773725529166</v>
      </c>
      <c r="AY28" s="33">
        <v>1653.2</v>
      </c>
      <c r="AZ28" s="35">
        <v>1178.9</v>
      </c>
      <c r="BA28" s="13">
        <f t="shared" si="1"/>
        <v>71.31018630534722</v>
      </c>
      <c r="BB28" s="33">
        <v>3024.3</v>
      </c>
      <c r="BC28" s="35">
        <v>2092.6</v>
      </c>
      <c r="BD28" s="13">
        <f t="shared" si="18"/>
        <v>69.19287107760472</v>
      </c>
      <c r="BE28" s="33">
        <v>1334.7</v>
      </c>
      <c r="BF28" s="35">
        <v>370.4</v>
      </c>
      <c r="BG28" s="13">
        <f t="shared" si="19"/>
        <v>27.751554656477108</v>
      </c>
      <c r="BH28" s="33">
        <v>2127.7</v>
      </c>
      <c r="BI28" s="35">
        <v>1399.1</v>
      </c>
      <c r="BJ28" s="13">
        <f t="shared" si="20"/>
        <v>65.75645062743808</v>
      </c>
      <c r="BK28" s="25">
        <v>0</v>
      </c>
      <c r="BL28" s="25">
        <f t="shared" si="21"/>
        <v>564.8999999999996</v>
      </c>
      <c r="BM28" s="13" t="e">
        <f t="shared" si="22"/>
        <v>#DIV/0!</v>
      </c>
      <c r="BN28" s="17">
        <f t="shared" si="23"/>
        <v>-950</v>
      </c>
      <c r="BO28" s="17">
        <f t="shared" si="2"/>
        <v>564.8999999999996</v>
      </c>
      <c r="BP28" s="13">
        <f t="shared" si="24"/>
        <v>-59.46315789473681</v>
      </c>
      <c r="BQ28" s="6"/>
      <c r="BR28" s="18"/>
    </row>
    <row r="29" spans="1:70" ht="14.25" customHeight="1">
      <c r="A29" s="69" t="s">
        <v>17</v>
      </c>
      <c r="B29" s="70"/>
      <c r="C29" s="32">
        <f>SUM(C10:C28)</f>
        <v>216875.29999999993</v>
      </c>
      <c r="D29" s="32">
        <f>SUM(D10:D28)</f>
        <v>195886.99999999997</v>
      </c>
      <c r="E29" s="27">
        <f>D29/C29*100</f>
        <v>90.32241108139102</v>
      </c>
      <c r="F29" s="32">
        <f>SUM(F10:F28)</f>
        <v>74103.6</v>
      </c>
      <c r="G29" s="32">
        <f>SUM(G10:G28)</f>
        <v>69285.1</v>
      </c>
      <c r="H29" s="27">
        <f>G29/F29*100</f>
        <v>93.49761684992363</v>
      </c>
      <c r="I29" s="32">
        <f>SUM(I10:I28)</f>
        <v>25522.6</v>
      </c>
      <c r="J29" s="32">
        <f>SUM(J10:J28)</f>
        <v>24004.399999999998</v>
      </c>
      <c r="K29" s="23">
        <f t="shared" si="0"/>
        <v>94.05154647253806</v>
      </c>
      <c r="L29" s="32">
        <f>SUM(L10:L28)</f>
        <v>1998</v>
      </c>
      <c r="M29" s="32">
        <f>SUM(M10:M28)</f>
        <v>1225.4999999999998</v>
      </c>
      <c r="N29" s="27">
        <f>M29/L29*100</f>
        <v>61.33633633633633</v>
      </c>
      <c r="O29" s="32">
        <f>SUM(O10:O28)</f>
        <v>7409</v>
      </c>
      <c r="P29" s="32">
        <f>SUM(P10:P28)</f>
        <v>6547.7</v>
      </c>
      <c r="Q29" s="27">
        <f>P29/O29*100</f>
        <v>88.37494938588203</v>
      </c>
      <c r="R29" s="32">
        <f>SUM(R10:R28)</f>
        <v>12102.7</v>
      </c>
      <c r="S29" s="32">
        <f>SUM(S10:S28)</f>
        <v>10247.400000000001</v>
      </c>
      <c r="T29" s="27">
        <f>S29/R29*100</f>
        <v>84.67036281160402</v>
      </c>
      <c r="U29" s="32">
        <f>SUM(U10:U28)</f>
        <v>1000</v>
      </c>
      <c r="V29" s="32">
        <f>SUM(V10:V28)</f>
        <v>754.7</v>
      </c>
      <c r="W29" s="27">
        <f>V29/U29*100</f>
        <v>75.47</v>
      </c>
      <c r="X29" s="32">
        <f>SUM(X10:X28)</f>
        <v>3401</v>
      </c>
      <c r="Y29" s="32">
        <f>SUM(Y10:Y28)</f>
        <v>3060.1</v>
      </c>
      <c r="Z29" s="27">
        <f>Y29/X29*100</f>
        <v>89.97647750661571</v>
      </c>
      <c r="AA29" s="32">
        <f>SUM(AA10:AA28)</f>
        <v>1049.3</v>
      </c>
      <c r="AB29" s="32">
        <f>SUM(AB10:AB28)</f>
        <v>704.9</v>
      </c>
      <c r="AC29" s="27">
        <f>AB29/AA29*100</f>
        <v>67.17811874583055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761.7</v>
      </c>
      <c r="AH29" s="32">
        <f>SUM(AH10:AH28)</f>
        <v>595.5</v>
      </c>
      <c r="AI29" s="23">
        <f t="shared" si="13"/>
        <v>78.18038597873178</v>
      </c>
      <c r="AJ29" s="32">
        <f>SUM(AJ10:AJ28)</f>
        <v>142771.69999999998</v>
      </c>
      <c r="AK29" s="32">
        <f>SUM(AK10:AK28)</f>
        <v>126601.89999999998</v>
      </c>
      <c r="AL29" s="27">
        <f>AK29/AJ29*100</f>
        <v>88.67436613838736</v>
      </c>
      <c r="AM29" s="32">
        <f>SUM(AM10:AM28)</f>
        <v>50297.50000000001</v>
      </c>
      <c r="AN29" s="32">
        <f>SUM(AN10:AN28)</f>
        <v>46106.1</v>
      </c>
      <c r="AO29" s="27">
        <f>AN29/AM29*100</f>
        <v>91.66678264327251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239014.19999999995</v>
      </c>
      <c r="AT29" s="32">
        <f>SUM(AT10:AT28)</f>
        <v>174585.99999999994</v>
      </c>
      <c r="AU29" s="27">
        <f>(AT29/AS29)*100</f>
        <v>73.04419570050649</v>
      </c>
      <c r="AV29" s="32">
        <f>SUM(AV10:AV28)</f>
        <v>43788.100000000006</v>
      </c>
      <c r="AW29" s="32">
        <f>SUM(AW10:AW28)</f>
        <v>31925.999999999996</v>
      </c>
      <c r="AX29" s="27">
        <f>AW29/AV29*100</f>
        <v>72.91021989992713</v>
      </c>
      <c r="AY29" s="32">
        <f>SUM(AY10:AY28)</f>
        <v>30495.500000000004</v>
      </c>
      <c r="AZ29" s="32">
        <f>SUM(AZ10:AZ28)</f>
        <v>22784.300000000007</v>
      </c>
      <c r="BA29" s="27">
        <f t="shared" si="1"/>
        <v>74.71364627568003</v>
      </c>
      <c r="BB29" s="32">
        <f>SUM(BB10:BB28)</f>
        <v>65977.1733</v>
      </c>
      <c r="BC29" s="32">
        <f>SUM(BC10:BC28)</f>
        <v>47387.59999999999</v>
      </c>
      <c r="BD29" s="27">
        <f>BC29/BB29*100</f>
        <v>71.82423500401767</v>
      </c>
      <c r="BE29" s="32">
        <f>SUM(BE10:BE28)</f>
        <v>86651.7</v>
      </c>
      <c r="BF29" s="32">
        <f>SUM(BF10:BF28)</f>
        <v>62940.7</v>
      </c>
      <c r="BG29" s="27">
        <f>BF29/BE29*100</f>
        <v>72.63642836782198</v>
      </c>
      <c r="BH29" s="32">
        <f>SUM(BH10:BH28)</f>
        <v>36955.41654</v>
      </c>
      <c r="BI29" s="32">
        <f>SUM(BI10:BI28)</f>
        <v>29026.39999999999</v>
      </c>
      <c r="BJ29" s="27">
        <f>BI29/BH29*100</f>
        <v>78.54437242936294</v>
      </c>
      <c r="BK29" s="32">
        <f>SUM(BK10:BK28)</f>
        <v>-3072.3</v>
      </c>
      <c r="BL29" s="32">
        <f>SUM(BL10:BL28)</f>
        <v>21301</v>
      </c>
      <c r="BM29" s="27">
        <f>BL29/BK29*100</f>
        <v>-693.3242196400091</v>
      </c>
      <c r="BN29" s="20">
        <f>SUM(BN10:BN28)</f>
        <v>-22138.899999999994</v>
      </c>
      <c r="BO29" s="20">
        <f>SUM(BO10:BO28)</f>
        <v>21301</v>
      </c>
      <c r="BP29" s="20">
        <f>BO29/BN29*100</f>
        <v>-96.21525911404815</v>
      </c>
      <c r="BQ29" s="6"/>
      <c r="BR29" s="18"/>
    </row>
    <row r="30" spans="3:68" ht="15.75" hidden="1">
      <c r="C30" s="21">
        <f aca="true" t="shared" si="27" ref="C30:AC30">C29-C20</f>
        <v>204208.89999999994</v>
      </c>
      <c r="D30" s="21">
        <f t="shared" si="27"/>
        <v>184708.49999999997</v>
      </c>
      <c r="E30" s="21">
        <f t="shared" si="27"/>
        <v>2.069237330364686</v>
      </c>
      <c r="F30" s="21">
        <f t="shared" si="27"/>
        <v>71259.6</v>
      </c>
      <c r="G30" s="21">
        <f t="shared" si="27"/>
        <v>66587.6</v>
      </c>
      <c r="H30" s="21">
        <f t="shared" si="27"/>
        <v>-1.3511876507796075</v>
      </c>
      <c r="I30" s="21">
        <f t="shared" si="27"/>
        <v>25082.6</v>
      </c>
      <c r="J30" s="21">
        <f t="shared" si="27"/>
        <v>23587.3</v>
      </c>
      <c r="K30" s="21">
        <f t="shared" si="27"/>
        <v>-0.7439080729164829</v>
      </c>
      <c r="L30" s="21">
        <f t="shared" si="27"/>
        <v>1958</v>
      </c>
      <c r="M30" s="21">
        <f t="shared" si="27"/>
        <v>1212.4999999999998</v>
      </c>
      <c r="N30" s="21">
        <f t="shared" si="27"/>
        <v>28.83633633633633</v>
      </c>
      <c r="O30" s="21">
        <f t="shared" si="27"/>
        <v>6972</v>
      </c>
      <c r="P30" s="21">
        <f t="shared" si="27"/>
        <v>6186.8</v>
      </c>
      <c r="Q30" s="21">
        <f t="shared" si="27"/>
        <v>5.78913702890263</v>
      </c>
      <c r="R30" s="21">
        <f t="shared" si="27"/>
        <v>11594.7</v>
      </c>
      <c r="S30" s="21">
        <f t="shared" si="27"/>
        <v>9760.500000000002</v>
      </c>
      <c r="T30" s="21">
        <f t="shared" si="27"/>
        <v>-11.176093881309356</v>
      </c>
      <c r="U30" s="21">
        <f t="shared" si="27"/>
        <v>1000</v>
      </c>
      <c r="V30" s="21">
        <f t="shared" si="27"/>
        <v>754.7</v>
      </c>
      <c r="W30" s="21" t="e">
        <f t="shared" si="27"/>
        <v>#DIV/0!</v>
      </c>
      <c r="X30" s="21">
        <f t="shared" si="27"/>
        <v>3111</v>
      </c>
      <c r="Y30" s="21">
        <f t="shared" si="27"/>
        <v>2797.2999999999997</v>
      </c>
      <c r="Z30" s="21">
        <f t="shared" si="27"/>
        <v>-0.6442121485567043</v>
      </c>
      <c r="AA30" s="21">
        <f t="shared" si="27"/>
        <v>764.3</v>
      </c>
      <c r="AB30" s="21">
        <f t="shared" si="27"/>
        <v>481.59999999999997</v>
      </c>
      <c r="AC30" s="21">
        <f t="shared" si="27"/>
        <v>-11.17275844715192</v>
      </c>
      <c r="AD30" s="21"/>
      <c r="AE30" s="21"/>
      <c r="AF30" s="13" t="e">
        <f t="shared" si="12"/>
        <v>#DIV/0!</v>
      </c>
      <c r="AG30" s="21">
        <f aca="true" t="shared" si="28" ref="AG30:BP30">AG29-AG20</f>
        <v>749.7</v>
      </c>
      <c r="AH30" s="21">
        <f t="shared" si="28"/>
        <v>590.1</v>
      </c>
      <c r="AI30" s="13">
        <f t="shared" si="13"/>
        <v>78.71148459383754</v>
      </c>
      <c r="AJ30" s="21">
        <f t="shared" si="28"/>
        <v>132949.3</v>
      </c>
      <c r="AK30" s="21">
        <f t="shared" si="28"/>
        <v>118120.89999999998</v>
      </c>
      <c r="AL30" s="21">
        <f t="shared" si="28"/>
        <v>2.33090629150675</v>
      </c>
      <c r="AM30" s="21">
        <f t="shared" si="28"/>
        <v>43751.600000000006</v>
      </c>
      <c r="AN30" s="21">
        <f t="shared" si="28"/>
        <v>40105.7</v>
      </c>
      <c r="AO30" s="21">
        <f t="shared" si="28"/>
        <v>0.00024328275677021338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225246.29999999996</v>
      </c>
      <c r="AT30" s="21">
        <f t="shared" si="28"/>
        <v>166533.59999999995</v>
      </c>
      <c r="AU30" s="21">
        <f t="shared" si="28"/>
        <v>14.557425750114646</v>
      </c>
      <c r="AV30" s="21">
        <f t="shared" si="28"/>
        <v>40969.600000000006</v>
      </c>
      <c r="AW30" s="21">
        <f t="shared" si="28"/>
        <v>29784.199999999997</v>
      </c>
      <c r="AX30" s="21">
        <f t="shared" si="28"/>
        <v>-3.080555335126988</v>
      </c>
      <c r="AY30" s="21">
        <f t="shared" si="28"/>
        <v>28620.700000000004</v>
      </c>
      <c r="AZ30" s="21">
        <f t="shared" si="28"/>
        <v>21421.600000000006</v>
      </c>
      <c r="BA30" s="21">
        <f t="shared" si="28"/>
        <v>2.0285598664630413</v>
      </c>
      <c r="BB30" s="21">
        <f t="shared" si="28"/>
        <v>62626.37329999999</v>
      </c>
      <c r="BC30" s="21">
        <f t="shared" si="28"/>
        <v>44814.99999999999</v>
      </c>
      <c r="BD30" s="21">
        <f t="shared" si="28"/>
        <v>-4.951460352315138</v>
      </c>
      <c r="BE30" s="21">
        <f t="shared" si="28"/>
        <v>82158.5</v>
      </c>
      <c r="BF30" s="21">
        <f t="shared" si="28"/>
        <v>62021.799999999996</v>
      </c>
      <c r="BG30" s="21">
        <f t="shared" si="28"/>
        <v>52.185524780178426</v>
      </c>
      <c r="BH30" s="21">
        <f t="shared" si="28"/>
        <v>34787.71654</v>
      </c>
      <c r="BI30" s="21">
        <f t="shared" si="28"/>
        <v>27340.09999999999</v>
      </c>
      <c r="BJ30" s="21">
        <f t="shared" si="28"/>
        <v>0.7522425220879398</v>
      </c>
      <c r="BK30" s="21">
        <f>BK29-BK20</f>
        <v>-3935.6000000000004</v>
      </c>
      <c r="BL30" s="21">
        <f>BL29-BL20</f>
        <v>18174.9</v>
      </c>
      <c r="BM30" s="21">
        <f>BM29-BM20</f>
        <v>-1055.4347258371597</v>
      </c>
      <c r="BN30" s="21">
        <f t="shared" si="28"/>
        <v>-21037.399999999994</v>
      </c>
      <c r="BO30" s="21">
        <f t="shared" si="28"/>
        <v>18174.9</v>
      </c>
      <c r="BP30" s="21">
        <f t="shared" si="28"/>
        <v>187.58864465354156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2022-12-08T09:20:06Z</cp:lastPrinted>
  <dcterms:created xsi:type="dcterms:W3CDTF">2013-04-03T10:22:22Z</dcterms:created>
  <dcterms:modified xsi:type="dcterms:W3CDTF">2022-12-08T09:20:07Z</dcterms:modified>
  <cp:category/>
  <cp:version/>
  <cp:contentType/>
  <cp:contentStatus/>
</cp:coreProperties>
</file>