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<sst xmlns="http://schemas.openxmlformats.org/spreadsheetml/2006/main" count="118" uniqueCount="52">
  <si>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</si>
  <si>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</si>
  <si>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</si>
  <si>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</si>
  <si>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</si>
  <si>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</si>
  <si>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</si>
  <si>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</si>
  <si>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</si>
  <si>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</si>
  <si>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</si>
  <si>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</si>
  <si>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</si>
  <si>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</si>
  <si>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</si>
  <si>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</si>
  <si>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</si>
  <si>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</si>
  <si>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</si>
  <si>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</si>
  <si>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</si>
  <si>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</si>
  <si>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</si>
  <si>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</si>
  <si>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</si>
  <si>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</si>
  <si>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</si>
  <si>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</si>
  <si>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</si>
  <si>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</si>
  <si>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</si>
  <si>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</si>
  <si>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</si>
  <si>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</si>
  <si>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</si>
  <si>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</si>
  <si>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</si>
  <si>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</si>
  <si>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</si>
  <si>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</si>
  <si>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</si>
  <si>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</si>
  <si>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</si>
  <si>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</si>
  <si>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</si>
  <si>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</si>
  <si>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</si>
  <si>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</si>
  <si>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</si>
  <si>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</si>
  <si>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</si>
  <si>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ноября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</si>
</sst>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34" fillId="19" borderId="1">
      <alignment horizontal="right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4" applyFont="1" applyFill="1" applyAlignment="1" applyProtection="1">
      <alignment horizontal="center" vertical="center" wrapText="1"/>
      <protection locked="0"/>
    </xf>
    <xf numFmtId="0" fontId="7" fillId="0" borderId="0" xfId="54" applyFont="1" applyFill="1" applyAlignment="1">
      <alignment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vertical="center" wrapText="1"/>
      <protection/>
    </xf>
    <xf numFmtId="0" fontId="7" fillId="0" borderId="0" xfId="54" applyFont="1" applyFill="1">
      <alignment/>
      <protection/>
    </xf>
    <xf numFmtId="0" fontId="8" fillId="0" borderId="0" xfId="0" applyFont="1" applyFill="1" applyAlignment="1">
      <alignment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33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0" applyNumberFormat="1" applyFont="1" applyBorder="1" applyAlignment="1" applyProtection="1">
      <alignment vertical="center" wrapText="1"/>
      <protection locked="0"/>
    </xf>
    <xf numFmtId="172" fontId="7" fillId="0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0" borderId="0" xfId="54" applyNumberFormat="1" applyFont="1" applyFill="1">
      <alignment/>
      <protection/>
    </xf>
    <xf numFmtId="172" fontId="10" fillId="33" borderId="11" xfId="0" applyNumberFormat="1" applyFont="1" applyFill="1" applyBorder="1" applyAlignment="1" applyProtection="1">
      <alignment vertical="center" wrapText="1"/>
      <protection locked="0"/>
    </xf>
    <xf numFmtId="172" fontId="4" fillId="0" borderId="11" xfId="54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4" borderId="11" xfId="54" applyNumberFormat="1" applyFont="1" applyFill="1" applyBorder="1" applyAlignment="1" applyProtection="1">
      <alignment vertical="center" wrapText="1"/>
      <protection locked="0"/>
    </xf>
    <xf numFmtId="172" fontId="7" fillId="34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5" applyNumberFormat="1" applyFont="1" applyFill="1" applyBorder="1" applyAlignment="1" applyProtection="1">
      <alignment vertical="center" wrapText="1"/>
      <protection locked="0"/>
    </xf>
    <xf numFmtId="172" fontId="10" fillId="0" borderId="11" xfId="54" applyNumberFormat="1" applyFont="1" applyFill="1" applyBorder="1" applyAlignment="1" applyProtection="1">
      <alignment vertical="center" wrapText="1"/>
      <protection locked="0"/>
    </xf>
    <xf numFmtId="172" fontId="4" fillId="34" borderId="11" xfId="54" applyNumberFormat="1" applyFont="1" applyFill="1" applyBorder="1" applyAlignment="1" applyProtection="1">
      <alignment vertical="center" wrapText="1"/>
      <protection locked="0"/>
    </xf>
    <xf numFmtId="0" fontId="6" fillId="34" borderId="11" xfId="56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1" xfId="0" applyNumberFormat="1" applyFont="1" applyBorder="1" applyAlignment="1" applyProtection="1">
      <alignment vertical="center" wrapText="1"/>
      <protection locked="0"/>
    </xf>
    <xf numFmtId="172" fontId="10" fillId="34" borderId="11" xfId="54" applyNumberFormat="1" applyFont="1" applyFill="1" applyBorder="1" applyAlignment="1" applyProtection="1">
      <alignment vertical="center" wrapText="1"/>
      <protection locked="0"/>
    </xf>
    <xf numFmtId="172" fontId="4" fillId="35" borderId="11" xfId="54" applyNumberFormat="1" applyFont="1" applyFill="1" applyBorder="1" applyAlignment="1" applyProtection="1">
      <alignment vertical="center" wrapText="1"/>
      <protection locked="0"/>
    </xf>
    <xf numFmtId="172" fontId="52" fillId="36" borderId="1" xfId="33" applyNumberFormat="1" applyFont="1" applyFill="1" applyProtection="1">
      <alignment horizontal="right" vertical="top" shrinkToFit="1"/>
      <protection/>
    </xf>
    <xf numFmtId="172" fontId="7" fillId="36" borderId="11" xfId="0" applyNumberFormat="1" applyFont="1" applyFill="1" applyBorder="1" applyAlignment="1" applyProtection="1">
      <alignment vertical="center" wrapText="1"/>
      <protection locked="0"/>
    </xf>
    <xf numFmtId="172" fontId="52" fillId="0" borderId="1" xfId="33" applyNumberFormat="1" applyFont="1" applyFill="1" applyProtection="1">
      <alignment horizontal="right" vertical="top" shrinkToFit="1"/>
      <protection/>
    </xf>
    <xf numFmtId="172" fontId="10" fillId="36" borderId="11" xfId="54" applyNumberFormat="1" applyFont="1" applyFill="1" applyBorder="1" applyAlignment="1" applyProtection="1">
      <alignment vertical="center" wrapText="1"/>
      <protection locked="0"/>
    </xf>
    <xf numFmtId="172" fontId="7" fillId="36" borderId="11" xfId="54" applyNumberFormat="1" applyFont="1" applyFill="1" applyBorder="1" applyAlignment="1" applyProtection="1">
      <alignment vertical="center" wrapText="1"/>
      <protection locked="0"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49" fontId="6" fillId="0" borderId="14" xfId="54" applyNumberFormat="1" applyFont="1" applyFill="1" applyBorder="1" applyAlignment="1">
      <alignment horizontal="center" vertical="center" wrapText="1"/>
      <protection/>
    </xf>
    <xf numFmtId="49" fontId="6" fillId="0" borderId="15" xfId="54" applyNumberFormat="1" applyFont="1" applyFill="1" applyBorder="1" applyAlignment="1">
      <alignment horizontal="center" vertical="center" wrapText="1"/>
      <protection/>
    </xf>
    <xf numFmtId="49" fontId="6" fillId="0" borderId="24" xfId="54" applyNumberFormat="1" applyFont="1" applyFill="1" applyBorder="1" applyAlignment="1">
      <alignment horizontal="center" vertical="center" wrapText="1"/>
      <protection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 horizontal="center" vertical="center" wrapText="1"/>
      <protection/>
    </xf>
    <xf numFmtId="0" fontId="5" fillId="0" borderId="0" xfId="54" applyFont="1" applyFill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>
      <alignment horizontal="left" vertical="center" wrapText="1"/>
      <protection/>
    </xf>
    <xf numFmtId="0" fontId="6" fillId="0" borderId="25" xfId="54" applyFont="1" applyFill="1" applyBorder="1" applyAlignment="1">
      <alignment horizontal="left" vertical="center" wrapText="1"/>
      <protection/>
    </xf>
    <xf numFmtId="0" fontId="6" fillId="0" borderId="13" xfId="54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U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Y17" sqref="Y17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12.140625" style="7" customWidth="1"/>
    <col min="34" max="34" width="13.140625" style="7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9" t="s">
        <v>0</v>
      </c>
      <c r="S1" s="69"/>
      <c r="T1" s="69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70" t="s">
        <v>51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42" t="s">
        <v>18</v>
      </c>
      <c r="B4" s="46" t="s">
        <v>1</v>
      </c>
      <c r="C4" s="40" t="s">
        <v>46</v>
      </c>
      <c r="D4" s="41"/>
      <c r="E4" s="42"/>
      <c r="F4" s="61" t="s">
        <v>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50" t="s">
        <v>47</v>
      </c>
      <c r="AT4" s="41"/>
      <c r="AU4" s="42"/>
      <c r="AV4" s="61" t="s">
        <v>4</v>
      </c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40" t="s">
        <v>50</v>
      </c>
      <c r="BL4" s="41"/>
      <c r="BM4" s="42"/>
      <c r="BN4" s="50" t="s">
        <v>48</v>
      </c>
      <c r="BO4" s="41"/>
      <c r="BP4" s="42"/>
      <c r="BQ4" s="6"/>
      <c r="BR4" s="6"/>
    </row>
    <row r="5" spans="1:70" ht="15" customHeight="1">
      <c r="A5" s="49"/>
      <c r="B5" s="47"/>
      <c r="C5" s="51"/>
      <c r="D5" s="52"/>
      <c r="E5" s="49"/>
      <c r="F5" s="59" t="s">
        <v>3</v>
      </c>
      <c r="G5" s="59"/>
      <c r="H5" s="59"/>
      <c r="I5" s="71" t="s">
        <v>4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59" t="s">
        <v>5</v>
      </c>
      <c r="AK5" s="59"/>
      <c r="AL5" s="59"/>
      <c r="AM5" s="61" t="s">
        <v>4</v>
      </c>
      <c r="AN5" s="62"/>
      <c r="AO5" s="62"/>
      <c r="AP5" s="62"/>
      <c r="AQ5" s="62"/>
      <c r="AR5" s="62"/>
      <c r="AS5" s="51"/>
      <c r="AT5" s="52"/>
      <c r="AU5" s="49"/>
      <c r="AV5" s="63" t="s">
        <v>9</v>
      </c>
      <c r="AW5" s="64"/>
      <c r="AX5" s="64"/>
      <c r="AY5" s="60" t="s">
        <v>4</v>
      </c>
      <c r="AZ5" s="60"/>
      <c r="BA5" s="60"/>
      <c r="BB5" s="60" t="s">
        <v>10</v>
      </c>
      <c r="BC5" s="60"/>
      <c r="BD5" s="60"/>
      <c r="BE5" s="60" t="s">
        <v>11</v>
      </c>
      <c r="BF5" s="60"/>
      <c r="BG5" s="60"/>
      <c r="BH5" s="59" t="s">
        <v>12</v>
      </c>
      <c r="BI5" s="59"/>
      <c r="BJ5" s="59"/>
      <c r="BK5" s="51"/>
      <c r="BL5" s="52"/>
      <c r="BM5" s="49"/>
      <c r="BN5" s="51"/>
      <c r="BO5" s="52"/>
      <c r="BP5" s="49"/>
      <c r="BQ5" s="6"/>
      <c r="BR5" s="6"/>
    </row>
    <row r="6" spans="1:70" ht="15" customHeight="1">
      <c r="A6" s="49"/>
      <c r="B6" s="47"/>
      <c r="C6" s="51"/>
      <c r="D6" s="52"/>
      <c r="E6" s="49"/>
      <c r="F6" s="59"/>
      <c r="G6" s="59"/>
      <c r="H6" s="59"/>
      <c r="I6" s="40" t="s">
        <v>6</v>
      </c>
      <c r="J6" s="41"/>
      <c r="K6" s="42"/>
      <c r="L6" s="40" t="s">
        <v>7</v>
      </c>
      <c r="M6" s="41"/>
      <c r="N6" s="42"/>
      <c r="O6" s="40" t="s">
        <v>20</v>
      </c>
      <c r="P6" s="41"/>
      <c r="Q6" s="42"/>
      <c r="R6" s="40" t="s">
        <v>8</v>
      </c>
      <c r="S6" s="41"/>
      <c r="T6" s="42"/>
      <c r="U6" s="40" t="s">
        <v>19</v>
      </c>
      <c r="V6" s="41"/>
      <c r="W6" s="42"/>
      <c r="X6" s="40" t="s">
        <v>21</v>
      </c>
      <c r="Y6" s="41"/>
      <c r="Z6" s="42"/>
      <c r="AA6" s="40" t="s">
        <v>25</v>
      </c>
      <c r="AB6" s="41"/>
      <c r="AC6" s="42"/>
      <c r="AD6" s="53" t="s">
        <v>26</v>
      </c>
      <c r="AE6" s="54"/>
      <c r="AF6" s="55"/>
      <c r="AG6" s="40" t="s">
        <v>24</v>
      </c>
      <c r="AH6" s="41"/>
      <c r="AI6" s="42"/>
      <c r="AJ6" s="59"/>
      <c r="AK6" s="59"/>
      <c r="AL6" s="59"/>
      <c r="AM6" s="40" t="s">
        <v>22</v>
      </c>
      <c r="AN6" s="41"/>
      <c r="AO6" s="42"/>
      <c r="AP6" s="40" t="s">
        <v>23</v>
      </c>
      <c r="AQ6" s="41"/>
      <c r="AR6" s="42"/>
      <c r="AS6" s="51"/>
      <c r="AT6" s="52"/>
      <c r="AU6" s="49"/>
      <c r="AV6" s="65"/>
      <c r="AW6" s="66"/>
      <c r="AX6" s="66"/>
      <c r="AY6" s="60" t="s">
        <v>13</v>
      </c>
      <c r="AZ6" s="60"/>
      <c r="BA6" s="60"/>
      <c r="BB6" s="60"/>
      <c r="BC6" s="60"/>
      <c r="BD6" s="60"/>
      <c r="BE6" s="60"/>
      <c r="BF6" s="60"/>
      <c r="BG6" s="60"/>
      <c r="BH6" s="59"/>
      <c r="BI6" s="59"/>
      <c r="BJ6" s="59"/>
      <c r="BK6" s="51"/>
      <c r="BL6" s="52"/>
      <c r="BM6" s="49"/>
      <c r="BN6" s="51"/>
      <c r="BO6" s="52"/>
      <c r="BP6" s="49"/>
      <c r="BQ6" s="6"/>
      <c r="BR6" s="6"/>
    </row>
    <row r="7" spans="1:70" ht="193.5" customHeight="1">
      <c r="A7" s="49"/>
      <c r="B7" s="47"/>
      <c r="C7" s="43"/>
      <c r="D7" s="44"/>
      <c r="E7" s="45"/>
      <c r="F7" s="59"/>
      <c r="G7" s="59"/>
      <c r="H7" s="59"/>
      <c r="I7" s="43"/>
      <c r="J7" s="44"/>
      <c r="K7" s="45"/>
      <c r="L7" s="43"/>
      <c r="M7" s="44"/>
      <c r="N7" s="45"/>
      <c r="O7" s="43"/>
      <c r="P7" s="44"/>
      <c r="Q7" s="45"/>
      <c r="R7" s="43"/>
      <c r="S7" s="44"/>
      <c r="T7" s="45"/>
      <c r="U7" s="43"/>
      <c r="V7" s="44"/>
      <c r="W7" s="45"/>
      <c r="X7" s="43"/>
      <c r="Y7" s="44"/>
      <c r="Z7" s="45"/>
      <c r="AA7" s="43"/>
      <c r="AB7" s="44"/>
      <c r="AC7" s="45"/>
      <c r="AD7" s="56"/>
      <c r="AE7" s="57"/>
      <c r="AF7" s="58"/>
      <c r="AG7" s="43"/>
      <c r="AH7" s="44"/>
      <c r="AI7" s="45"/>
      <c r="AJ7" s="59"/>
      <c r="AK7" s="59"/>
      <c r="AL7" s="59"/>
      <c r="AM7" s="43"/>
      <c r="AN7" s="44"/>
      <c r="AO7" s="45"/>
      <c r="AP7" s="43"/>
      <c r="AQ7" s="44"/>
      <c r="AR7" s="45"/>
      <c r="AS7" s="43"/>
      <c r="AT7" s="44"/>
      <c r="AU7" s="45"/>
      <c r="AV7" s="67"/>
      <c r="AW7" s="68"/>
      <c r="AX7" s="68"/>
      <c r="AY7" s="60"/>
      <c r="AZ7" s="60"/>
      <c r="BA7" s="60"/>
      <c r="BB7" s="60"/>
      <c r="BC7" s="60"/>
      <c r="BD7" s="60"/>
      <c r="BE7" s="60"/>
      <c r="BF7" s="60"/>
      <c r="BG7" s="60"/>
      <c r="BH7" s="59"/>
      <c r="BI7" s="59"/>
      <c r="BJ7" s="59"/>
      <c r="BK7" s="43"/>
      <c r="BL7" s="44"/>
      <c r="BM7" s="45"/>
      <c r="BN7" s="43"/>
      <c r="BO7" s="44"/>
      <c r="BP7" s="45"/>
      <c r="BQ7" s="6"/>
      <c r="BR7" s="6"/>
    </row>
    <row r="8" spans="1:70" ht="63">
      <c r="A8" s="45"/>
      <c r="B8" s="48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36">
        <f>F10+AJ10</f>
        <v>8270.3</v>
      </c>
      <c r="D10" s="26">
        <f>G10+AK10</f>
        <v>6672.5</v>
      </c>
      <c r="E10" s="13">
        <f>D10/C10*100</f>
        <v>80.68026552845726</v>
      </c>
      <c r="F10" s="34">
        <v>1596.4</v>
      </c>
      <c r="G10" s="15">
        <v>1240.3</v>
      </c>
      <c r="H10" s="13">
        <f>G10/F10*100</f>
        <v>77.69356051115008</v>
      </c>
      <c r="I10" s="14">
        <v>285</v>
      </c>
      <c r="J10" s="15">
        <v>242.8</v>
      </c>
      <c r="K10" s="13">
        <f aca="true" t="shared" si="0" ref="K10:K29">J10/I10*100</f>
        <v>85.19298245614036</v>
      </c>
      <c r="L10" s="14">
        <v>10</v>
      </c>
      <c r="M10" s="15">
        <v>0.8</v>
      </c>
      <c r="N10" s="13">
        <f>M10/L10*100</f>
        <v>8</v>
      </c>
      <c r="O10" s="14">
        <v>84</v>
      </c>
      <c r="P10" s="24">
        <v>36.2</v>
      </c>
      <c r="Q10" s="13">
        <f>P10/O10*100</f>
        <v>43.095238095238095</v>
      </c>
      <c r="R10" s="14">
        <v>362</v>
      </c>
      <c r="S10" s="15">
        <v>215</v>
      </c>
      <c r="T10" s="13">
        <f>S10/R10*100</f>
        <v>59.392265193370164</v>
      </c>
      <c r="U10" s="14">
        <v>0</v>
      </c>
      <c r="V10" s="16">
        <v>0</v>
      </c>
      <c r="W10" s="13" t="e">
        <f>V10/U10*100</f>
        <v>#DIV/0!</v>
      </c>
      <c r="X10" s="14">
        <v>170</v>
      </c>
      <c r="Y10" s="24">
        <v>73.6</v>
      </c>
      <c r="Z10" s="13">
        <f>Y10/X10*100</f>
        <v>43.29411764705882</v>
      </c>
      <c r="AA10" s="14">
        <v>0</v>
      </c>
      <c r="AB10" s="15">
        <v>0</v>
      </c>
      <c r="AC10" s="13" t="e">
        <f>AB10/AA10*100</f>
        <v>#DIV/0!</v>
      </c>
      <c r="AD10" s="13">
        <v>0</v>
      </c>
      <c r="AE10" s="13">
        <v>0</v>
      </c>
      <c r="AF10" s="13" t="e">
        <f>AE10/AD10*100</f>
        <v>#DIV/0!</v>
      </c>
      <c r="AG10" s="13">
        <v>0</v>
      </c>
      <c r="AH10" s="13">
        <v>0</v>
      </c>
      <c r="AI10" s="13" t="e">
        <f>AH10/AG10*100</f>
        <v>#DIV/0!</v>
      </c>
      <c r="AJ10" s="34">
        <v>6673.9</v>
      </c>
      <c r="AK10" s="15">
        <v>5432.2</v>
      </c>
      <c r="AL10" s="13">
        <f>AK10/AJ10*100</f>
        <v>81.39468676486013</v>
      </c>
      <c r="AM10" s="34">
        <v>4079.8</v>
      </c>
      <c r="AN10" s="16">
        <v>3399.8</v>
      </c>
      <c r="AO10" s="13">
        <f>AN10/AM10*100</f>
        <v>83.33251629981862</v>
      </c>
      <c r="AP10" s="34">
        <v>0</v>
      </c>
      <c r="AQ10" s="15">
        <v>0</v>
      </c>
      <c r="AR10" s="13" t="e">
        <f>AQ10/AP10*100</f>
        <v>#DIV/0!</v>
      </c>
      <c r="AS10" s="33">
        <v>9519.6</v>
      </c>
      <c r="AT10" s="35">
        <v>6794.4</v>
      </c>
      <c r="AU10" s="13">
        <f>AT10/AS10*100</f>
        <v>71.37274675406529</v>
      </c>
      <c r="AV10" s="33">
        <v>2327.6</v>
      </c>
      <c r="AW10" s="35">
        <v>1715.4</v>
      </c>
      <c r="AX10" s="13">
        <f>AW10/AV10*100</f>
        <v>73.69822993641519</v>
      </c>
      <c r="AY10" s="33">
        <v>1506.2</v>
      </c>
      <c r="AZ10" s="35">
        <v>1075.4</v>
      </c>
      <c r="BA10" s="13">
        <f aca="true" t="shared" si="1" ref="BA10:BA29">AZ10/AY10*100</f>
        <v>71.39822068782367</v>
      </c>
      <c r="BB10" s="33">
        <v>2851.4</v>
      </c>
      <c r="BC10" s="35">
        <v>2519.6</v>
      </c>
      <c r="BD10" s="13">
        <f>BC10/BB10*100</f>
        <v>88.36361085782421</v>
      </c>
      <c r="BE10" s="33">
        <v>1714.1</v>
      </c>
      <c r="BF10" s="35">
        <v>426.5</v>
      </c>
      <c r="BG10" s="13">
        <f>BF10/BE10*100</f>
        <v>24.88186220173852</v>
      </c>
      <c r="BH10" s="33">
        <v>2482.2</v>
      </c>
      <c r="BI10" s="35">
        <v>2056.5</v>
      </c>
      <c r="BJ10" s="13">
        <f>BI10/BH10*100</f>
        <v>82.84989122552575</v>
      </c>
      <c r="BK10" s="25">
        <v>0</v>
      </c>
      <c r="BL10" s="25">
        <f>D10-AT10</f>
        <v>-121.89999999999964</v>
      </c>
      <c r="BM10" s="13" t="e">
        <f>BL10/BK10*100</f>
        <v>#DIV/0!</v>
      </c>
      <c r="BN10" s="17">
        <f>C10-AS10</f>
        <v>-1249.300000000001</v>
      </c>
      <c r="BO10" s="17">
        <f aca="true" t="shared" si="2" ref="BO10:BO28">D10-AT10</f>
        <v>-121.89999999999964</v>
      </c>
      <c r="BP10" s="13">
        <f>BO10/BN10*100</f>
        <v>9.75746417994073</v>
      </c>
      <c r="BQ10" s="6"/>
      <c r="BR10" s="18"/>
    </row>
    <row r="11" spans="1:70" ht="15.75">
      <c r="A11" s="28">
        <v>2</v>
      </c>
      <c r="B11" s="12" t="s">
        <v>28</v>
      </c>
      <c r="C11" s="36">
        <f aca="true" t="shared" si="3" ref="C11:C27">F11+AJ11</f>
        <v>6380.5</v>
      </c>
      <c r="D11" s="13">
        <f aca="true" t="shared" si="4" ref="D11:D28">G11+AK11</f>
        <v>4133.7</v>
      </c>
      <c r="E11" s="13">
        <f aca="true" t="shared" si="5" ref="E11:E28">D11/C11*100</f>
        <v>64.78645874147794</v>
      </c>
      <c r="F11" s="34">
        <v>1039.6</v>
      </c>
      <c r="G11" s="15">
        <v>812.6</v>
      </c>
      <c r="H11" s="13">
        <f aca="true" t="shared" si="6" ref="H11:H28">G11/F11*100</f>
        <v>78.16467872258562</v>
      </c>
      <c r="I11" s="14">
        <v>44</v>
      </c>
      <c r="J11" s="16">
        <v>35.4</v>
      </c>
      <c r="K11" s="13">
        <f t="shared" si="0"/>
        <v>80.45454545454545</v>
      </c>
      <c r="L11" s="14">
        <v>75</v>
      </c>
      <c r="M11" s="15">
        <v>42.1</v>
      </c>
      <c r="N11" s="13">
        <f aca="true" t="shared" si="7" ref="N11:N28">M11/L11*100</f>
        <v>56.13333333333333</v>
      </c>
      <c r="O11" s="14">
        <v>75</v>
      </c>
      <c r="P11" s="15">
        <v>19.9</v>
      </c>
      <c r="Q11" s="13">
        <f aca="true" t="shared" si="8" ref="Q11:Q28">P11/O11*100</f>
        <v>26.53333333333333</v>
      </c>
      <c r="R11" s="14">
        <v>203</v>
      </c>
      <c r="S11" s="24">
        <v>101.1</v>
      </c>
      <c r="T11" s="13">
        <f>S11/R11*100</f>
        <v>49.802955665024626</v>
      </c>
      <c r="U11" s="14">
        <v>0</v>
      </c>
      <c r="V11" s="16">
        <v>0</v>
      </c>
      <c r="W11" s="13" t="e">
        <f aca="true" t="shared" si="9" ref="W11:W28">V11/U11*100</f>
        <v>#DIV/0!</v>
      </c>
      <c r="X11" s="14">
        <v>70</v>
      </c>
      <c r="Y11" s="16">
        <v>61.7</v>
      </c>
      <c r="Z11" s="13">
        <f aca="true" t="shared" si="10" ref="Z11:Z28">Y11/X11*100</f>
        <v>88.14285714285714</v>
      </c>
      <c r="AA11" s="14">
        <v>0</v>
      </c>
      <c r="AB11" s="15">
        <v>0</v>
      </c>
      <c r="AC11" s="13" t="e">
        <f aca="true" t="shared" si="11" ref="AC11:AC28">AB11/AA11*100</f>
        <v>#DIV/0!</v>
      </c>
      <c r="AD11" s="13">
        <v>0</v>
      </c>
      <c r="AE11" s="13">
        <v>0</v>
      </c>
      <c r="AF11" s="13" t="e">
        <f aca="true" t="shared" si="12" ref="AF11:AF30">AE11/AD11*100</f>
        <v>#DIV/0!</v>
      </c>
      <c r="AG11" s="13">
        <v>0</v>
      </c>
      <c r="AH11" s="13">
        <v>0</v>
      </c>
      <c r="AI11" s="13" t="e">
        <f aca="true" t="shared" si="13" ref="AI11:AI30">AH11/AG11*100</f>
        <v>#DIV/0!</v>
      </c>
      <c r="AJ11" s="34">
        <v>5340.9</v>
      </c>
      <c r="AK11" s="24">
        <v>3321.1</v>
      </c>
      <c r="AL11" s="13">
        <f aca="true" t="shared" si="14" ref="AL11:AL28">AK11/AJ11*100</f>
        <v>62.18240371472973</v>
      </c>
      <c r="AM11" s="34">
        <v>3513.3</v>
      </c>
      <c r="AN11" s="16">
        <v>2927.7</v>
      </c>
      <c r="AO11" s="13">
        <f aca="true" t="shared" si="15" ref="AO11:AO28">AN11/AM11*100</f>
        <v>83.3319101699257</v>
      </c>
      <c r="AP11" s="34">
        <v>0</v>
      </c>
      <c r="AQ11" s="24">
        <v>0</v>
      </c>
      <c r="AR11" s="13" t="e">
        <f>AQ11/AP11*100</f>
        <v>#DIV/0!</v>
      </c>
      <c r="AS11" s="33">
        <v>6602.2</v>
      </c>
      <c r="AT11" s="35">
        <v>3089.3</v>
      </c>
      <c r="AU11" s="13">
        <f aca="true" t="shared" si="16" ref="AU11:AU27">AT11/AS11*100</f>
        <v>46.79197843143195</v>
      </c>
      <c r="AV11" s="33">
        <v>1839.5</v>
      </c>
      <c r="AW11" s="35">
        <v>1201.2</v>
      </c>
      <c r="AX11" s="13">
        <f aca="true" t="shared" si="17" ref="AX11:AX28">AW11/AV11*100</f>
        <v>65.30035335689047</v>
      </c>
      <c r="AY11" s="33">
        <v>1409.6</v>
      </c>
      <c r="AZ11" s="35">
        <v>857.9</v>
      </c>
      <c r="BA11" s="13">
        <f t="shared" si="1"/>
        <v>60.86123723041999</v>
      </c>
      <c r="BB11" s="33">
        <v>3072.6</v>
      </c>
      <c r="BC11" s="35">
        <v>783.5</v>
      </c>
      <c r="BD11" s="13">
        <f aca="true" t="shared" si="18" ref="BD11:BD28">BC11/BB11*100</f>
        <v>25.499576905552303</v>
      </c>
      <c r="BE11" s="33">
        <v>170</v>
      </c>
      <c r="BF11" s="35">
        <v>151.7</v>
      </c>
      <c r="BG11" s="13">
        <f aca="true" t="shared" si="19" ref="BG11:BG28">BF11/BE11*100</f>
        <v>89.23529411764706</v>
      </c>
      <c r="BH11" s="33">
        <v>1420.2</v>
      </c>
      <c r="BI11" s="35">
        <v>879</v>
      </c>
      <c r="BJ11" s="13">
        <f aca="true" t="shared" si="20" ref="BJ11:BJ28">BI11/BH11*100</f>
        <v>61.892691170257706</v>
      </c>
      <c r="BK11" s="25">
        <v>0</v>
      </c>
      <c r="BL11" s="25">
        <f aca="true" t="shared" si="21" ref="BL11:BL28">D11-AT11</f>
        <v>1044.3999999999996</v>
      </c>
      <c r="BM11" s="13" t="e">
        <f aca="true" t="shared" si="22" ref="BM11:BM28">BL11/BK11*100</f>
        <v>#DIV/0!</v>
      </c>
      <c r="BN11" s="17">
        <f aca="true" t="shared" si="23" ref="BN11:BN28">C11-AS11</f>
        <v>-221.69999999999982</v>
      </c>
      <c r="BO11" s="17">
        <f t="shared" si="2"/>
        <v>1044.3999999999996</v>
      </c>
      <c r="BP11" s="13">
        <f aca="true" t="shared" si="24" ref="BP11:BP28">BO11/BN11*100</f>
        <v>-471.08705457825914</v>
      </c>
      <c r="BQ11" s="6"/>
      <c r="BR11" s="18"/>
    </row>
    <row r="12" spans="1:70" ht="15.75">
      <c r="A12" s="11">
        <v>3</v>
      </c>
      <c r="B12" s="12" t="s">
        <v>29</v>
      </c>
      <c r="C12" s="36">
        <f t="shared" si="3"/>
        <v>8063.8</v>
      </c>
      <c r="D12" s="13">
        <f t="shared" si="4"/>
        <v>5616.099999999999</v>
      </c>
      <c r="E12" s="13">
        <f t="shared" si="5"/>
        <v>69.64582454921995</v>
      </c>
      <c r="F12" s="34">
        <v>1827.5</v>
      </c>
      <c r="G12" s="15">
        <v>1472.7</v>
      </c>
      <c r="H12" s="13">
        <f t="shared" si="6"/>
        <v>80.58549931600547</v>
      </c>
      <c r="I12" s="14">
        <v>60</v>
      </c>
      <c r="J12" s="16">
        <v>65</v>
      </c>
      <c r="K12" s="13">
        <f t="shared" si="0"/>
        <v>108.33333333333333</v>
      </c>
      <c r="L12" s="14">
        <v>0</v>
      </c>
      <c r="M12" s="15">
        <v>0</v>
      </c>
      <c r="N12" s="13" t="e">
        <f t="shared" si="7"/>
        <v>#DIV/0!</v>
      </c>
      <c r="O12" s="14">
        <v>212</v>
      </c>
      <c r="P12" s="15">
        <v>65.1</v>
      </c>
      <c r="Q12" s="13">
        <f t="shared" si="8"/>
        <v>30.707547169811317</v>
      </c>
      <c r="R12" s="19">
        <v>357</v>
      </c>
      <c r="S12" s="16">
        <v>185.7</v>
      </c>
      <c r="T12" s="13">
        <f aca="true" t="shared" si="25" ref="T12:T28">S12/R12*100</f>
        <v>52.01680672268907</v>
      </c>
      <c r="U12" s="14">
        <v>0</v>
      </c>
      <c r="V12" s="16">
        <v>0</v>
      </c>
      <c r="W12" s="13" t="e">
        <f t="shared" si="9"/>
        <v>#DIV/0!</v>
      </c>
      <c r="X12" s="14">
        <v>220</v>
      </c>
      <c r="Y12" s="16">
        <v>199</v>
      </c>
      <c r="Z12" s="13">
        <f t="shared" si="10"/>
        <v>90.45454545454545</v>
      </c>
      <c r="AA12" s="14">
        <v>0</v>
      </c>
      <c r="AB12" s="15">
        <v>0</v>
      </c>
      <c r="AC12" s="13" t="e">
        <f t="shared" si="11"/>
        <v>#DIV/0!</v>
      </c>
      <c r="AD12" s="13">
        <v>0</v>
      </c>
      <c r="AE12" s="13">
        <v>0</v>
      </c>
      <c r="AF12" s="13" t="e">
        <f t="shared" si="12"/>
        <v>#DIV/0!</v>
      </c>
      <c r="AG12" s="13">
        <v>0</v>
      </c>
      <c r="AH12" s="13">
        <v>0</v>
      </c>
      <c r="AI12" s="13" t="e">
        <f t="shared" si="13"/>
        <v>#DIV/0!</v>
      </c>
      <c r="AJ12" s="34">
        <v>6236.3</v>
      </c>
      <c r="AK12" s="15">
        <v>4143.4</v>
      </c>
      <c r="AL12" s="13">
        <f t="shared" si="14"/>
        <v>66.44003656013982</v>
      </c>
      <c r="AM12" s="34">
        <v>3875.4</v>
      </c>
      <c r="AN12" s="16">
        <v>3229.5</v>
      </c>
      <c r="AO12" s="13">
        <f t="shared" si="15"/>
        <v>83.33333333333333</v>
      </c>
      <c r="AP12" s="34">
        <v>0</v>
      </c>
      <c r="AQ12" s="15">
        <v>0</v>
      </c>
      <c r="AR12" s="13" t="e">
        <f aca="true" t="shared" si="26" ref="AR12:AR28">AQ12/AP12*100</f>
        <v>#DIV/0!</v>
      </c>
      <c r="AS12" s="33">
        <v>9962.8</v>
      </c>
      <c r="AT12" s="35">
        <v>5403.3</v>
      </c>
      <c r="AU12" s="13">
        <f t="shared" si="16"/>
        <v>54.23475328220982</v>
      </c>
      <c r="AV12" s="33">
        <v>1814.4</v>
      </c>
      <c r="AW12" s="35">
        <v>1306.1</v>
      </c>
      <c r="AX12" s="13">
        <f t="shared" si="17"/>
        <v>71.98522927689594</v>
      </c>
      <c r="AY12" s="33">
        <v>1468.3</v>
      </c>
      <c r="AZ12" s="35">
        <v>1038.2</v>
      </c>
      <c r="BA12" s="13">
        <f t="shared" si="1"/>
        <v>70.70762105836683</v>
      </c>
      <c r="BB12" s="33">
        <v>4288.3</v>
      </c>
      <c r="BC12" s="35">
        <v>1710.2</v>
      </c>
      <c r="BD12" s="13">
        <f t="shared" si="18"/>
        <v>39.880605368094585</v>
      </c>
      <c r="BE12" s="33">
        <v>1557.8</v>
      </c>
      <c r="BF12" s="35">
        <v>942</v>
      </c>
      <c r="BG12" s="13">
        <f t="shared" si="19"/>
        <v>60.46989343946591</v>
      </c>
      <c r="BH12" s="33">
        <v>1808.7</v>
      </c>
      <c r="BI12" s="35">
        <v>1128</v>
      </c>
      <c r="BJ12" s="13">
        <f t="shared" si="20"/>
        <v>62.36523469895505</v>
      </c>
      <c r="BK12" s="25">
        <v>166</v>
      </c>
      <c r="BL12" s="25">
        <f t="shared" si="21"/>
        <v>212.79999999999927</v>
      </c>
      <c r="BM12" s="13">
        <f t="shared" si="22"/>
        <v>128.1927710843369</v>
      </c>
      <c r="BN12" s="17">
        <f t="shared" si="23"/>
        <v>-1898.999999999999</v>
      </c>
      <c r="BO12" s="17">
        <f t="shared" si="2"/>
        <v>212.79999999999927</v>
      </c>
      <c r="BP12" s="13">
        <f t="shared" si="24"/>
        <v>-11.205897840968898</v>
      </c>
      <c r="BQ12" s="6"/>
      <c r="BR12" s="18"/>
    </row>
    <row r="13" spans="1:70" ht="15" customHeight="1">
      <c r="A13" s="11">
        <v>4</v>
      </c>
      <c r="B13" s="12" t="s">
        <v>30</v>
      </c>
      <c r="C13" s="36">
        <f>F13+AJ13</f>
        <v>4554.1</v>
      </c>
      <c r="D13" s="13">
        <f t="shared" si="4"/>
        <v>3884.5</v>
      </c>
      <c r="E13" s="13">
        <f t="shared" si="5"/>
        <v>85.29676555192025</v>
      </c>
      <c r="F13" s="34">
        <v>1667.6</v>
      </c>
      <c r="G13" s="15">
        <v>1330.2</v>
      </c>
      <c r="H13" s="13">
        <f t="shared" si="6"/>
        <v>79.76733029503478</v>
      </c>
      <c r="I13" s="14">
        <v>186</v>
      </c>
      <c r="J13" s="16">
        <v>149.6</v>
      </c>
      <c r="K13" s="13">
        <f t="shared" si="0"/>
        <v>80.43010752688173</v>
      </c>
      <c r="L13" s="14">
        <v>8</v>
      </c>
      <c r="M13" s="15">
        <v>4.5</v>
      </c>
      <c r="N13" s="13">
        <f t="shared" si="7"/>
        <v>56.25</v>
      </c>
      <c r="O13" s="14">
        <v>65</v>
      </c>
      <c r="P13" s="24">
        <v>11.8</v>
      </c>
      <c r="Q13" s="13">
        <f t="shared" si="8"/>
        <v>18.153846153846153</v>
      </c>
      <c r="R13" s="14">
        <v>310</v>
      </c>
      <c r="S13" s="15">
        <v>193.9</v>
      </c>
      <c r="T13" s="13">
        <f t="shared" si="25"/>
        <v>62.54838709677419</v>
      </c>
      <c r="U13" s="14">
        <v>0</v>
      </c>
      <c r="V13" s="16">
        <v>0</v>
      </c>
      <c r="W13" s="13" t="e">
        <f t="shared" si="9"/>
        <v>#DIV/0!</v>
      </c>
      <c r="X13" s="14">
        <v>151</v>
      </c>
      <c r="Y13" s="16">
        <v>38.5</v>
      </c>
      <c r="Z13" s="13">
        <f t="shared" si="10"/>
        <v>25.496688741721858</v>
      </c>
      <c r="AA13" s="14">
        <v>0</v>
      </c>
      <c r="AB13" s="15">
        <v>0</v>
      </c>
      <c r="AC13" s="13" t="e">
        <f t="shared" si="11"/>
        <v>#DIV/0!</v>
      </c>
      <c r="AD13" s="13">
        <v>0</v>
      </c>
      <c r="AE13" s="13">
        <v>0</v>
      </c>
      <c r="AF13" s="13" t="e">
        <f t="shared" si="12"/>
        <v>#DIV/0!</v>
      </c>
      <c r="AG13" s="13">
        <v>0</v>
      </c>
      <c r="AH13" s="13">
        <v>0</v>
      </c>
      <c r="AI13" s="13" t="e">
        <f t="shared" si="13"/>
        <v>#DIV/0!</v>
      </c>
      <c r="AJ13" s="34">
        <v>2886.5</v>
      </c>
      <c r="AK13" s="24">
        <v>2554.3</v>
      </c>
      <c r="AL13" s="13">
        <f t="shared" si="14"/>
        <v>88.49125238177724</v>
      </c>
      <c r="AM13" s="34">
        <v>1632.1</v>
      </c>
      <c r="AN13" s="16">
        <v>1360.1</v>
      </c>
      <c r="AO13" s="13">
        <f t="shared" si="15"/>
        <v>83.33435451259113</v>
      </c>
      <c r="AP13" s="34">
        <v>0</v>
      </c>
      <c r="AQ13" s="15">
        <v>0</v>
      </c>
      <c r="AR13" s="13" t="e">
        <f t="shared" si="26"/>
        <v>#DIV/0!</v>
      </c>
      <c r="AS13" s="33">
        <v>5692.3</v>
      </c>
      <c r="AT13" s="35">
        <v>3471.5</v>
      </c>
      <c r="AU13" s="13">
        <f t="shared" si="16"/>
        <v>60.98589322418003</v>
      </c>
      <c r="AV13" s="33">
        <v>1516.3</v>
      </c>
      <c r="AW13" s="35">
        <v>1034.2</v>
      </c>
      <c r="AX13" s="13">
        <f t="shared" si="17"/>
        <v>68.20550023082504</v>
      </c>
      <c r="AY13" s="33">
        <v>1172.5</v>
      </c>
      <c r="AZ13" s="35">
        <v>748</v>
      </c>
      <c r="BA13" s="13">
        <f t="shared" si="1"/>
        <v>63.795309168443495</v>
      </c>
      <c r="BB13" s="33">
        <v>3024.6</v>
      </c>
      <c r="BC13" s="35">
        <v>1652.5</v>
      </c>
      <c r="BD13" s="13">
        <f t="shared" si="18"/>
        <v>54.635323679164195</v>
      </c>
      <c r="BE13" s="33">
        <v>126.8</v>
      </c>
      <c r="BF13" s="35">
        <v>48.4</v>
      </c>
      <c r="BG13" s="13">
        <f t="shared" si="19"/>
        <v>38.170347003154575</v>
      </c>
      <c r="BH13" s="33">
        <v>924.872</v>
      </c>
      <c r="BI13" s="35">
        <v>657.9</v>
      </c>
      <c r="BJ13" s="13">
        <f>BI13/BH13*100</f>
        <v>71.13416775510557</v>
      </c>
      <c r="BK13" s="25">
        <v>0.1</v>
      </c>
      <c r="BL13" s="25">
        <f t="shared" si="21"/>
        <v>413</v>
      </c>
      <c r="BM13" s="13">
        <f>BL13/BK13*100</f>
        <v>413000</v>
      </c>
      <c r="BN13" s="17">
        <f t="shared" si="23"/>
        <v>-1138.1999999999998</v>
      </c>
      <c r="BO13" s="17">
        <f t="shared" si="2"/>
        <v>413</v>
      </c>
      <c r="BP13" s="13">
        <f>BO13/BN13*100</f>
        <v>-36.28536285362854</v>
      </c>
      <c r="BQ13" s="6"/>
      <c r="BR13" s="18"/>
    </row>
    <row r="14" spans="1:70" ht="15.75">
      <c r="A14" s="11">
        <v>5</v>
      </c>
      <c r="B14" s="12" t="s">
        <v>31</v>
      </c>
      <c r="C14" s="36">
        <f t="shared" si="3"/>
        <v>5256.6</v>
      </c>
      <c r="D14" s="23">
        <f t="shared" si="4"/>
        <v>4720.1</v>
      </c>
      <c r="E14" s="13">
        <f t="shared" si="5"/>
        <v>89.79378305368489</v>
      </c>
      <c r="F14" s="34">
        <v>1479.6</v>
      </c>
      <c r="G14" s="15">
        <v>1232.8</v>
      </c>
      <c r="H14" s="13">
        <f t="shared" si="6"/>
        <v>83.3198161665315</v>
      </c>
      <c r="I14" s="14">
        <v>76.6</v>
      </c>
      <c r="J14" s="15">
        <v>62.8</v>
      </c>
      <c r="K14" s="13">
        <f t="shared" si="0"/>
        <v>81.98433420365535</v>
      </c>
      <c r="L14" s="14">
        <v>450</v>
      </c>
      <c r="M14" s="15">
        <v>441.9</v>
      </c>
      <c r="N14" s="13">
        <f t="shared" si="7"/>
        <v>98.2</v>
      </c>
      <c r="O14" s="14">
        <v>80</v>
      </c>
      <c r="P14" s="24">
        <v>14.4</v>
      </c>
      <c r="Q14" s="13">
        <f t="shared" si="8"/>
        <v>18</v>
      </c>
      <c r="R14" s="14">
        <v>200</v>
      </c>
      <c r="S14" s="15">
        <v>110.6</v>
      </c>
      <c r="T14" s="13">
        <f t="shared" si="25"/>
        <v>55.3</v>
      </c>
      <c r="U14" s="14">
        <v>0</v>
      </c>
      <c r="V14" s="16">
        <v>0</v>
      </c>
      <c r="W14" s="13" t="e">
        <f t="shared" si="9"/>
        <v>#DIV/0!</v>
      </c>
      <c r="X14" s="14">
        <v>330</v>
      </c>
      <c r="Y14" s="16">
        <v>281.5</v>
      </c>
      <c r="Z14" s="13">
        <f t="shared" si="10"/>
        <v>85.3030303030303</v>
      </c>
      <c r="AA14" s="14">
        <v>15</v>
      </c>
      <c r="AB14" s="16">
        <v>12.1</v>
      </c>
      <c r="AC14" s="13">
        <f t="shared" si="11"/>
        <v>80.66666666666666</v>
      </c>
      <c r="AD14" s="13">
        <v>0</v>
      </c>
      <c r="AE14" s="13">
        <v>0</v>
      </c>
      <c r="AF14" s="13" t="e">
        <f t="shared" si="12"/>
        <v>#DIV/0!</v>
      </c>
      <c r="AG14" s="13">
        <v>0</v>
      </c>
      <c r="AH14" s="13">
        <v>0</v>
      </c>
      <c r="AI14" s="13" t="e">
        <f t="shared" si="13"/>
        <v>#DIV/0!</v>
      </c>
      <c r="AJ14" s="34">
        <v>3777</v>
      </c>
      <c r="AK14" s="15">
        <v>3487.3</v>
      </c>
      <c r="AL14" s="13">
        <f t="shared" si="14"/>
        <v>92.32989144823934</v>
      </c>
      <c r="AM14" s="34">
        <v>1681.7</v>
      </c>
      <c r="AN14" s="16">
        <v>1401.4</v>
      </c>
      <c r="AO14" s="13">
        <f t="shared" si="15"/>
        <v>83.33234227270025</v>
      </c>
      <c r="AP14" s="34">
        <v>0</v>
      </c>
      <c r="AQ14" s="24">
        <v>0</v>
      </c>
      <c r="AR14" s="13" t="e">
        <f t="shared" si="26"/>
        <v>#DIV/0!</v>
      </c>
      <c r="AS14" s="33">
        <v>5832.2</v>
      </c>
      <c r="AT14" s="35">
        <v>4664.6</v>
      </c>
      <c r="AU14" s="13">
        <f t="shared" si="16"/>
        <v>79.98011042145332</v>
      </c>
      <c r="AV14" s="33">
        <v>1671.2</v>
      </c>
      <c r="AW14" s="35">
        <v>1198.6</v>
      </c>
      <c r="AX14" s="13">
        <f t="shared" si="17"/>
        <v>71.72091910004787</v>
      </c>
      <c r="AY14" s="33">
        <v>1095.5</v>
      </c>
      <c r="AZ14" s="35">
        <v>746.2</v>
      </c>
      <c r="BA14" s="13">
        <f t="shared" si="1"/>
        <v>68.1150159744409</v>
      </c>
      <c r="BB14" s="33">
        <v>1031.0851</v>
      </c>
      <c r="BC14" s="35">
        <v>923</v>
      </c>
      <c r="BD14" s="13">
        <f t="shared" si="18"/>
        <v>89.51734439766416</v>
      </c>
      <c r="BE14" s="33">
        <v>1982.4</v>
      </c>
      <c r="BF14" s="35">
        <v>1759.6</v>
      </c>
      <c r="BG14" s="13">
        <f t="shared" si="19"/>
        <v>88.76109765940274</v>
      </c>
      <c r="BH14" s="33">
        <v>1037.624</v>
      </c>
      <c r="BI14" s="35">
        <v>712.2</v>
      </c>
      <c r="BJ14" s="13">
        <f t="shared" si="20"/>
        <v>68.63757970131763</v>
      </c>
      <c r="BK14" s="25">
        <v>0</v>
      </c>
      <c r="BL14" s="25">
        <f t="shared" si="21"/>
        <v>55.5</v>
      </c>
      <c r="BM14" s="13" t="e">
        <f t="shared" si="22"/>
        <v>#DIV/0!</v>
      </c>
      <c r="BN14" s="17">
        <f t="shared" si="23"/>
        <v>-575.5999999999995</v>
      </c>
      <c r="BO14" s="17">
        <f t="shared" si="2"/>
        <v>55.5</v>
      </c>
      <c r="BP14" s="13">
        <f t="shared" si="24"/>
        <v>-9.642112578179301</v>
      </c>
      <c r="BQ14" s="6"/>
      <c r="BR14" s="18"/>
    </row>
    <row r="15" spans="1:70" ht="15.75">
      <c r="A15" s="11">
        <v>6</v>
      </c>
      <c r="B15" s="12" t="s">
        <v>32</v>
      </c>
      <c r="C15" s="36">
        <f t="shared" si="3"/>
        <v>5572.299999999999</v>
      </c>
      <c r="D15" s="23">
        <f t="shared" si="4"/>
        <v>3962.1000000000004</v>
      </c>
      <c r="E15" s="13">
        <f t="shared" si="5"/>
        <v>71.10349406887643</v>
      </c>
      <c r="F15" s="34">
        <v>1206.1</v>
      </c>
      <c r="G15" s="15">
        <v>920.7</v>
      </c>
      <c r="H15" s="13">
        <f t="shared" si="6"/>
        <v>76.33695381809137</v>
      </c>
      <c r="I15" s="14">
        <v>45.2</v>
      </c>
      <c r="J15" s="15">
        <v>31.5</v>
      </c>
      <c r="K15" s="13">
        <f t="shared" si="0"/>
        <v>69.69026548672565</v>
      </c>
      <c r="L15" s="14">
        <v>0</v>
      </c>
      <c r="M15" s="15">
        <v>0</v>
      </c>
      <c r="N15" s="13" t="e">
        <f t="shared" si="7"/>
        <v>#DIV/0!</v>
      </c>
      <c r="O15" s="14">
        <v>120</v>
      </c>
      <c r="P15" s="15">
        <v>23.7</v>
      </c>
      <c r="Q15" s="13">
        <f t="shared" si="8"/>
        <v>19.749999999999996</v>
      </c>
      <c r="R15" s="14">
        <v>326</v>
      </c>
      <c r="S15" s="15">
        <v>154.7</v>
      </c>
      <c r="T15" s="13">
        <f t="shared" si="25"/>
        <v>47.45398773006135</v>
      </c>
      <c r="U15" s="14">
        <v>0</v>
      </c>
      <c r="V15" s="16">
        <v>0</v>
      </c>
      <c r="W15" s="13" t="e">
        <f t="shared" si="9"/>
        <v>#DIV/0!</v>
      </c>
      <c r="X15" s="14">
        <v>170</v>
      </c>
      <c r="Y15" s="16">
        <v>179.1</v>
      </c>
      <c r="Z15" s="13">
        <f t="shared" si="10"/>
        <v>105.35294117647058</v>
      </c>
      <c r="AA15" s="14">
        <v>0</v>
      </c>
      <c r="AB15" s="15">
        <v>0</v>
      </c>
      <c r="AC15" s="13" t="e">
        <f t="shared" si="11"/>
        <v>#DIV/0!</v>
      </c>
      <c r="AD15" s="13">
        <v>0</v>
      </c>
      <c r="AE15" s="13">
        <v>0</v>
      </c>
      <c r="AF15" s="13" t="e">
        <f t="shared" si="12"/>
        <v>#DIV/0!</v>
      </c>
      <c r="AG15" s="13">
        <v>0</v>
      </c>
      <c r="AH15" s="13">
        <v>0</v>
      </c>
      <c r="AI15" s="13" t="e">
        <f t="shared" si="13"/>
        <v>#DIV/0!</v>
      </c>
      <c r="AJ15" s="34">
        <v>4366.2</v>
      </c>
      <c r="AK15" s="15">
        <v>3041.4</v>
      </c>
      <c r="AL15" s="13">
        <f t="shared" si="14"/>
        <v>69.65782602720903</v>
      </c>
      <c r="AM15" s="34">
        <v>3136.6</v>
      </c>
      <c r="AN15" s="16">
        <v>2613.9</v>
      </c>
      <c r="AO15" s="13">
        <f t="shared" si="15"/>
        <v>83.33545877701971</v>
      </c>
      <c r="AP15" s="34">
        <v>0</v>
      </c>
      <c r="AQ15" s="15">
        <v>0</v>
      </c>
      <c r="AR15" s="13" t="e">
        <f t="shared" si="26"/>
        <v>#DIV/0!</v>
      </c>
      <c r="AS15" s="33">
        <v>6642.7</v>
      </c>
      <c r="AT15" s="35">
        <v>3247.3</v>
      </c>
      <c r="AU15" s="13">
        <f t="shared" si="16"/>
        <v>48.88524244659552</v>
      </c>
      <c r="AV15" s="33">
        <v>2083.9</v>
      </c>
      <c r="AW15" s="35">
        <v>1487.5</v>
      </c>
      <c r="AX15" s="13">
        <f t="shared" si="17"/>
        <v>71.38058448102116</v>
      </c>
      <c r="AY15" s="33">
        <v>1860.5</v>
      </c>
      <c r="AZ15" s="35">
        <v>1311.5</v>
      </c>
      <c r="BA15" s="13">
        <f t="shared" si="1"/>
        <v>70.49180327868852</v>
      </c>
      <c r="BB15" s="33">
        <v>1942.2</v>
      </c>
      <c r="BC15" s="35">
        <v>735.2</v>
      </c>
      <c r="BD15" s="13">
        <f t="shared" si="18"/>
        <v>37.853980022654724</v>
      </c>
      <c r="BE15" s="33">
        <v>1314.5</v>
      </c>
      <c r="BF15" s="35">
        <v>216.6</v>
      </c>
      <c r="BG15" s="13">
        <f t="shared" si="19"/>
        <v>16.477748193229363</v>
      </c>
      <c r="BH15" s="33">
        <v>1143.565</v>
      </c>
      <c r="BI15" s="35">
        <v>734.3</v>
      </c>
      <c r="BJ15" s="13">
        <f t="shared" si="20"/>
        <v>64.21147901518496</v>
      </c>
      <c r="BK15" s="25">
        <v>0</v>
      </c>
      <c r="BL15" s="25">
        <f t="shared" si="21"/>
        <v>714.8000000000002</v>
      </c>
      <c r="BM15" s="13" t="e">
        <f t="shared" si="22"/>
        <v>#DIV/0!</v>
      </c>
      <c r="BN15" s="17">
        <f t="shared" si="23"/>
        <v>-1070.4000000000005</v>
      </c>
      <c r="BO15" s="17">
        <f t="shared" si="2"/>
        <v>714.8000000000002</v>
      </c>
      <c r="BP15" s="13">
        <f t="shared" si="24"/>
        <v>-66.77877428998504</v>
      </c>
      <c r="BQ15" s="6"/>
      <c r="BR15" s="18"/>
    </row>
    <row r="16" spans="1:70" ht="15.75">
      <c r="A16" s="11">
        <v>7</v>
      </c>
      <c r="B16" s="12" t="s">
        <v>33</v>
      </c>
      <c r="C16" s="36">
        <f t="shared" si="3"/>
        <v>4708</v>
      </c>
      <c r="D16" s="23">
        <f t="shared" si="4"/>
        <v>3665.3</v>
      </c>
      <c r="E16" s="13">
        <f t="shared" si="5"/>
        <v>77.85259133389974</v>
      </c>
      <c r="F16" s="34">
        <v>1007.8</v>
      </c>
      <c r="G16" s="15">
        <v>802.5</v>
      </c>
      <c r="H16" s="13">
        <f t="shared" si="6"/>
        <v>79.6288946219488</v>
      </c>
      <c r="I16" s="14">
        <v>24</v>
      </c>
      <c r="J16" s="15">
        <v>22.6</v>
      </c>
      <c r="K16" s="13">
        <f t="shared" si="0"/>
        <v>94.16666666666667</v>
      </c>
      <c r="L16" s="14">
        <v>0</v>
      </c>
      <c r="M16" s="15">
        <v>0</v>
      </c>
      <c r="N16" s="13" t="e">
        <f t="shared" si="7"/>
        <v>#DIV/0!</v>
      </c>
      <c r="O16" s="14">
        <v>80</v>
      </c>
      <c r="P16" s="16">
        <v>30.6</v>
      </c>
      <c r="Q16" s="26">
        <f t="shared" si="8"/>
        <v>38.25</v>
      </c>
      <c r="R16" s="14">
        <v>274</v>
      </c>
      <c r="S16" s="24">
        <v>142.7</v>
      </c>
      <c r="T16" s="13">
        <f t="shared" si="25"/>
        <v>52.08029197080292</v>
      </c>
      <c r="U16" s="14">
        <v>0</v>
      </c>
      <c r="V16" s="16">
        <v>0</v>
      </c>
      <c r="W16" s="13" t="e">
        <f t="shared" si="9"/>
        <v>#DIV/0!</v>
      </c>
      <c r="X16" s="14">
        <v>120</v>
      </c>
      <c r="Y16" s="16">
        <v>87.5</v>
      </c>
      <c r="Z16" s="13">
        <f t="shared" si="10"/>
        <v>72.91666666666666</v>
      </c>
      <c r="AA16" s="14">
        <v>55</v>
      </c>
      <c r="AB16" s="15">
        <v>81</v>
      </c>
      <c r="AC16" s="13">
        <f t="shared" si="11"/>
        <v>147.27272727272725</v>
      </c>
      <c r="AD16" s="13">
        <v>0</v>
      </c>
      <c r="AE16" s="13">
        <v>0</v>
      </c>
      <c r="AF16" s="13" t="e">
        <f t="shared" si="12"/>
        <v>#DIV/0!</v>
      </c>
      <c r="AG16" s="13">
        <v>0</v>
      </c>
      <c r="AH16" s="13">
        <v>0</v>
      </c>
      <c r="AI16" s="13" t="e">
        <f t="shared" si="13"/>
        <v>#DIV/0!</v>
      </c>
      <c r="AJ16" s="34">
        <v>3700.2</v>
      </c>
      <c r="AK16" s="24">
        <v>2862.8</v>
      </c>
      <c r="AL16" s="13">
        <f t="shared" si="14"/>
        <v>77.36879087616887</v>
      </c>
      <c r="AM16" s="34">
        <v>2894.5</v>
      </c>
      <c r="AN16" s="16">
        <v>2412.1</v>
      </c>
      <c r="AO16" s="13">
        <f>AN16/AM16*100</f>
        <v>83.33390913802037</v>
      </c>
      <c r="AP16" s="34">
        <v>0</v>
      </c>
      <c r="AQ16" s="15">
        <v>0</v>
      </c>
      <c r="AR16" s="13" t="e">
        <f t="shared" si="26"/>
        <v>#DIV/0!</v>
      </c>
      <c r="AS16" s="33">
        <v>4965.6</v>
      </c>
      <c r="AT16" s="35">
        <v>3548.2</v>
      </c>
      <c r="AU16" s="13">
        <f t="shared" si="16"/>
        <v>71.45561462864507</v>
      </c>
      <c r="AV16" s="33">
        <v>1894.1</v>
      </c>
      <c r="AW16" s="35">
        <v>1371.9</v>
      </c>
      <c r="AX16" s="13">
        <f t="shared" si="17"/>
        <v>72.43017792091231</v>
      </c>
      <c r="AY16" s="33">
        <v>1366.6</v>
      </c>
      <c r="AZ16" s="35">
        <v>969.8</v>
      </c>
      <c r="BA16" s="13">
        <f t="shared" si="1"/>
        <v>70.96443728962389</v>
      </c>
      <c r="BB16" s="33">
        <v>1091.63122</v>
      </c>
      <c r="BC16" s="35">
        <v>654</v>
      </c>
      <c r="BD16" s="13">
        <f t="shared" si="18"/>
        <v>59.91034224909764</v>
      </c>
      <c r="BE16" s="33">
        <v>151.4</v>
      </c>
      <c r="BF16" s="35">
        <v>42.5</v>
      </c>
      <c r="BG16" s="13">
        <f t="shared" si="19"/>
        <v>28.07133421400264</v>
      </c>
      <c r="BH16" s="33">
        <v>1726.578</v>
      </c>
      <c r="BI16" s="35">
        <v>1409.3</v>
      </c>
      <c r="BJ16" s="13">
        <f t="shared" si="20"/>
        <v>81.62388261636602</v>
      </c>
      <c r="BK16" s="25">
        <f>C16-AS16</f>
        <v>-257.60000000000036</v>
      </c>
      <c r="BL16" s="25">
        <f t="shared" si="21"/>
        <v>117.10000000000036</v>
      </c>
      <c r="BM16" s="13">
        <f t="shared" si="22"/>
        <v>-45.45807453416157</v>
      </c>
      <c r="BN16" s="17">
        <f t="shared" si="23"/>
        <v>-257.60000000000036</v>
      </c>
      <c r="BO16" s="17">
        <f t="shared" si="2"/>
        <v>117.10000000000036</v>
      </c>
      <c r="BP16" s="13">
        <f t="shared" si="24"/>
        <v>-45.45807453416157</v>
      </c>
      <c r="BQ16" s="6"/>
      <c r="BR16" s="18"/>
    </row>
    <row r="17" spans="1:70" ht="15" customHeight="1">
      <c r="A17" s="11">
        <v>8</v>
      </c>
      <c r="B17" s="12" t="s">
        <v>34</v>
      </c>
      <c r="C17" s="36">
        <f t="shared" si="3"/>
        <v>86911.4</v>
      </c>
      <c r="D17" s="23">
        <f t="shared" si="4"/>
        <v>73990.2</v>
      </c>
      <c r="E17" s="13">
        <f t="shared" si="5"/>
        <v>85.1329054646456</v>
      </c>
      <c r="F17" s="34">
        <v>40679.8</v>
      </c>
      <c r="G17" s="15">
        <v>30414.3</v>
      </c>
      <c r="H17" s="13">
        <f t="shared" si="6"/>
        <v>74.76511683931581</v>
      </c>
      <c r="I17" s="14">
        <v>23600</v>
      </c>
      <c r="J17" s="15">
        <v>19801.8</v>
      </c>
      <c r="K17" s="13">
        <f t="shared" si="0"/>
        <v>83.90593220338984</v>
      </c>
      <c r="L17" s="14">
        <v>250</v>
      </c>
      <c r="M17" s="15">
        <v>266.8</v>
      </c>
      <c r="N17" s="13">
        <f t="shared" si="7"/>
        <v>106.72000000000001</v>
      </c>
      <c r="O17" s="14">
        <v>5300</v>
      </c>
      <c r="P17" s="15">
        <v>2291.8</v>
      </c>
      <c r="Q17" s="13">
        <f t="shared" si="8"/>
        <v>43.241509433962264</v>
      </c>
      <c r="R17" s="14">
        <v>7060</v>
      </c>
      <c r="S17" s="16">
        <v>4351.2</v>
      </c>
      <c r="T17" s="13">
        <f t="shared" si="25"/>
        <v>61.63172804532577</v>
      </c>
      <c r="U17" s="14">
        <v>1000</v>
      </c>
      <c r="V17" s="16">
        <v>661</v>
      </c>
      <c r="W17" s="13">
        <f t="shared" si="9"/>
        <v>66.10000000000001</v>
      </c>
      <c r="X17" s="14">
        <v>200</v>
      </c>
      <c r="Y17" s="16">
        <v>223.3</v>
      </c>
      <c r="Z17" s="13">
        <f t="shared" si="10"/>
        <v>111.65</v>
      </c>
      <c r="AA17" s="14">
        <v>60</v>
      </c>
      <c r="AB17" s="15">
        <v>191.6</v>
      </c>
      <c r="AC17" s="13">
        <f t="shared" si="11"/>
        <v>319.3333333333333</v>
      </c>
      <c r="AD17" s="13">
        <v>0</v>
      </c>
      <c r="AE17" s="13">
        <v>0</v>
      </c>
      <c r="AF17" s="13" t="e">
        <f t="shared" si="12"/>
        <v>#DIV/0!</v>
      </c>
      <c r="AG17" s="13">
        <v>715</v>
      </c>
      <c r="AH17" s="13">
        <v>511.3</v>
      </c>
      <c r="AI17" s="13">
        <f t="shared" si="13"/>
        <v>71.51048951048952</v>
      </c>
      <c r="AJ17" s="34">
        <v>46231.6</v>
      </c>
      <c r="AK17" s="16">
        <v>43575.9</v>
      </c>
      <c r="AL17" s="13">
        <f t="shared" si="14"/>
        <v>94.25566063039133</v>
      </c>
      <c r="AM17" s="34">
        <v>0</v>
      </c>
      <c r="AN17" s="16">
        <v>0</v>
      </c>
      <c r="AO17" s="13" t="e">
        <f t="shared" si="15"/>
        <v>#DIV/0!</v>
      </c>
      <c r="AP17" s="34">
        <v>0</v>
      </c>
      <c r="AQ17" s="15">
        <v>0</v>
      </c>
      <c r="AR17" s="13" t="e">
        <f t="shared" si="26"/>
        <v>#DIV/0!</v>
      </c>
      <c r="AS17" s="33">
        <v>101325.6</v>
      </c>
      <c r="AT17" s="35">
        <v>73486</v>
      </c>
      <c r="AU17" s="13">
        <f t="shared" si="16"/>
        <v>72.52461372052078</v>
      </c>
      <c r="AV17" s="33">
        <v>7842</v>
      </c>
      <c r="AW17" s="35">
        <v>3946.4</v>
      </c>
      <c r="AX17" s="13">
        <f t="shared" si="17"/>
        <v>50.32389696505993</v>
      </c>
      <c r="AY17" s="33">
        <v>5243.6</v>
      </c>
      <c r="AZ17" s="35">
        <v>3539.1</v>
      </c>
      <c r="BA17" s="13">
        <f t="shared" si="1"/>
        <v>67.49370661377678</v>
      </c>
      <c r="BB17" s="33">
        <v>24573.6</v>
      </c>
      <c r="BC17" s="35">
        <v>16000</v>
      </c>
      <c r="BD17" s="13">
        <f t="shared" si="18"/>
        <v>65.11052511638506</v>
      </c>
      <c r="BE17" s="33">
        <v>62017.1</v>
      </c>
      <c r="BF17" s="35">
        <v>47809.8</v>
      </c>
      <c r="BG17" s="13">
        <f t="shared" si="19"/>
        <v>77.09131836219366</v>
      </c>
      <c r="BH17" s="33">
        <v>6225.1</v>
      </c>
      <c r="BI17" s="35">
        <v>5194.8</v>
      </c>
      <c r="BJ17" s="13">
        <f t="shared" si="20"/>
        <v>83.44926185924723</v>
      </c>
      <c r="BK17" s="25">
        <v>-3731.7</v>
      </c>
      <c r="BL17" s="25">
        <f t="shared" si="21"/>
        <v>504.1999999999971</v>
      </c>
      <c r="BM17" s="13">
        <f t="shared" si="22"/>
        <v>-13.511268322748268</v>
      </c>
      <c r="BN17" s="17">
        <f t="shared" si="23"/>
        <v>-14414.200000000012</v>
      </c>
      <c r="BO17" s="17">
        <f t="shared" si="2"/>
        <v>504.1999999999971</v>
      </c>
      <c r="BP17" s="13">
        <f t="shared" si="24"/>
        <v>-3.4979395318505135</v>
      </c>
      <c r="BQ17" s="6"/>
      <c r="BR17" s="18"/>
    </row>
    <row r="18" spans="1:70" ht="15.75">
      <c r="A18" s="11">
        <v>9</v>
      </c>
      <c r="B18" s="12" t="s">
        <v>35</v>
      </c>
      <c r="C18" s="36">
        <f t="shared" si="3"/>
        <v>7536.599999999999</v>
      </c>
      <c r="D18" s="23">
        <f t="shared" si="4"/>
        <v>6496.2</v>
      </c>
      <c r="E18" s="13">
        <f t="shared" si="5"/>
        <v>86.19536661093863</v>
      </c>
      <c r="F18" s="34">
        <v>1342.2</v>
      </c>
      <c r="G18" s="15">
        <v>1245</v>
      </c>
      <c r="H18" s="13">
        <f t="shared" si="6"/>
        <v>92.7581582476531</v>
      </c>
      <c r="I18" s="14">
        <v>42</v>
      </c>
      <c r="J18" s="15">
        <v>35</v>
      </c>
      <c r="K18" s="13">
        <f>J18/I18*100</f>
        <v>83.33333333333334</v>
      </c>
      <c r="L18" s="14">
        <v>20</v>
      </c>
      <c r="M18" s="15">
        <v>-0.4</v>
      </c>
      <c r="N18" s="13">
        <f t="shared" si="7"/>
        <v>-2</v>
      </c>
      <c r="O18" s="14">
        <v>109</v>
      </c>
      <c r="P18" s="15">
        <v>36.8</v>
      </c>
      <c r="Q18" s="13">
        <f t="shared" si="8"/>
        <v>33.76146788990825</v>
      </c>
      <c r="R18" s="14">
        <v>353</v>
      </c>
      <c r="S18" s="15">
        <v>236.1</v>
      </c>
      <c r="T18" s="13">
        <f t="shared" si="25"/>
        <v>66.88385269121812</v>
      </c>
      <c r="U18" s="14">
        <v>0</v>
      </c>
      <c r="V18" s="16">
        <v>0</v>
      </c>
      <c r="W18" s="13" t="e">
        <f t="shared" si="9"/>
        <v>#DIV/0!</v>
      </c>
      <c r="X18" s="14">
        <v>90</v>
      </c>
      <c r="Y18" s="24">
        <v>231.7</v>
      </c>
      <c r="Z18" s="13">
        <f t="shared" si="10"/>
        <v>257.44444444444446</v>
      </c>
      <c r="AA18" s="14">
        <v>0</v>
      </c>
      <c r="AB18" s="15">
        <v>0</v>
      </c>
      <c r="AC18" s="13" t="e">
        <f t="shared" si="11"/>
        <v>#DIV/0!</v>
      </c>
      <c r="AD18" s="13">
        <v>0</v>
      </c>
      <c r="AE18" s="13">
        <v>0</v>
      </c>
      <c r="AF18" s="13" t="e">
        <f t="shared" si="12"/>
        <v>#DIV/0!</v>
      </c>
      <c r="AG18" s="13">
        <v>0</v>
      </c>
      <c r="AH18" s="13">
        <v>0</v>
      </c>
      <c r="AI18" s="13" t="e">
        <f t="shared" si="13"/>
        <v>#DIV/0!</v>
      </c>
      <c r="AJ18" s="34">
        <v>6194.4</v>
      </c>
      <c r="AK18" s="24">
        <v>5251.2</v>
      </c>
      <c r="AL18" s="13">
        <f t="shared" si="14"/>
        <v>84.77334366524603</v>
      </c>
      <c r="AM18" s="34">
        <v>2604.2</v>
      </c>
      <c r="AN18" s="16">
        <v>2170.1</v>
      </c>
      <c r="AO18" s="13">
        <f t="shared" si="15"/>
        <v>83.33077336610091</v>
      </c>
      <c r="AP18" s="34">
        <v>0</v>
      </c>
      <c r="AQ18" s="16">
        <v>0</v>
      </c>
      <c r="AR18" s="13" t="e">
        <f>AQ18/AP18*100</f>
        <v>#DIV/0!</v>
      </c>
      <c r="AS18" s="33">
        <v>7986.8</v>
      </c>
      <c r="AT18" s="35">
        <v>5966</v>
      </c>
      <c r="AU18" s="13">
        <f t="shared" si="16"/>
        <v>74.69825211599138</v>
      </c>
      <c r="AV18" s="33">
        <v>2283.6</v>
      </c>
      <c r="AW18" s="35">
        <v>1338</v>
      </c>
      <c r="AX18" s="13">
        <f t="shared" si="17"/>
        <v>58.59169732002102</v>
      </c>
      <c r="AY18" s="33">
        <v>1478</v>
      </c>
      <c r="AZ18" s="35">
        <v>925.3</v>
      </c>
      <c r="BA18" s="13">
        <f t="shared" si="1"/>
        <v>62.60487144790257</v>
      </c>
      <c r="BB18" s="33">
        <v>1946.3733</v>
      </c>
      <c r="BC18" s="35">
        <v>1799.9</v>
      </c>
      <c r="BD18" s="13">
        <f t="shared" si="18"/>
        <v>92.47455254344067</v>
      </c>
      <c r="BE18" s="33">
        <v>951.2</v>
      </c>
      <c r="BF18" s="35">
        <v>558.1</v>
      </c>
      <c r="BG18" s="13">
        <f t="shared" si="19"/>
        <v>58.67325483599664</v>
      </c>
      <c r="BH18" s="33">
        <v>2703.8</v>
      </c>
      <c r="BI18" s="35">
        <v>2195.7</v>
      </c>
      <c r="BJ18" s="13">
        <f t="shared" si="20"/>
        <v>81.20792958059026</v>
      </c>
      <c r="BK18" s="25">
        <v>0</v>
      </c>
      <c r="BL18" s="25">
        <f t="shared" si="21"/>
        <v>530.1999999999998</v>
      </c>
      <c r="BM18" s="13" t="e">
        <f t="shared" si="22"/>
        <v>#DIV/0!</v>
      </c>
      <c r="BN18" s="17">
        <f t="shared" si="23"/>
        <v>-450.2000000000007</v>
      </c>
      <c r="BO18" s="17">
        <f t="shared" si="2"/>
        <v>530.1999999999998</v>
      </c>
      <c r="BP18" s="13">
        <f t="shared" si="24"/>
        <v>-117.76988005330942</v>
      </c>
      <c r="BQ18" s="6"/>
      <c r="BR18" s="18"/>
    </row>
    <row r="19" spans="1:70" ht="15.75">
      <c r="A19" s="11">
        <v>10</v>
      </c>
      <c r="B19" s="12" t="s">
        <v>36</v>
      </c>
      <c r="C19" s="36">
        <f t="shared" si="3"/>
        <v>13852.8</v>
      </c>
      <c r="D19" s="23">
        <f t="shared" si="4"/>
        <v>13503</v>
      </c>
      <c r="E19" s="13">
        <f t="shared" si="5"/>
        <v>97.47487872487874</v>
      </c>
      <c r="F19" s="34">
        <v>8504</v>
      </c>
      <c r="G19" s="15">
        <v>8797.4</v>
      </c>
      <c r="H19" s="13">
        <f t="shared" si="6"/>
        <v>103.45014111006586</v>
      </c>
      <c r="I19" s="14">
        <v>86</v>
      </c>
      <c r="J19" s="24">
        <v>77.5</v>
      </c>
      <c r="K19" s="13">
        <f t="shared" si="0"/>
        <v>90.11627906976744</v>
      </c>
      <c r="L19" s="14">
        <v>150</v>
      </c>
      <c r="M19" s="15">
        <v>70.3</v>
      </c>
      <c r="N19" s="13">
        <f t="shared" si="7"/>
        <v>46.86666666666666</v>
      </c>
      <c r="O19" s="14">
        <v>150</v>
      </c>
      <c r="P19" s="16">
        <v>56.2</v>
      </c>
      <c r="Q19" s="13">
        <f t="shared" si="8"/>
        <v>37.46666666666667</v>
      </c>
      <c r="R19" s="14">
        <v>280</v>
      </c>
      <c r="S19" s="15">
        <v>151.9</v>
      </c>
      <c r="T19" s="13">
        <f t="shared" si="25"/>
        <v>54.25</v>
      </c>
      <c r="U19" s="14">
        <v>0</v>
      </c>
      <c r="V19" s="16">
        <v>0</v>
      </c>
      <c r="W19" s="13" t="e">
        <f t="shared" si="9"/>
        <v>#DIV/0!</v>
      </c>
      <c r="X19" s="14">
        <v>160</v>
      </c>
      <c r="Y19" s="16">
        <v>129.8</v>
      </c>
      <c r="Z19" s="13">
        <f t="shared" si="10"/>
        <v>81.125</v>
      </c>
      <c r="AA19" s="14">
        <v>160</v>
      </c>
      <c r="AB19" s="15">
        <v>25</v>
      </c>
      <c r="AC19" s="13">
        <f t="shared" si="11"/>
        <v>15.625</v>
      </c>
      <c r="AD19" s="13">
        <v>0</v>
      </c>
      <c r="AE19" s="13">
        <v>0</v>
      </c>
      <c r="AF19" s="13" t="e">
        <f t="shared" si="12"/>
        <v>#DIV/0!</v>
      </c>
      <c r="AG19" s="13">
        <v>0</v>
      </c>
      <c r="AH19" s="13">
        <v>0</v>
      </c>
      <c r="AI19" s="13" t="e">
        <f t="shared" si="13"/>
        <v>#DIV/0!</v>
      </c>
      <c r="AJ19" s="34">
        <v>5348.8</v>
      </c>
      <c r="AK19" s="15">
        <v>4705.6</v>
      </c>
      <c r="AL19" s="13">
        <f t="shared" si="14"/>
        <v>87.97487286868083</v>
      </c>
      <c r="AM19" s="34">
        <v>3484.2</v>
      </c>
      <c r="AN19" s="16">
        <v>2903.5</v>
      </c>
      <c r="AO19" s="13">
        <f t="shared" si="15"/>
        <v>83.33333333333334</v>
      </c>
      <c r="AP19" s="34">
        <v>0</v>
      </c>
      <c r="AQ19" s="15">
        <v>0</v>
      </c>
      <c r="AR19" s="13" t="e">
        <f t="shared" si="26"/>
        <v>#DIV/0!</v>
      </c>
      <c r="AS19" s="33">
        <v>13539.9</v>
      </c>
      <c r="AT19" s="35">
        <v>6609.8</v>
      </c>
      <c r="AU19" s="13">
        <f t="shared" si="16"/>
        <v>48.81719953618565</v>
      </c>
      <c r="AV19" s="33">
        <v>3323.6</v>
      </c>
      <c r="AW19" s="35">
        <v>1413.1</v>
      </c>
      <c r="AX19" s="13">
        <f t="shared" si="17"/>
        <v>42.517150078228426</v>
      </c>
      <c r="AY19" s="33">
        <v>1574.4</v>
      </c>
      <c r="AZ19" s="35">
        <v>1005.8</v>
      </c>
      <c r="BA19" s="13">
        <f t="shared" si="1"/>
        <v>63.884654471544714</v>
      </c>
      <c r="BB19" s="33">
        <v>5076.3</v>
      </c>
      <c r="BC19" s="35">
        <v>3140.6</v>
      </c>
      <c r="BD19" s="13">
        <f t="shared" si="18"/>
        <v>61.86789590843724</v>
      </c>
      <c r="BE19" s="33">
        <v>2580</v>
      </c>
      <c r="BF19" s="35">
        <v>1026.1</v>
      </c>
      <c r="BG19" s="13">
        <f t="shared" si="19"/>
        <v>39.77131782945736</v>
      </c>
      <c r="BH19" s="33">
        <v>1177</v>
      </c>
      <c r="BI19" s="35">
        <v>939.2</v>
      </c>
      <c r="BJ19" s="13">
        <f t="shared" si="20"/>
        <v>79.79609175870858</v>
      </c>
      <c r="BK19" s="25">
        <v>0</v>
      </c>
      <c r="BL19" s="25">
        <f t="shared" si="21"/>
        <v>6893.2</v>
      </c>
      <c r="BM19" s="13" t="e">
        <f t="shared" si="22"/>
        <v>#DIV/0!</v>
      </c>
      <c r="BN19" s="17">
        <f t="shared" si="23"/>
        <v>312.89999999999964</v>
      </c>
      <c r="BO19" s="17">
        <f t="shared" si="2"/>
        <v>6893.2</v>
      </c>
      <c r="BP19" s="13">
        <f t="shared" si="24"/>
        <v>2203.0041546820094</v>
      </c>
      <c r="BQ19" s="6"/>
      <c r="BR19" s="18"/>
    </row>
    <row r="20" spans="1:70" ht="15.75">
      <c r="A20" s="11">
        <v>11</v>
      </c>
      <c r="B20" s="12" t="s">
        <v>37</v>
      </c>
      <c r="C20" s="37">
        <f t="shared" si="3"/>
        <v>12549.9</v>
      </c>
      <c r="D20" s="23">
        <f t="shared" si="4"/>
        <v>10195.400000000001</v>
      </c>
      <c r="E20" s="13">
        <f t="shared" si="5"/>
        <v>81.23889433381942</v>
      </c>
      <c r="F20" s="34">
        <v>2844</v>
      </c>
      <c r="G20" s="15">
        <v>2279.3</v>
      </c>
      <c r="H20" s="13">
        <f t="shared" si="6"/>
        <v>80.14416315049228</v>
      </c>
      <c r="I20" s="14">
        <v>440</v>
      </c>
      <c r="J20" s="24">
        <v>370.6</v>
      </c>
      <c r="K20" s="13">
        <f t="shared" si="0"/>
        <v>84.22727272727273</v>
      </c>
      <c r="L20" s="14">
        <v>40</v>
      </c>
      <c r="M20" s="15">
        <v>13</v>
      </c>
      <c r="N20" s="13">
        <f t="shared" si="7"/>
        <v>32.5</v>
      </c>
      <c r="O20" s="14">
        <v>437</v>
      </c>
      <c r="P20" s="15">
        <v>251.6</v>
      </c>
      <c r="Q20" s="13">
        <f t="shared" si="8"/>
        <v>57.57437070938215</v>
      </c>
      <c r="R20" s="14">
        <v>508</v>
      </c>
      <c r="S20" s="15">
        <v>334.1</v>
      </c>
      <c r="T20" s="13">
        <f t="shared" si="25"/>
        <v>65.76771653543307</v>
      </c>
      <c r="U20" s="14">
        <v>0</v>
      </c>
      <c r="V20" s="16">
        <v>0</v>
      </c>
      <c r="W20" s="13" t="e">
        <f t="shared" si="9"/>
        <v>#DIV/0!</v>
      </c>
      <c r="X20" s="14">
        <v>290</v>
      </c>
      <c r="Y20" s="16">
        <v>259.4</v>
      </c>
      <c r="Z20" s="13">
        <f t="shared" si="10"/>
        <v>89.44827586206895</v>
      </c>
      <c r="AA20" s="14">
        <v>285</v>
      </c>
      <c r="AB20" s="15">
        <v>195.4</v>
      </c>
      <c r="AC20" s="13">
        <f t="shared" si="11"/>
        <v>68.56140350877193</v>
      </c>
      <c r="AD20" s="13">
        <v>0</v>
      </c>
      <c r="AE20" s="13">
        <v>0</v>
      </c>
      <c r="AF20" s="13" t="e">
        <f t="shared" si="12"/>
        <v>#DIV/0!</v>
      </c>
      <c r="AG20" s="13">
        <v>12</v>
      </c>
      <c r="AH20" s="13">
        <v>4.5</v>
      </c>
      <c r="AI20" s="13">
        <v>0.2</v>
      </c>
      <c r="AJ20" s="34">
        <v>9705.9</v>
      </c>
      <c r="AK20" s="15">
        <v>7916.1</v>
      </c>
      <c r="AL20" s="13">
        <f t="shared" si="14"/>
        <v>81.55966989150929</v>
      </c>
      <c r="AM20" s="34">
        <v>6545.9</v>
      </c>
      <c r="AN20" s="16">
        <v>5454.9</v>
      </c>
      <c r="AO20" s="13">
        <f t="shared" si="15"/>
        <v>83.33307872103148</v>
      </c>
      <c r="AP20" s="34">
        <v>0</v>
      </c>
      <c r="AQ20" s="15">
        <v>0</v>
      </c>
      <c r="AR20" s="13" t="e">
        <f t="shared" si="26"/>
        <v>#DIV/0!</v>
      </c>
      <c r="AS20" s="33">
        <v>13725</v>
      </c>
      <c r="AT20" s="35">
        <v>7489.6</v>
      </c>
      <c r="AU20" s="13">
        <f>AT20/AS20*100</f>
        <v>54.56903460837887</v>
      </c>
      <c r="AV20" s="33">
        <v>2818.5</v>
      </c>
      <c r="AW20" s="35">
        <v>1942.7</v>
      </c>
      <c r="AX20" s="13">
        <f t="shared" si="17"/>
        <v>68.9267340784105</v>
      </c>
      <c r="AY20" s="33">
        <v>1874.8</v>
      </c>
      <c r="AZ20" s="35">
        <v>1247.4</v>
      </c>
      <c r="BA20" s="13">
        <f t="shared" si="1"/>
        <v>66.53509707702156</v>
      </c>
      <c r="BB20" s="33">
        <v>3307.9</v>
      </c>
      <c r="BC20" s="35">
        <v>2327.8</v>
      </c>
      <c r="BD20" s="13">
        <f t="shared" si="18"/>
        <v>70.37093019740621</v>
      </c>
      <c r="BE20" s="33">
        <v>4498.3</v>
      </c>
      <c r="BF20" s="35">
        <v>901.7</v>
      </c>
      <c r="BG20" s="13">
        <f t="shared" si="19"/>
        <v>20.0453504657315</v>
      </c>
      <c r="BH20" s="33">
        <v>2167.7</v>
      </c>
      <c r="BI20" s="35">
        <v>1671.7</v>
      </c>
      <c r="BJ20" s="13">
        <f t="shared" si="20"/>
        <v>77.11860497301288</v>
      </c>
      <c r="BK20" s="25">
        <v>863.3</v>
      </c>
      <c r="BL20" s="25">
        <f t="shared" si="21"/>
        <v>2705.800000000001</v>
      </c>
      <c r="BM20" s="13">
        <f t="shared" si="22"/>
        <v>313.42522877331186</v>
      </c>
      <c r="BN20" s="17">
        <f t="shared" si="23"/>
        <v>-1175.1000000000004</v>
      </c>
      <c r="BO20" s="17">
        <f t="shared" si="2"/>
        <v>2705.800000000001</v>
      </c>
      <c r="BP20" s="13">
        <f t="shared" si="24"/>
        <v>-230.26125436133097</v>
      </c>
      <c r="BQ20" s="6"/>
      <c r="BR20" s="18"/>
    </row>
    <row r="21" spans="1:70" ht="15" customHeight="1">
      <c r="A21" s="11">
        <v>12</v>
      </c>
      <c r="B21" s="12" t="s">
        <v>38</v>
      </c>
      <c r="C21" s="36">
        <f t="shared" si="3"/>
        <v>4897</v>
      </c>
      <c r="D21" s="31">
        <f t="shared" si="4"/>
        <v>4098</v>
      </c>
      <c r="E21" s="13">
        <f t="shared" si="5"/>
        <v>83.6838880947519</v>
      </c>
      <c r="F21" s="34">
        <v>1175.9</v>
      </c>
      <c r="G21" s="15">
        <v>850.4</v>
      </c>
      <c r="H21" s="13">
        <f t="shared" si="6"/>
        <v>72.31907475125435</v>
      </c>
      <c r="I21" s="14">
        <v>43.5</v>
      </c>
      <c r="J21" s="15">
        <v>37.9</v>
      </c>
      <c r="K21" s="13">
        <f t="shared" si="0"/>
        <v>87.1264367816092</v>
      </c>
      <c r="L21" s="14">
        <v>50</v>
      </c>
      <c r="M21" s="16">
        <v>3.8</v>
      </c>
      <c r="N21" s="13">
        <f t="shared" si="7"/>
        <v>7.6</v>
      </c>
      <c r="O21" s="14">
        <v>48</v>
      </c>
      <c r="P21" s="15">
        <v>28.9</v>
      </c>
      <c r="Q21" s="13">
        <f t="shared" si="8"/>
        <v>60.20833333333333</v>
      </c>
      <c r="R21" s="14">
        <v>149</v>
      </c>
      <c r="S21" s="15">
        <v>76.8</v>
      </c>
      <c r="T21" s="13">
        <f t="shared" si="25"/>
        <v>51.54362416107382</v>
      </c>
      <c r="U21" s="14">
        <v>0</v>
      </c>
      <c r="V21" s="16">
        <v>0</v>
      </c>
      <c r="W21" s="13" t="e">
        <f t="shared" si="9"/>
        <v>#DIV/0!</v>
      </c>
      <c r="X21" s="14">
        <v>426</v>
      </c>
      <c r="Y21" s="16">
        <v>276</v>
      </c>
      <c r="Z21" s="13">
        <f t="shared" si="10"/>
        <v>64.7887323943662</v>
      </c>
      <c r="AA21" s="14">
        <v>29</v>
      </c>
      <c r="AB21" s="24">
        <v>6</v>
      </c>
      <c r="AC21" s="13">
        <f t="shared" si="11"/>
        <v>20.689655172413794</v>
      </c>
      <c r="AD21" s="13">
        <v>0</v>
      </c>
      <c r="AE21" s="13">
        <v>0</v>
      </c>
      <c r="AF21" s="13" t="e">
        <f t="shared" si="12"/>
        <v>#DIV/0!</v>
      </c>
      <c r="AG21" s="13">
        <v>4.7</v>
      </c>
      <c r="AH21" s="23">
        <v>7.9</v>
      </c>
      <c r="AI21" s="13">
        <f t="shared" si="13"/>
        <v>168.08510638297872</v>
      </c>
      <c r="AJ21" s="34">
        <v>3721.1</v>
      </c>
      <c r="AK21" s="16">
        <v>3247.6</v>
      </c>
      <c r="AL21" s="13">
        <f t="shared" si="14"/>
        <v>87.2752680658945</v>
      </c>
      <c r="AM21" s="34">
        <v>1132.3</v>
      </c>
      <c r="AN21" s="16">
        <v>943.6</v>
      </c>
      <c r="AO21" s="13">
        <f t="shared" si="15"/>
        <v>83.33480526362273</v>
      </c>
      <c r="AP21" s="34">
        <v>0</v>
      </c>
      <c r="AQ21" s="15">
        <v>0</v>
      </c>
      <c r="AR21" s="13" t="e">
        <f>AQ21/AP21*100</f>
        <v>#DIV/0!</v>
      </c>
      <c r="AS21" s="33">
        <v>5154.8</v>
      </c>
      <c r="AT21" s="35">
        <v>4090.9</v>
      </c>
      <c r="AU21" s="13">
        <f t="shared" si="16"/>
        <v>79.36098393730116</v>
      </c>
      <c r="AV21" s="33">
        <v>1506.4</v>
      </c>
      <c r="AW21" s="35">
        <v>1115.2</v>
      </c>
      <c r="AX21" s="13">
        <f t="shared" si="17"/>
        <v>74.0308019118428</v>
      </c>
      <c r="AY21" s="33">
        <v>1073.8</v>
      </c>
      <c r="AZ21" s="35">
        <v>791.2</v>
      </c>
      <c r="BA21" s="13">
        <f t="shared" si="1"/>
        <v>73.6822499534364</v>
      </c>
      <c r="BB21" s="33">
        <v>1188.9</v>
      </c>
      <c r="BC21" s="35">
        <v>1147.2</v>
      </c>
      <c r="BD21" s="13">
        <f t="shared" si="18"/>
        <v>96.4925561443351</v>
      </c>
      <c r="BE21" s="33">
        <v>862.3</v>
      </c>
      <c r="BF21" s="35">
        <v>815.4</v>
      </c>
      <c r="BG21" s="13">
        <f t="shared" si="19"/>
        <v>94.5610576365534</v>
      </c>
      <c r="BH21" s="33">
        <v>1440.4</v>
      </c>
      <c r="BI21" s="35">
        <v>939.8</v>
      </c>
      <c r="BJ21" s="13">
        <f t="shared" si="20"/>
        <v>65.24576506525965</v>
      </c>
      <c r="BK21" s="25">
        <f>C21-AS21</f>
        <v>-257.8000000000002</v>
      </c>
      <c r="BL21" s="25">
        <f t="shared" si="21"/>
        <v>7.099999999999909</v>
      </c>
      <c r="BM21" s="13">
        <f t="shared" si="22"/>
        <v>-2.7540729247478293</v>
      </c>
      <c r="BN21" s="17">
        <f t="shared" si="23"/>
        <v>-257.8000000000002</v>
      </c>
      <c r="BO21" s="17">
        <f t="shared" si="2"/>
        <v>7.099999999999909</v>
      </c>
      <c r="BP21" s="13">
        <f t="shared" si="24"/>
        <v>-2.7540729247478293</v>
      </c>
      <c r="BQ21" s="6"/>
      <c r="BR21" s="18"/>
    </row>
    <row r="22" spans="1:70" ht="15.75">
      <c r="A22" s="11">
        <v>13</v>
      </c>
      <c r="B22" s="12" t="s">
        <v>39</v>
      </c>
      <c r="C22" s="36">
        <f t="shared" si="3"/>
        <v>6421.4</v>
      </c>
      <c r="D22" s="26">
        <f t="shared" si="4"/>
        <v>4747.3</v>
      </c>
      <c r="E22" s="13">
        <f t="shared" si="5"/>
        <v>73.92936119849254</v>
      </c>
      <c r="F22" s="34">
        <v>1807.7</v>
      </c>
      <c r="G22" s="15">
        <v>1457.8</v>
      </c>
      <c r="H22" s="13">
        <f t="shared" si="6"/>
        <v>80.6439121535653</v>
      </c>
      <c r="I22" s="14">
        <v>38</v>
      </c>
      <c r="J22" s="15">
        <v>34</v>
      </c>
      <c r="K22" s="13">
        <f t="shared" si="0"/>
        <v>89.47368421052632</v>
      </c>
      <c r="L22" s="14">
        <v>110</v>
      </c>
      <c r="M22" s="16">
        <v>80.3</v>
      </c>
      <c r="N22" s="13">
        <f t="shared" si="7"/>
        <v>73</v>
      </c>
      <c r="O22" s="14">
        <v>106</v>
      </c>
      <c r="P22" s="15">
        <v>74.1</v>
      </c>
      <c r="Q22" s="13">
        <f t="shared" si="8"/>
        <v>69.90566037735849</v>
      </c>
      <c r="R22" s="14">
        <v>338</v>
      </c>
      <c r="S22" s="15">
        <v>158.6</v>
      </c>
      <c r="T22" s="13">
        <f t="shared" si="25"/>
        <v>46.92307692307692</v>
      </c>
      <c r="U22" s="14">
        <v>0</v>
      </c>
      <c r="V22" s="16">
        <v>0</v>
      </c>
      <c r="W22" s="13" t="e">
        <f t="shared" si="9"/>
        <v>#DIV/0!</v>
      </c>
      <c r="X22" s="14">
        <v>140</v>
      </c>
      <c r="Y22" s="16">
        <v>82.8</v>
      </c>
      <c r="Z22" s="13">
        <f t="shared" si="10"/>
        <v>59.14285714285714</v>
      </c>
      <c r="AA22" s="14">
        <v>80</v>
      </c>
      <c r="AB22" s="15">
        <v>50.1</v>
      </c>
      <c r="AC22" s="13">
        <f t="shared" si="11"/>
        <v>62.625</v>
      </c>
      <c r="AD22" s="13">
        <v>0</v>
      </c>
      <c r="AE22" s="13">
        <v>0</v>
      </c>
      <c r="AF22" s="13" t="e">
        <f t="shared" si="12"/>
        <v>#DIV/0!</v>
      </c>
      <c r="AG22" s="13">
        <v>0</v>
      </c>
      <c r="AH22" s="13">
        <v>0</v>
      </c>
      <c r="AI22" s="13" t="e">
        <f t="shared" si="13"/>
        <v>#DIV/0!</v>
      </c>
      <c r="AJ22" s="34">
        <v>4613.7</v>
      </c>
      <c r="AK22" s="16">
        <v>3289.5</v>
      </c>
      <c r="AL22" s="13">
        <f t="shared" si="14"/>
        <v>71.29852396124585</v>
      </c>
      <c r="AM22" s="34">
        <v>3121.4</v>
      </c>
      <c r="AN22" s="16">
        <v>2601.2</v>
      </c>
      <c r="AO22" s="13">
        <f t="shared" si="15"/>
        <v>83.3344012302172</v>
      </c>
      <c r="AP22" s="34">
        <v>0</v>
      </c>
      <c r="AQ22" s="15">
        <v>0</v>
      </c>
      <c r="AR22" s="13" t="e">
        <f>AQ22/AP22*100</f>
        <v>#DIV/0!</v>
      </c>
      <c r="AS22" s="33">
        <v>7750.9</v>
      </c>
      <c r="AT22" s="35">
        <v>4241.7</v>
      </c>
      <c r="AU22" s="13">
        <f t="shared" si="16"/>
        <v>54.72525771200763</v>
      </c>
      <c r="AV22" s="33">
        <v>2208.1</v>
      </c>
      <c r="AW22" s="35">
        <v>1699</v>
      </c>
      <c r="AX22" s="13">
        <f t="shared" si="17"/>
        <v>76.94397898645894</v>
      </c>
      <c r="AY22" s="33">
        <v>1648.7</v>
      </c>
      <c r="AZ22" s="35">
        <v>1241.6</v>
      </c>
      <c r="BA22" s="13">
        <f t="shared" si="1"/>
        <v>75.30781828106993</v>
      </c>
      <c r="BB22" s="33">
        <v>3676.4</v>
      </c>
      <c r="BC22" s="35">
        <v>1097.1</v>
      </c>
      <c r="BD22" s="13">
        <f t="shared" si="18"/>
        <v>29.84169296050484</v>
      </c>
      <c r="BE22" s="33">
        <v>216.3</v>
      </c>
      <c r="BF22" s="35">
        <v>129.2</v>
      </c>
      <c r="BG22" s="13">
        <f t="shared" si="19"/>
        <v>59.73185390661118</v>
      </c>
      <c r="BH22" s="33">
        <v>1518.5</v>
      </c>
      <c r="BI22" s="35">
        <v>1226.7</v>
      </c>
      <c r="BJ22" s="13">
        <f t="shared" si="20"/>
        <v>80.78366809351334</v>
      </c>
      <c r="BK22" s="25">
        <v>0</v>
      </c>
      <c r="BL22" s="25">
        <f t="shared" si="21"/>
        <v>505.60000000000036</v>
      </c>
      <c r="BM22" s="13" t="e">
        <f t="shared" si="22"/>
        <v>#DIV/0!</v>
      </c>
      <c r="BN22" s="17">
        <f t="shared" si="23"/>
        <v>-1329.5</v>
      </c>
      <c r="BO22" s="17">
        <f t="shared" si="2"/>
        <v>505.60000000000036</v>
      </c>
      <c r="BP22" s="13">
        <f t="shared" si="24"/>
        <v>-38.02933433621665</v>
      </c>
      <c r="BQ22" s="6"/>
      <c r="BR22" s="18"/>
    </row>
    <row r="23" spans="1:70" ht="15.75">
      <c r="A23" s="11">
        <v>14</v>
      </c>
      <c r="B23" s="12" t="s">
        <v>40</v>
      </c>
      <c r="C23" s="36">
        <f t="shared" si="3"/>
        <v>5385.6</v>
      </c>
      <c r="D23" s="26">
        <f t="shared" si="4"/>
        <v>4591.099999999999</v>
      </c>
      <c r="E23" s="13">
        <f t="shared" si="5"/>
        <v>85.24769756387401</v>
      </c>
      <c r="F23" s="34">
        <v>1296.9</v>
      </c>
      <c r="G23" s="15">
        <v>853.9</v>
      </c>
      <c r="H23" s="13">
        <f t="shared" si="6"/>
        <v>65.84162233017194</v>
      </c>
      <c r="I23" s="14">
        <v>41</v>
      </c>
      <c r="J23" s="15">
        <v>44.3</v>
      </c>
      <c r="K23" s="13">
        <f t="shared" si="0"/>
        <v>108.04878048780486</v>
      </c>
      <c r="L23" s="14">
        <v>200</v>
      </c>
      <c r="M23" s="15">
        <v>1.7</v>
      </c>
      <c r="N23" s="13">
        <f t="shared" si="7"/>
        <v>0.8500000000000001</v>
      </c>
      <c r="O23" s="14">
        <v>90</v>
      </c>
      <c r="P23" s="15">
        <v>11</v>
      </c>
      <c r="Q23" s="13">
        <f t="shared" si="8"/>
        <v>12.222222222222221</v>
      </c>
      <c r="R23" s="14">
        <v>245</v>
      </c>
      <c r="S23" s="15">
        <v>121.1</v>
      </c>
      <c r="T23" s="13">
        <f t="shared" si="25"/>
        <v>49.42857142857143</v>
      </c>
      <c r="U23" s="14">
        <v>0</v>
      </c>
      <c r="V23" s="16">
        <v>0</v>
      </c>
      <c r="W23" s="13" t="e">
        <f t="shared" si="9"/>
        <v>#DIV/0!</v>
      </c>
      <c r="X23" s="14">
        <v>260</v>
      </c>
      <c r="Y23" s="16">
        <v>217.2</v>
      </c>
      <c r="Z23" s="13">
        <f t="shared" si="10"/>
        <v>83.53846153846153</v>
      </c>
      <c r="AA23" s="14">
        <v>6</v>
      </c>
      <c r="AB23" s="15">
        <v>9</v>
      </c>
      <c r="AC23" s="13">
        <f t="shared" si="11"/>
        <v>150</v>
      </c>
      <c r="AD23" s="13">
        <v>0</v>
      </c>
      <c r="AE23" s="13">
        <v>0</v>
      </c>
      <c r="AF23" s="13" t="e">
        <f t="shared" si="12"/>
        <v>#DIV/0!</v>
      </c>
      <c r="AG23" s="13">
        <v>0</v>
      </c>
      <c r="AH23" s="13">
        <v>0</v>
      </c>
      <c r="AI23" s="13" t="e">
        <f t="shared" si="13"/>
        <v>#DIV/0!</v>
      </c>
      <c r="AJ23" s="34">
        <v>4088.7</v>
      </c>
      <c r="AK23" s="15">
        <v>3737.2</v>
      </c>
      <c r="AL23" s="13">
        <f t="shared" si="14"/>
        <v>91.40313547093209</v>
      </c>
      <c r="AM23" s="34">
        <v>1635.9</v>
      </c>
      <c r="AN23" s="16">
        <v>1363.3</v>
      </c>
      <c r="AO23" s="13">
        <f t="shared" si="15"/>
        <v>83.33638975487499</v>
      </c>
      <c r="AP23" s="34">
        <v>0</v>
      </c>
      <c r="AQ23" s="15">
        <v>0</v>
      </c>
      <c r="AR23" s="13" t="e">
        <f>AQ23/AP23*100</f>
        <v>#DIV/0!</v>
      </c>
      <c r="AS23" s="33">
        <v>6354.1</v>
      </c>
      <c r="AT23" s="35">
        <v>5009.7</v>
      </c>
      <c r="AU23" s="13">
        <f t="shared" si="16"/>
        <v>78.84200752270188</v>
      </c>
      <c r="AV23" s="33">
        <v>1819.6</v>
      </c>
      <c r="AW23" s="35">
        <v>1160.5</v>
      </c>
      <c r="AX23" s="13">
        <f t="shared" si="17"/>
        <v>63.77775335238515</v>
      </c>
      <c r="AY23" s="33">
        <v>1150.7</v>
      </c>
      <c r="AZ23" s="35">
        <v>801.7</v>
      </c>
      <c r="BA23" s="13">
        <f t="shared" si="1"/>
        <v>69.67063526549057</v>
      </c>
      <c r="BB23" s="33">
        <v>1073.9</v>
      </c>
      <c r="BC23" s="35">
        <v>925.4</v>
      </c>
      <c r="BD23" s="13">
        <f t="shared" si="18"/>
        <v>86.17189682465778</v>
      </c>
      <c r="BE23" s="33">
        <v>1795</v>
      </c>
      <c r="BF23" s="35">
        <v>1636</v>
      </c>
      <c r="BG23" s="13">
        <f t="shared" si="19"/>
        <v>91.14206128133705</v>
      </c>
      <c r="BH23" s="33">
        <v>1471.4</v>
      </c>
      <c r="BI23" s="35">
        <v>1209.9</v>
      </c>
      <c r="BJ23" s="13">
        <f t="shared" si="20"/>
        <v>82.2278102487427</v>
      </c>
      <c r="BK23" s="25">
        <v>0</v>
      </c>
      <c r="BL23" s="25">
        <f t="shared" si="21"/>
        <v>-418.60000000000036</v>
      </c>
      <c r="BM23" s="13" t="e">
        <f t="shared" si="22"/>
        <v>#DIV/0!</v>
      </c>
      <c r="BN23" s="17">
        <f t="shared" si="23"/>
        <v>-968.5</v>
      </c>
      <c r="BO23" s="17">
        <f t="shared" si="2"/>
        <v>-418.60000000000036</v>
      </c>
      <c r="BP23" s="13">
        <f t="shared" si="24"/>
        <v>43.221476510067156</v>
      </c>
      <c r="BQ23" s="6"/>
      <c r="BR23" s="18"/>
    </row>
    <row r="24" spans="1:70" ht="15.75">
      <c r="A24" s="11">
        <v>15</v>
      </c>
      <c r="B24" s="12" t="s">
        <v>41</v>
      </c>
      <c r="C24" s="37">
        <f>F24+AJ24</f>
        <v>6240</v>
      </c>
      <c r="D24" s="26">
        <f t="shared" si="4"/>
        <v>5277.2</v>
      </c>
      <c r="E24" s="13">
        <f t="shared" si="5"/>
        <v>84.57051282051282</v>
      </c>
      <c r="F24" s="34">
        <v>1301.8</v>
      </c>
      <c r="G24" s="24">
        <v>1002.9</v>
      </c>
      <c r="H24" s="13">
        <f t="shared" si="6"/>
        <v>77.03948379167306</v>
      </c>
      <c r="I24" s="14">
        <v>106.3</v>
      </c>
      <c r="J24" s="15">
        <v>108</v>
      </c>
      <c r="K24" s="13">
        <f t="shared" si="0"/>
        <v>101.59924741298212</v>
      </c>
      <c r="L24" s="14">
        <v>50</v>
      </c>
      <c r="M24" s="15">
        <v>38.3</v>
      </c>
      <c r="N24" s="13">
        <f t="shared" si="7"/>
        <v>76.6</v>
      </c>
      <c r="O24" s="14">
        <v>123</v>
      </c>
      <c r="P24" s="15">
        <v>26.4</v>
      </c>
      <c r="Q24" s="13">
        <f t="shared" si="8"/>
        <v>21.463414634146343</v>
      </c>
      <c r="R24" s="14">
        <v>249</v>
      </c>
      <c r="S24" s="15">
        <v>122.3</v>
      </c>
      <c r="T24" s="13">
        <f t="shared" si="25"/>
        <v>49.11646586345381</v>
      </c>
      <c r="U24" s="14">
        <v>0</v>
      </c>
      <c r="V24" s="16">
        <v>0</v>
      </c>
      <c r="W24" s="13" t="e">
        <f t="shared" si="9"/>
        <v>#DIV/0!</v>
      </c>
      <c r="X24" s="14">
        <v>60</v>
      </c>
      <c r="Y24" s="16">
        <v>54.4</v>
      </c>
      <c r="Z24" s="13">
        <f t="shared" si="10"/>
        <v>90.66666666666666</v>
      </c>
      <c r="AA24" s="14">
        <v>29</v>
      </c>
      <c r="AB24" s="15">
        <v>0</v>
      </c>
      <c r="AC24" s="13">
        <f t="shared" si="11"/>
        <v>0</v>
      </c>
      <c r="AD24" s="13">
        <v>0</v>
      </c>
      <c r="AE24" s="13">
        <v>0</v>
      </c>
      <c r="AF24" s="13" t="e">
        <f t="shared" si="12"/>
        <v>#DIV/0!</v>
      </c>
      <c r="AG24" s="13">
        <v>30</v>
      </c>
      <c r="AH24" s="13">
        <v>9.6</v>
      </c>
      <c r="AI24" s="13">
        <f t="shared" si="13"/>
        <v>32</v>
      </c>
      <c r="AJ24" s="34">
        <v>4938.2</v>
      </c>
      <c r="AK24" s="15">
        <v>4274.3</v>
      </c>
      <c r="AL24" s="13">
        <f t="shared" si="14"/>
        <v>86.55583005953586</v>
      </c>
      <c r="AM24" s="34">
        <v>2094.7</v>
      </c>
      <c r="AN24" s="16">
        <v>1745.6</v>
      </c>
      <c r="AO24" s="13">
        <f t="shared" si="15"/>
        <v>83.33412899221845</v>
      </c>
      <c r="AP24" s="34">
        <v>0</v>
      </c>
      <c r="AQ24" s="16">
        <v>0</v>
      </c>
      <c r="AR24" s="13" t="e">
        <f t="shared" si="26"/>
        <v>#DIV/0!</v>
      </c>
      <c r="AS24" s="33">
        <v>6812.3</v>
      </c>
      <c r="AT24" s="35">
        <v>4021.8</v>
      </c>
      <c r="AU24" s="13">
        <f t="shared" si="16"/>
        <v>59.03732953627997</v>
      </c>
      <c r="AV24" s="33">
        <v>1597</v>
      </c>
      <c r="AW24" s="35">
        <v>1148.9</v>
      </c>
      <c r="AX24" s="13">
        <f t="shared" si="17"/>
        <v>71.94113963681905</v>
      </c>
      <c r="AY24" s="33">
        <v>1050.5</v>
      </c>
      <c r="AZ24" s="35">
        <v>708.5</v>
      </c>
      <c r="BA24" s="13">
        <f t="shared" si="1"/>
        <v>67.44407425035698</v>
      </c>
      <c r="BB24" s="33">
        <v>817.2</v>
      </c>
      <c r="BC24" s="35">
        <v>333.5</v>
      </c>
      <c r="BD24" s="13">
        <f t="shared" si="18"/>
        <v>40.810083210964265</v>
      </c>
      <c r="BE24" s="33">
        <v>2837.7</v>
      </c>
      <c r="BF24" s="35">
        <v>1583.2</v>
      </c>
      <c r="BG24" s="13">
        <f t="shared" si="19"/>
        <v>55.79166226169081</v>
      </c>
      <c r="BH24" s="33">
        <v>1434.5</v>
      </c>
      <c r="BI24" s="35">
        <v>914.7</v>
      </c>
      <c r="BJ24" s="13">
        <f t="shared" si="20"/>
        <v>63.76437783199721</v>
      </c>
      <c r="BK24" s="25">
        <v>0</v>
      </c>
      <c r="BL24" s="25">
        <f t="shared" si="21"/>
        <v>1255.3999999999996</v>
      </c>
      <c r="BM24" s="13" t="e">
        <f t="shared" si="22"/>
        <v>#DIV/0!</v>
      </c>
      <c r="BN24" s="17">
        <f t="shared" si="23"/>
        <v>-572.3000000000002</v>
      </c>
      <c r="BO24" s="17">
        <f t="shared" si="2"/>
        <v>1255.3999999999996</v>
      </c>
      <c r="BP24" s="13">
        <f t="shared" si="24"/>
        <v>-219.3604752752052</v>
      </c>
      <c r="BQ24" s="6"/>
      <c r="BR24" s="18"/>
    </row>
    <row r="25" spans="1:70" ht="15" customHeight="1">
      <c r="A25" s="11">
        <v>16</v>
      </c>
      <c r="B25" s="12" t="s">
        <v>42</v>
      </c>
      <c r="C25" s="36">
        <f t="shared" si="3"/>
        <v>5622.6</v>
      </c>
      <c r="D25" s="26">
        <f t="shared" si="4"/>
        <v>4972.4</v>
      </c>
      <c r="E25" s="13">
        <f t="shared" si="5"/>
        <v>88.4359548963113</v>
      </c>
      <c r="F25" s="34">
        <v>1069.8</v>
      </c>
      <c r="G25" s="15">
        <v>651.5</v>
      </c>
      <c r="H25" s="13">
        <f t="shared" si="6"/>
        <v>60.89923350158909</v>
      </c>
      <c r="I25" s="14">
        <v>134</v>
      </c>
      <c r="J25" s="15">
        <v>114</v>
      </c>
      <c r="K25" s="13">
        <f t="shared" si="0"/>
        <v>85.07462686567165</v>
      </c>
      <c r="L25" s="14">
        <v>440</v>
      </c>
      <c r="M25" s="15">
        <v>157.4</v>
      </c>
      <c r="N25" s="13">
        <f t="shared" si="7"/>
        <v>35.77272727272727</v>
      </c>
      <c r="O25" s="14">
        <v>41</v>
      </c>
      <c r="P25" s="15">
        <v>12.6</v>
      </c>
      <c r="Q25" s="13">
        <f t="shared" si="8"/>
        <v>30.73170731707317</v>
      </c>
      <c r="R25" s="14">
        <v>165</v>
      </c>
      <c r="S25" s="24">
        <v>88.8</v>
      </c>
      <c r="T25" s="13">
        <f t="shared" si="25"/>
        <v>53.81818181818182</v>
      </c>
      <c r="U25" s="14">
        <v>0</v>
      </c>
      <c r="V25" s="16">
        <v>0</v>
      </c>
      <c r="W25" s="13" t="e">
        <f t="shared" si="9"/>
        <v>#DIV/0!</v>
      </c>
      <c r="X25" s="14">
        <v>36</v>
      </c>
      <c r="Y25" s="16">
        <v>33.1</v>
      </c>
      <c r="Z25" s="13">
        <f t="shared" si="10"/>
        <v>91.94444444444446</v>
      </c>
      <c r="AA25" s="14">
        <v>0</v>
      </c>
      <c r="AB25" s="15">
        <v>0</v>
      </c>
      <c r="AC25" s="13" t="e">
        <f t="shared" si="11"/>
        <v>#DIV/0!</v>
      </c>
      <c r="AD25" s="13">
        <v>0</v>
      </c>
      <c r="AE25" s="13">
        <v>0</v>
      </c>
      <c r="AF25" s="13" t="e">
        <f t="shared" si="12"/>
        <v>#DIV/0!</v>
      </c>
      <c r="AG25" s="13">
        <v>0</v>
      </c>
      <c r="AH25" s="13">
        <v>0</v>
      </c>
      <c r="AI25" s="13" t="e">
        <f t="shared" si="13"/>
        <v>#DIV/0!</v>
      </c>
      <c r="AJ25" s="34">
        <v>4552.8</v>
      </c>
      <c r="AK25" s="15">
        <v>4320.9</v>
      </c>
      <c r="AL25" s="13">
        <f t="shared" si="14"/>
        <v>94.9064312071692</v>
      </c>
      <c r="AM25" s="34">
        <v>1028.9</v>
      </c>
      <c r="AN25" s="16">
        <v>857.5</v>
      </c>
      <c r="AO25" s="13">
        <f>AN25/AM25*100</f>
        <v>83.3414325979201</v>
      </c>
      <c r="AP25" s="34">
        <v>0</v>
      </c>
      <c r="AQ25" s="15">
        <v>0</v>
      </c>
      <c r="AR25" s="13" t="e">
        <f t="shared" si="26"/>
        <v>#DIV/0!</v>
      </c>
      <c r="AS25" s="33">
        <v>6150.7</v>
      </c>
      <c r="AT25" s="35">
        <v>5166.8</v>
      </c>
      <c r="AU25" s="13">
        <f t="shared" si="16"/>
        <v>84.00344676215717</v>
      </c>
      <c r="AV25" s="33">
        <v>1594.8</v>
      </c>
      <c r="AW25" s="35">
        <v>1041.5</v>
      </c>
      <c r="AX25" s="13">
        <f t="shared" si="17"/>
        <v>65.30599448206672</v>
      </c>
      <c r="AY25" s="33">
        <v>1048.7</v>
      </c>
      <c r="AZ25" s="35">
        <v>685.9</v>
      </c>
      <c r="BA25" s="13">
        <f t="shared" si="1"/>
        <v>65.40478687899304</v>
      </c>
      <c r="BB25" s="33">
        <v>666.2</v>
      </c>
      <c r="BC25" s="35">
        <v>625.5</v>
      </c>
      <c r="BD25" s="13">
        <f t="shared" si="18"/>
        <v>93.8907235064545</v>
      </c>
      <c r="BE25" s="33">
        <v>587.2</v>
      </c>
      <c r="BF25" s="35">
        <v>511.1</v>
      </c>
      <c r="BG25" s="13">
        <f t="shared" si="19"/>
        <v>87.04019073569482</v>
      </c>
      <c r="BH25" s="33">
        <v>3173.66454</v>
      </c>
      <c r="BI25" s="35">
        <v>2914.3</v>
      </c>
      <c r="BJ25" s="13">
        <f t="shared" si="20"/>
        <v>91.82760065750364</v>
      </c>
      <c r="BK25" s="25">
        <v>0</v>
      </c>
      <c r="BL25" s="25">
        <f t="shared" si="21"/>
        <v>-194.40000000000055</v>
      </c>
      <c r="BM25" s="13" t="e">
        <f t="shared" si="22"/>
        <v>#DIV/0!</v>
      </c>
      <c r="BN25" s="17">
        <f t="shared" si="23"/>
        <v>-528.0999999999995</v>
      </c>
      <c r="BO25" s="17">
        <f t="shared" si="2"/>
        <v>-194.40000000000055</v>
      </c>
      <c r="BP25" s="13">
        <f t="shared" si="24"/>
        <v>36.811209998106555</v>
      </c>
      <c r="BQ25" s="6"/>
      <c r="BR25" s="18"/>
    </row>
    <row r="26" spans="1:70" ht="15.75">
      <c r="A26" s="11">
        <v>17</v>
      </c>
      <c r="B26" s="12" t="s">
        <v>43</v>
      </c>
      <c r="C26" s="36">
        <f t="shared" si="3"/>
        <v>5230.9</v>
      </c>
      <c r="D26" s="26">
        <f t="shared" si="4"/>
        <v>3785.9</v>
      </c>
      <c r="E26" s="13">
        <f t="shared" si="5"/>
        <v>72.37569060773481</v>
      </c>
      <c r="F26" s="34">
        <v>1185</v>
      </c>
      <c r="G26" s="15">
        <v>956.6</v>
      </c>
      <c r="H26" s="13">
        <f t="shared" si="6"/>
        <v>80.72573839662446</v>
      </c>
      <c r="I26" s="14">
        <v>69</v>
      </c>
      <c r="J26" s="30">
        <v>65.8</v>
      </c>
      <c r="K26" s="13">
        <f t="shared" si="0"/>
        <v>95.3623188405797</v>
      </c>
      <c r="L26" s="14">
        <v>60</v>
      </c>
      <c r="M26" s="15">
        <v>64.4</v>
      </c>
      <c r="N26" s="13">
        <f t="shared" si="7"/>
        <v>107.33333333333334</v>
      </c>
      <c r="O26" s="14">
        <v>114</v>
      </c>
      <c r="P26" s="15">
        <v>23</v>
      </c>
      <c r="Q26" s="13">
        <f t="shared" si="8"/>
        <v>20.175438596491226</v>
      </c>
      <c r="R26" s="14">
        <v>295.7</v>
      </c>
      <c r="S26" s="15">
        <v>180.1</v>
      </c>
      <c r="T26" s="13">
        <f t="shared" si="25"/>
        <v>60.906323977003716</v>
      </c>
      <c r="U26" s="14">
        <v>0</v>
      </c>
      <c r="V26" s="16">
        <v>0</v>
      </c>
      <c r="W26" s="13" t="e">
        <f t="shared" si="9"/>
        <v>#DIV/0!</v>
      </c>
      <c r="X26" s="14">
        <v>70</v>
      </c>
      <c r="Y26" s="16">
        <v>45.6</v>
      </c>
      <c r="Z26" s="13">
        <f t="shared" si="10"/>
        <v>65.14285714285715</v>
      </c>
      <c r="AA26" s="14">
        <v>10</v>
      </c>
      <c r="AB26" s="15">
        <v>10.1</v>
      </c>
      <c r="AC26" s="13">
        <f t="shared" si="11"/>
        <v>101</v>
      </c>
      <c r="AD26" s="13">
        <v>0</v>
      </c>
      <c r="AE26" s="13">
        <v>0</v>
      </c>
      <c r="AF26" s="13" t="e">
        <f t="shared" si="12"/>
        <v>#DIV/0!</v>
      </c>
      <c r="AG26" s="13">
        <v>0</v>
      </c>
      <c r="AH26" s="13">
        <v>0</v>
      </c>
      <c r="AI26" s="13" t="e">
        <f t="shared" si="13"/>
        <v>#DIV/0!</v>
      </c>
      <c r="AJ26" s="34">
        <v>4045.9</v>
      </c>
      <c r="AK26" s="15">
        <v>2829.3</v>
      </c>
      <c r="AL26" s="13">
        <f t="shared" si="14"/>
        <v>69.93005264588842</v>
      </c>
      <c r="AM26" s="34">
        <v>2741.5</v>
      </c>
      <c r="AN26" s="16">
        <v>2284.6</v>
      </c>
      <c r="AO26" s="13">
        <f t="shared" si="15"/>
        <v>83.33394127302572</v>
      </c>
      <c r="AP26" s="34">
        <v>0</v>
      </c>
      <c r="AQ26" s="15">
        <v>0</v>
      </c>
      <c r="AR26" s="13" t="e">
        <f t="shared" si="26"/>
        <v>#DIV/0!</v>
      </c>
      <c r="AS26" s="33">
        <v>5894.5</v>
      </c>
      <c r="AT26" s="35">
        <v>3946</v>
      </c>
      <c r="AU26" s="13">
        <f t="shared" si="16"/>
        <v>66.94376113325981</v>
      </c>
      <c r="AV26" s="33">
        <v>1819.9</v>
      </c>
      <c r="AW26" s="35">
        <v>1256.1</v>
      </c>
      <c r="AX26" s="13">
        <f t="shared" si="17"/>
        <v>69.02027583933183</v>
      </c>
      <c r="AY26" s="33">
        <v>1429</v>
      </c>
      <c r="AZ26" s="35">
        <v>963.3</v>
      </c>
      <c r="BA26" s="13">
        <f t="shared" si="1"/>
        <v>67.4107767669699</v>
      </c>
      <c r="BB26" s="33">
        <v>1584.7</v>
      </c>
      <c r="BC26" s="35">
        <v>702.1</v>
      </c>
      <c r="BD26" s="13">
        <f t="shared" si="18"/>
        <v>44.3049157569256</v>
      </c>
      <c r="BE26" s="33">
        <v>332.2</v>
      </c>
      <c r="BF26" s="35">
        <v>204.2</v>
      </c>
      <c r="BG26" s="13">
        <f t="shared" si="19"/>
        <v>61.46899458157736</v>
      </c>
      <c r="BH26" s="33">
        <v>1685.391</v>
      </c>
      <c r="BI26" s="35">
        <v>1346.2</v>
      </c>
      <c r="BJ26" s="13">
        <f t="shared" si="20"/>
        <v>79.87464036535142</v>
      </c>
      <c r="BK26" s="25">
        <v>0</v>
      </c>
      <c r="BL26" s="25">
        <f t="shared" si="21"/>
        <v>-160.0999999999999</v>
      </c>
      <c r="BM26" s="13" t="e">
        <f t="shared" si="22"/>
        <v>#DIV/0!</v>
      </c>
      <c r="BN26" s="17">
        <f t="shared" si="23"/>
        <v>-663.6000000000004</v>
      </c>
      <c r="BO26" s="17">
        <f t="shared" si="2"/>
        <v>-160.0999999999999</v>
      </c>
      <c r="BP26" s="13">
        <f t="shared" si="24"/>
        <v>24.125979505726313</v>
      </c>
      <c r="BQ26" s="6"/>
      <c r="BR26" s="18"/>
    </row>
    <row r="27" spans="1:70" ht="15.75">
      <c r="A27" s="11">
        <v>18</v>
      </c>
      <c r="B27" s="12" t="s">
        <v>44</v>
      </c>
      <c r="C27" s="36">
        <f t="shared" si="3"/>
        <v>5501.8</v>
      </c>
      <c r="D27" s="23">
        <f t="shared" si="4"/>
        <v>4850.8</v>
      </c>
      <c r="E27" s="13">
        <f t="shared" si="5"/>
        <v>88.16750881529681</v>
      </c>
      <c r="F27" s="34">
        <v>908.8</v>
      </c>
      <c r="G27" s="24">
        <v>761</v>
      </c>
      <c r="H27" s="13">
        <f t="shared" si="6"/>
        <v>83.73679577464789</v>
      </c>
      <c r="I27" s="14">
        <v>28</v>
      </c>
      <c r="J27" s="24">
        <v>23.9</v>
      </c>
      <c r="K27" s="13">
        <f t="shared" si="0"/>
        <v>85.35714285714285</v>
      </c>
      <c r="L27" s="14">
        <v>0</v>
      </c>
      <c r="M27" s="15">
        <v>0</v>
      </c>
      <c r="N27" s="13" t="e">
        <f t="shared" si="7"/>
        <v>#DIV/0!</v>
      </c>
      <c r="O27" s="14">
        <v>55</v>
      </c>
      <c r="P27" s="15">
        <v>15.3</v>
      </c>
      <c r="Q27" s="13">
        <f t="shared" si="8"/>
        <v>27.81818181818182</v>
      </c>
      <c r="R27" s="14">
        <v>152</v>
      </c>
      <c r="S27" s="15">
        <v>75.9</v>
      </c>
      <c r="T27" s="13">
        <f t="shared" si="25"/>
        <v>49.934210526315795</v>
      </c>
      <c r="U27" s="14">
        <v>0</v>
      </c>
      <c r="V27" s="16">
        <v>0</v>
      </c>
      <c r="W27" s="13" t="e">
        <f t="shared" si="9"/>
        <v>#DIV/0!</v>
      </c>
      <c r="X27" s="14">
        <v>128</v>
      </c>
      <c r="Y27" s="16">
        <v>120.4</v>
      </c>
      <c r="Z27" s="13">
        <f t="shared" si="10"/>
        <v>94.0625</v>
      </c>
      <c r="AA27" s="14">
        <v>0.3</v>
      </c>
      <c r="AB27" s="15">
        <v>0.3</v>
      </c>
      <c r="AC27" s="13">
        <f t="shared" si="11"/>
        <v>100</v>
      </c>
      <c r="AD27" s="13">
        <v>0</v>
      </c>
      <c r="AE27" s="13">
        <v>0</v>
      </c>
      <c r="AF27" s="13" t="e">
        <f t="shared" si="12"/>
        <v>#DIV/0!</v>
      </c>
      <c r="AG27" s="13">
        <v>0</v>
      </c>
      <c r="AH27" s="13">
        <v>0</v>
      </c>
      <c r="AI27" s="13" t="e">
        <f t="shared" si="13"/>
        <v>#DIV/0!</v>
      </c>
      <c r="AJ27" s="34">
        <v>4593</v>
      </c>
      <c r="AK27" s="15">
        <v>4089.8</v>
      </c>
      <c r="AL27" s="13">
        <f t="shared" si="14"/>
        <v>89.04419769214022</v>
      </c>
      <c r="AM27" s="34">
        <v>2573.9</v>
      </c>
      <c r="AN27" s="16">
        <v>2144.9</v>
      </c>
      <c r="AO27" s="13">
        <f t="shared" si="15"/>
        <v>83.33268580752943</v>
      </c>
      <c r="AP27" s="34">
        <v>0</v>
      </c>
      <c r="AQ27" s="15">
        <v>0</v>
      </c>
      <c r="AR27" s="13" t="e">
        <f t="shared" si="26"/>
        <v>#DIV/0!</v>
      </c>
      <c r="AS27" s="33">
        <v>6101</v>
      </c>
      <c r="AT27" s="35">
        <v>4970.6</v>
      </c>
      <c r="AU27" s="13">
        <f t="shared" si="16"/>
        <v>81.47188985412228</v>
      </c>
      <c r="AV27" s="33">
        <v>1828.9</v>
      </c>
      <c r="AW27" s="35">
        <v>1332</v>
      </c>
      <c r="AX27" s="13">
        <f t="shared" si="17"/>
        <v>72.83066324019902</v>
      </c>
      <c r="AY27" s="33">
        <v>1396.4</v>
      </c>
      <c r="AZ27" s="35">
        <v>966.5</v>
      </c>
      <c r="BA27" s="13">
        <f t="shared" si="1"/>
        <v>69.21369235176167</v>
      </c>
      <c r="BB27" s="33">
        <v>1540.6159</v>
      </c>
      <c r="BC27" s="35">
        <v>1361.1</v>
      </c>
      <c r="BD27" s="13">
        <f t="shared" si="18"/>
        <v>88.3477835065833</v>
      </c>
      <c r="BE27" s="33">
        <v>1450.7</v>
      </c>
      <c r="BF27" s="35">
        <v>1321.3</v>
      </c>
      <c r="BG27" s="13">
        <f t="shared" si="19"/>
        <v>91.08016819466464</v>
      </c>
      <c r="BH27" s="33">
        <v>1178.92</v>
      </c>
      <c r="BI27" s="35">
        <v>889.5</v>
      </c>
      <c r="BJ27" s="13">
        <f t="shared" si="20"/>
        <v>75.45041224171275</v>
      </c>
      <c r="BK27" s="25">
        <v>0</v>
      </c>
      <c r="BL27" s="25">
        <f t="shared" si="21"/>
        <v>-119.80000000000018</v>
      </c>
      <c r="BM27" s="13" t="e">
        <f t="shared" si="22"/>
        <v>#DIV/0!</v>
      </c>
      <c r="BN27" s="17">
        <f t="shared" si="23"/>
        <v>-599.1999999999998</v>
      </c>
      <c r="BO27" s="17">
        <f t="shared" si="2"/>
        <v>-119.80000000000018</v>
      </c>
      <c r="BP27" s="13">
        <f t="shared" si="24"/>
        <v>19.993324432576806</v>
      </c>
      <c r="BQ27" s="6"/>
      <c r="BR27" s="18"/>
    </row>
    <row r="28" spans="1:70" ht="15.75">
      <c r="A28" s="11">
        <v>19</v>
      </c>
      <c r="B28" s="12" t="s">
        <v>45</v>
      </c>
      <c r="C28" s="36">
        <f>F28+AJ28</f>
        <v>7559.799999999999</v>
      </c>
      <c r="D28" s="13">
        <f t="shared" si="4"/>
        <v>5214.5</v>
      </c>
      <c r="E28" s="13">
        <f t="shared" si="5"/>
        <v>68.97669250509273</v>
      </c>
      <c r="F28" s="34">
        <v>2163.1</v>
      </c>
      <c r="G28" s="15">
        <v>1393.3</v>
      </c>
      <c r="H28" s="13">
        <f t="shared" si="6"/>
        <v>64.41218621422958</v>
      </c>
      <c r="I28" s="14">
        <v>174</v>
      </c>
      <c r="J28" s="15">
        <v>156.4</v>
      </c>
      <c r="K28" s="13">
        <f t="shared" si="0"/>
        <v>89.88505747126437</v>
      </c>
      <c r="L28" s="14">
        <v>85</v>
      </c>
      <c r="M28" s="24">
        <v>25.6</v>
      </c>
      <c r="N28" s="13">
        <f t="shared" si="7"/>
        <v>30.117647058823533</v>
      </c>
      <c r="O28" s="14">
        <v>120</v>
      </c>
      <c r="P28" s="15">
        <v>27.6</v>
      </c>
      <c r="Q28" s="13">
        <f t="shared" si="8"/>
        <v>23</v>
      </c>
      <c r="R28" s="14">
        <v>276</v>
      </c>
      <c r="S28" s="15">
        <v>108.8</v>
      </c>
      <c r="T28" s="13">
        <f t="shared" si="25"/>
        <v>39.42028985507246</v>
      </c>
      <c r="U28" s="14">
        <v>0</v>
      </c>
      <c r="V28" s="16">
        <v>0</v>
      </c>
      <c r="W28" s="13" t="e">
        <f t="shared" si="9"/>
        <v>#DIV/0!</v>
      </c>
      <c r="X28" s="14">
        <v>310</v>
      </c>
      <c r="Y28" s="16">
        <v>149.7</v>
      </c>
      <c r="Z28" s="13">
        <f t="shared" si="10"/>
        <v>48.29032258064515</v>
      </c>
      <c r="AA28" s="14">
        <v>320</v>
      </c>
      <c r="AB28" s="16">
        <v>45.9</v>
      </c>
      <c r="AC28" s="13">
        <f t="shared" si="11"/>
        <v>14.34375</v>
      </c>
      <c r="AD28" s="13">
        <v>0</v>
      </c>
      <c r="AE28" s="13">
        <v>0</v>
      </c>
      <c r="AF28" s="13" t="e">
        <f t="shared" si="12"/>
        <v>#DIV/0!</v>
      </c>
      <c r="AG28" s="13">
        <v>0</v>
      </c>
      <c r="AH28" s="13">
        <v>0</v>
      </c>
      <c r="AI28" s="13" t="e">
        <f t="shared" si="13"/>
        <v>#DIV/0!</v>
      </c>
      <c r="AJ28" s="34">
        <v>5396.7</v>
      </c>
      <c r="AK28" s="15">
        <v>3821.2</v>
      </c>
      <c r="AL28" s="13">
        <f t="shared" si="14"/>
        <v>70.80623343895344</v>
      </c>
      <c r="AM28" s="34">
        <v>2521.2</v>
      </c>
      <c r="AN28" s="16">
        <v>2101</v>
      </c>
      <c r="AO28" s="13">
        <f t="shared" si="15"/>
        <v>83.33333333333334</v>
      </c>
      <c r="AP28" s="34">
        <v>0</v>
      </c>
      <c r="AQ28" s="15">
        <v>0</v>
      </c>
      <c r="AR28" s="13" t="e">
        <f t="shared" si="26"/>
        <v>#DIV/0!</v>
      </c>
      <c r="AS28" s="33">
        <v>8572.4</v>
      </c>
      <c r="AT28" s="35">
        <v>4953.6</v>
      </c>
      <c r="AU28" s="13">
        <f>AT28/AS28*100</f>
        <v>57.78545098222202</v>
      </c>
      <c r="AV28" s="33">
        <v>2013.3</v>
      </c>
      <c r="AW28" s="35">
        <v>1304</v>
      </c>
      <c r="AX28" s="13">
        <f t="shared" si="17"/>
        <v>64.76928425967317</v>
      </c>
      <c r="AY28" s="33">
        <v>1653.8</v>
      </c>
      <c r="AZ28" s="35">
        <v>1063.9</v>
      </c>
      <c r="BA28" s="13">
        <f t="shared" si="1"/>
        <v>64.33063248276697</v>
      </c>
      <c r="BB28" s="33">
        <v>2995.7</v>
      </c>
      <c r="BC28" s="35">
        <v>2087.9</v>
      </c>
      <c r="BD28" s="13">
        <f t="shared" si="18"/>
        <v>69.69656507660982</v>
      </c>
      <c r="BE28" s="33">
        <v>1342.6</v>
      </c>
      <c r="BF28" s="35">
        <v>104.7</v>
      </c>
      <c r="BG28" s="13">
        <f t="shared" si="19"/>
        <v>7.798301802472815</v>
      </c>
      <c r="BH28" s="33">
        <v>2119.3</v>
      </c>
      <c r="BI28" s="35">
        <v>1382.6</v>
      </c>
      <c r="BJ28" s="13">
        <f t="shared" si="20"/>
        <v>65.23852215354125</v>
      </c>
      <c r="BK28" s="25">
        <v>0</v>
      </c>
      <c r="BL28" s="25">
        <f t="shared" si="21"/>
        <v>260.89999999999964</v>
      </c>
      <c r="BM28" s="13" t="e">
        <f t="shared" si="22"/>
        <v>#DIV/0!</v>
      </c>
      <c r="BN28" s="17">
        <f t="shared" si="23"/>
        <v>-1012.6000000000004</v>
      </c>
      <c r="BO28" s="17">
        <f t="shared" si="2"/>
        <v>260.89999999999964</v>
      </c>
      <c r="BP28" s="13">
        <f t="shared" si="24"/>
        <v>-25.765356507999165</v>
      </c>
      <c r="BQ28" s="6"/>
      <c r="BR28" s="18"/>
    </row>
    <row r="29" spans="1:70" ht="14.25" customHeight="1">
      <c r="A29" s="38" t="s">
        <v>17</v>
      </c>
      <c r="B29" s="39"/>
      <c r="C29" s="32">
        <f>SUM(C10:C28)</f>
        <v>210515.39999999994</v>
      </c>
      <c r="D29" s="32">
        <f>SUM(D10:D28)</f>
        <v>174376.3</v>
      </c>
      <c r="E29" s="27">
        <f>D29/C29*100</f>
        <v>82.83303739298886</v>
      </c>
      <c r="F29" s="32">
        <f>SUM(F10:F28)</f>
        <v>74103.6</v>
      </c>
      <c r="G29" s="32">
        <f>SUM(G10:G28)</f>
        <v>58475.20000000001</v>
      </c>
      <c r="H29" s="27">
        <f>G29/F29*100</f>
        <v>78.91006644751403</v>
      </c>
      <c r="I29" s="32">
        <f>SUM(I10:I28)</f>
        <v>25522.6</v>
      </c>
      <c r="J29" s="32">
        <f>SUM(J10:J28)</f>
        <v>21478.9</v>
      </c>
      <c r="K29" s="23">
        <f t="shared" si="0"/>
        <v>84.1563947246754</v>
      </c>
      <c r="L29" s="32">
        <f>SUM(L10:L28)</f>
        <v>1998</v>
      </c>
      <c r="M29" s="32">
        <f>SUM(M10:M28)</f>
        <v>1210.4999999999998</v>
      </c>
      <c r="N29" s="27">
        <f>M29/L29*100</f>
        <v>60.58558558558558</v>
      </c>
      <c r="O29" s="32">
        <f>SUM(O10:O28)</f>
        <v>7409</v>
      </c>
      <c r="P29" s="32">
        <f>SUM(P10:P28)</f>
        <v>3057</v>
      </c>
      <c r="Q29" s="27">
        <f>P29/O29*100</f>
        <v>41.26062896477257</v>
      </c>
      <c r="R29" s="32">
        <f>SUM(R10:R28)</f>
        <v>12102.7</v>
      </c>
      <c r="S29" s="32">
        <f>SUM(S10:S28)</f>
        <v>7109.4000000000015</v>
      </c>
      <c r="T29" s="27">
        <f>S29/R29*100</f>
        <v>58.74226412288168</v>
      </c>
      <c r="U29" s="32">
        <f>SUM(U10:U28)</f>
        <v>1000</v>
      </c>
      <c r="V29" s="32">
        <f>SUM(V10:V28)</f>
        <v>661</v>
      </c>
      <c r="W29" s="27">
        <f>V29/U29*100</f>
        <v>66.10000000000001</v>
      </c>
      <c r="X29" s="32">
        <f>SUM(X10:X28)</f>
        <v>3401</v>
      </c>
      <c r="Y29" s="32">
        <f>SUM(Y10:Y28)</f>
        <v>2744.2999999999997</v>
      </c>
      <c r="Z29" s="27">
        <f>Y29/X29*100</f>
        <v>80.69097324316377</v>
      </c>
      <c r="AA29" s="32">
        <f>SUM(AA10:AA28)</f>
        <v>1049.3</v>
      </c>
      <c r="AB29" s="32">
        <f>SUM(AB10:AB28)</f>
        <v>626.5</v>
      </c>
      <c r="AC29" s="27">
        <f>AB29/AA29*100</f>
        <v>59.70647098065377</v>
      </c>
      <c r="AD29" s="27">
        <f>SUM(AD10:AD28)</f>
        <v>0</v>
      </c>
      <c r="AE29" s="27">
        <f>SUM(AE10:AE28)</f>
        <v>0</v>
      </c>
      <c r="AF29" s="23" t="e">
        <f t="shared" si="12"/>
        <v>#DIV/0!</v>
      </c>
      <c r="AG29" s="32">
        <f>SUM(AG10:AG28)</f>
        <v>761.7</v>
      </c>
      <c r="AH29" s="32">
        <f>SUM(AH10:AH28)</f>
        <v>533.3</v>
      </c>
      <c r="AI29" s="23">
        <f t="shared" si="13"/>
        <v>70.01444138112116</v>
      </c>
      <c r="AJ29" s="32">
        <f>SUM(AJ10:AJ28)</f>
        <v>136411.8</v>
      </c>
      <c r="AK29" s="32">
        <f>SUM(AK10:AK28)</f>
        <v>115901.1</v>
      </c>
      <c r="AL29" s="27">
        <f>AK29/AJ29*100</f>
        <v>84.9641306690477</v>
      </c>
      <c r="AM29" s="32">
        <f>SUM(AM10:AM28)</f>
        <v>50297.50000000001</v>
      </c>
      <c r="AN29" s="32">
        <f>SUM(AN10:AN28)</f>
        <v>41914.7</v>
      </c>
      <c r="AO29" s="27">
        <f>AN29/AM29*100</f>
        <v>83.33356528654504</v>
      </c>
      <c r="AP29" s="32">
        <f>SUM(AP10:AP28)</f>
        <v>0</v>
      </c>
      <c r="AQ29" s="32">
        <f>SUM(AQ10:AQ28)</f>
        <v>0</v>
      </c>
      <c r="AR29" s="27" t="e">
        <f>AQ29/AP29*100</f>
        <v>#DIV/0!</v>
      </c>
      <c r="AS29" s="32">
        <f>SUM(AS10:AS28)</f>
        <v>238585.39999999997</v>
      </c>
      <c r="AT29" s="32">
        <f>SUM(AT10:AT28)</f>
        <v>160171.1</v>
      </c>
      <c r="AU29" s="27">
        <f>(AT29/AS29)*100</f>
        <v>67.13365528653473</v>
      </c>
      <c r="AV29" s="32">
        <f>SUM(AV10:AV28)</f>
        <v>43802.700000000004</v>
      </c>
      <c r="AW29" s="32">
        <f>SUM(AW10:AW28)</f>
        <v>28012.3</v>
      </c>
      <c r="AX29" s="27">
        <f>AW29/AV29*100</f>
        <v>63.95108064114768</v>
      </c>
      <c r="AY29" s="32">
        <f>SUM(AY10:AY28)</f>
        <v>30501.600000000006</v>
      </c>
      <c r="AZ29" s="32">
        <f>SUM(AZ10:AZ28)</f>
        <v>20687.2</v>
      </c>
      <c r="BA29" s="27">
        <f t="shared" si="1"/>
        <v>67.82332730086289</v>
      </c>
      <c r="BB29" s="32">
        <f>SUM(BB10:BB28)</f>
        <v>65749.60552</v>
      </c>
      <c r="BC29" s="32">
        <f>SUM(BC10:BC28)</f>
        <v>40526.1</v>
      </c>
      <c r="BD29" s="27">
        <f>BC29/BB29*100</f>
        <v>61.637023795789304</v>
      </c>
      <c r="BE29" s="32">
        <f>SUM(BE10:BE28)</f>
        <v>86487.6</v>
      </c>
      <c r="BF29" s="32">
        <f>SUM(BF10:BF28)</f>
        <v>60188.09999999999</v>
      </c>
      <c r="BG29" s="27">
        <f>BF29/BE29*100</f>
        <v>69.59159463321907</v>
      </c>
      <c r="BH29" s="32">
        <f>SUM(BH10:BH28)</f>
        <v>36839.414540000005</v>
      </c>
      <c r="BI29" s="32">
        <f>SUM(BI10:BI28)</f>
        <v>28402.300000000003</v>
      </c>
      <c r="BJ29" s="27">
        <f>BI29/BH29*100</f>
        <v>77.09758788148211</v>
      </c>
      <c r="BK29" s="32">
        <f>SUM(BK10:BK28)</f>
        <v>-3217.7000000000007</v>
      </c>
      <c r="BL29" s="32">
        <f>SUM(BL10:BL28)</f>
        <v>14205.199999999995</v>
      </c>
      <c r="BM29" s="27">
        <f>BL29/BK29*100</f>
        <v>-441.47061565714614</v>
      </c>
      <c r="BN29" s="20">
        <f>SUM(BN10:BN28)</f>
        <v>-28070.000000000007</v>
      </c>
      <c r="BO29" s="20">
        <f>SUM(BO10:BO28)</f>
        <v>14205.199999999995</v>
      </c>
      <c r="BP29" s="20">
        <f>BO29/BN29*100</f>
        <v>-50.60634128963303</v>
      </c>
      <c r="BQ29" s="6"/>
      <c r="BR29" s="18"/>
    </row>
    <row r="30" spans="3:68" ht="15.75" hidden="1">
      <c r="C30" s="21">
        <f aca="true" t="shared" si="27" ref="C30:AC30">C29-C20</f>
        <v>197965.49999999994</v>
      </c>
      <c r="D30" s="21">
        <f t="shared" si="27"/>
        <v>164180.9</v>
      </c>
      <c r="E30" s="21">
        <f t="shared" si="27"/>
        <v>1.5941430591694399</v>
      </c>
      <c r="F30" s="21">
        <f t="shared" si="27"/>
        <v>71259.6</v>
      </c>
      <c r="G30" s="21">
        <f t="shared" si="27"/>
        <v>56195.90000000001</v>
      </c>
      <c r="H30" s="21">
        <f t="shared" si="27"/>
        <v>-1.234096702978249</v>
      </c>
      <c r="I30" s="21">
        <f t="shared" si="27"/>
        <v>25082.6</v>
      </c>
      <c r="J30" s="21">
        <f t="shared" si="27"/>
        <v>21108.300000000003</v>
      </c>
      <c r="K30" s="21">
        <f t="shared" si="27"/>
        <v>-0.07087800259733967</v>
      </c>
      <c r="L30" s="21">
        <f t="shared" si="27"/>
        <v>1958</v>
      </c>
      <c r="M30" s="21">
        <f t="shared" si="27"/>
        <v>1197.4999999999998</v>
      </c>
      <c r="N30" s="21">
        <f t="shared" si="27"/>
        <v>28.085585585585576</v>
      </c>
      <c r="O30" s="21">
        <f t="shared" si="27"/>
        <v>6972</v>
      </c>
      <c r="P30" s="21">
        <f t="shared" si="27"/>
        <v>2805.4</v>
      </c>
      <c r="Q30" s="21">
        <f t="shared" si="27"/>
        <v>-16.31374174460958</v>
      </c>
      <c r="R30" s="21">
        <f t="shared" si="27"/>
        <v>11594.7</v>
      </c>
      <c r="S30" s="21">
        <f t="shared" si="27"/>
        <v>6775.300000000001</v>
      </c>
      <c r="T30" s="21">
        <f t="shared" si="27"/>
        <v>-7.025452412551388</v>
      </c>
      <c r="U30" s="21">
        <f t="shared" si="27"/>
        <v>1000</v>
      </c>
      <c r="V30" s="21">
        <f t="shared" si="27"/>
        <v>661</v>
      </c>
      <c r="W30" s="21" t="e">
        <f t="shared" si="27"/>
        <v>#DIV/0!</v>
      </c>
      <c r="X30" s="21">
        <f t="shared" si="27"/>
        <v>3111</v>
      </c>
      <c r="Y30" s="21">
        <f t="shared" si="27"/>
        <v>2484.8999999999996</v>
      </c>
      <c r="Z30" s="21">
        <f t="shared" si="27"/>
        <v>-8.757302618905186</v>
      </c>
      <c r="AA30" s="21">
        <f t="shared" si="27"/>
        <v>764.3</v>
      </c>
      <c r="AB30" s="21">
        <f t="shared" si="27"/>
        <v>431.1</v>
      </c>
      <c r="AC30" s="21">
        <f t="shared" si="27"/>
        <v>-8.854932528118162</v>
      </c>
      <c r="AD30" s="21"/>
      <c r="AE30" s="21"/>
      <c r="AF30" s="13" t="e">
        <f t="shared" si="12"/>
        <v>#DIV/0!</v>
      </c>
      <c r="AG30" s="21">
        <f aca="true" t="shared" si="28" ref="AG30:BP30">AG29-AG20</f>
        <v>749.7</v>
      </c>
      <c r="AH30" s="21">
        <f t="shared" si="28"/>
        <v>528.8</v>
      </c>
      <c r="AI30" s="13">
        <f t="shared" si="13"/>
        <v>70.53488061891422</v>
      </c>
      <c r="AJ30" s="21">
        <f t="shared" si="28"/>
        <v>126705.9</v>
      </c>
      <c r="AK30" s="21">
        <f t="shared" si="28"/>
        <v>107985</v>
      </c>
      <c r="AL30" s="21">
        <f t="shared" si="28"/>
        <v>3.404460777538418</v>
      </c>
      <c r="AM30" s="21">
        <f t="shared" si="28"/>
        <v>43751.600000000006</v>
      </c>
      <c r="AN30" s="21">
        <f t="shared" si="28"/>
        <v>36459.799999999996</v>
      </c>
      <c r="AO30" s="21">
        <f t="shared" si="28"/>
        <v>0.0004865655135546376</v>
      </c>
      <c r="AP30" s="21">
        <f t="shared" si="28"/>
        <v>0</v>
      </c>
      <c r="AQ30" s="21">
        <f t="shared" si="28"/>
        <v>0</v>
      </c>
      <c r="AR30" s="21" t="e">
        <f t="shared" si="28"/>
        <v>#DIV/0!</v>
      </c>
      <c r="AS30" s="21">
        <f t="shared" si="28"/>
        <v>224860.39999999997</v>
      </c>
      <c r="AT30" s="21">
        <f t="shared" si="28"/>
        <v>152681.5</v>
      </c>
      <c r="AU30" s="21">
        <f t="shared" si="28"/>
        <v>12.564620678155862</v>
      </c>
      <c r="AV30" s="21">
        <f t="shared" si="28"/>
        <v>40984.200000000004</v>
      </c>
      <c r="AW30" s="21">
        <f t="shared" si="28"/>
        <v>26069.6</v>
      </c>
      <c r="AX30" s="21">
        <f t="shared" si="28"/>
        <v>-4.975653437262821</v>
      </c>
      <c r="AY30" s="21">
        <f t="shared" si="28"/>
        <v>28626.800000000007</v>
      </c>
      <c r="AZ30" s="21">
        <f t="shared" si="28"/>
        <v>19439.8</v>
      </c>
      <c r="BA30" s="21">
        <f t="shared" si="28"/>
        <v>1.2882302238413246</v>
      </c>
      <c r="BB30" s="21">
        <f t="shared" si="28"/>
        <v>62441.705519999996</v>
      </c>
      <c r="BC30" s="21">
        <f t="shared" si="28"/>
        <v>38198.299999999996</v>
      </c>
      <c r="BD30" s="21">
        <f t="shared" si="28"/>
        <v>-8.733906401616906</v>
      </c>
      <c r="BE30" s="21">
        <f t="shared" si="28"/>
        <v>81989.3</v>
      </c>
      <c r="BF30" s="21">
        <f t="shared" si="28"/>
        <v>59286.399999999994</v>
      </c>
      <c r="BG30" s="21">
        <f t="shared" si="28"/>
        <v>49.54624416748757</v>
      </c>
      <c r="BH30" s="21">
        <f t="shared" si="28"/>
        <v>34671.71454000001</v>
      </c>
      <c r="BI30" s="21">
        <f t="shared" si="28"/>
        <v>26730.600000000002</v>
      </c>
      <c r="BJ30" s="21">
        <f t="shared" si="28"/>
        <v>-0.021017091530765697</v>
      </c>
      <c r="BK30" s="21">
        <f>BK29-BK20</f>
        <v>-4081.000000000001</v>
      </c>
      <c r="BL30" s="21">
        <f>BL29-BL20</f>
        <v>11499.399999999994</v>
      </c>
      <c r="BM30" s="21">
        <f>BM29-BM20</f>
        <v>-754.895844430458</v>
      </c>
      <c r="BN30" s="21">
        <f t="shared" si="28"/>
        <v>-26894.90000000001</v>
      </c>
      <c r="BO30" s="21">
        <f t="shared" si="28"/>
        <v>11499.399999999994</v>
      </c>
      <c r="BP30" s="21">
        <f t="shared" si="28"/>
        <v>179.65491307169793</v>
      </c>
    </row>
    <row r="31" spans="3:69" ht="15.7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ht="15.75">
      <c r="I32" s="7" t="s">
        <v>49</v>
      </c>
    </row>
    <row r="33" spans="15:16" ht="15.75">
      <c r="O33" s="29"/>
      <c r="P33" s="29"/>
    </row>
    <row r="35" ht="15.75">
      <c r="AH35" s="22"/>
    </row>
  </sheetData>
  <sheetProtection/>
  <mergeCells count="32">
    <mergeCell ref="R1:T1"/>
    <mergeCell ref="C2:T2"/>
    <mergeCell ref="C4:E7"/>
    <mergeCell ref="F4:AR4"/>
    <mergeCell ref="F5:H7"/>
    <mergeCell ref="I5:AI5"/>
    <mergeCell ref="U6:W7"/>
    <mergeCell ref="AM5:AR5"/>
    <mergeCell ref="R6:T7"/>
    <mergeCell ref="L6:N7"/>
    <mergeCell ref="BN4:BP7"/>
    <mergeCell ref="BE5:BG7"/>
    <mergeCell ref="BH5:BJ7"/>
    <mergeCell ref="AV4:BJ4"/>
    <mergeCell ref="BB5:BD7"/>
    <mergeCell ref="AV5:AX7"/>
    <mergeCell ref="BK4:BM7"/>
    <mergeCell ref="AY6:BA7"/>
    <mergeCell ref="AS4:AU7"/>
    <mergeCell ref="AA6:AC7"/>
    <mergeCell ref="AD6:AF7"/>
    <mergeCell ref="AP6:AR7"/>
    <mergeCell ref="AJ5:AL7"/>
    <mergeCell ref="AY5:BA5"/>
    <mergeCell ref="A29:B29"/>
    <mergeCell ref="AG6:AI7"/>
    <mergeCell ref="AM6:AO7"/>
    <mergeCell ref="B4:B8"/>
    <mergeCell ref="A4:A8"/>
    <mergeCell ref="I6:K7"/>
    <mergeCell ref="O6:Q7"/>
    <mergeCell ref="X6:Z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2022-11-08T10:26:11Z</cp:lastPrinted>
  <dcterms:created xsi:type="dcterms:W3CDTF">2013-04-03T10:22:22Z</dcterms:created>
  <dcterms:modified xsi:type="dcterms:W3CDTF">2022-11-08T11:20:14Z</dcterms:modified>
  <cp:category/>
  <cp:version/>
  <cp:contentType/>
  <cp:contentStatus/>
</cp:coreProperties>
</file>