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  <definedName name="_xlnm.Print_Area" localSheetId="0">'Лист1 (4)'!$A$1:$BP$34</definedName>
  </definedNames>
  <calcPr fullCalcOnLoad="1"/>
</workbook>
</file>

<file path=xl/sharedStrings.xml><?xml version="1.0" encoding="utf-8"?>
<sst xmlns="http://schemas.openxmlformats.org/spreadsheetml/2006/main" count="118" uniqueCount="52">
  <si>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</si>
  <si>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</si>
  <si>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</si>
  <si>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</si>
  <si>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</si>
  <si>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</si>
  <si>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</si>
  <si>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</si>
  <si>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</si>
  <si>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</si>
  <si>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</si>
  <si>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</si>
  <si>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</si>
  <si>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</si>
  <si>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</si>
  <si>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</si>
  <si>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</si>
  <si>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</si>
  <si>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</si>
  <si>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</si>
  <si>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</si>
  <si>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</si>
  <si>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</si>
  <si>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</si>
  <si>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</si>
  <si>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</si>
  <si>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</si>
  <si>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</si>
  <si>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</si>
  <si>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</si>
  <si>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</si>
  <si>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</si>
  <si>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</si>
  <si>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</si>
  <si>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</si>
  <si>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</si>
  <si>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</si>
  <si>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</si>
  <si>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</si>
  <si>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</si>
  <si>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</si>
  <si>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</si>
  <si>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</si>
  <si>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</si>
  <si>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</si>
  <si>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</si>
  <si>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</si>
  <si>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</si>
  <si>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</si>
  <si>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 xml:space="preserve">                                                                                                                                                     </t>
  </si>
  <si>
    <r>
      <t xml:space="preserve">Дефицит -  всего                </t>
    </r>
    <r>
      <rPr>
        <sz val="11"/>
        <color theme="1"/>
        <rFont val="Calibri"/>
        <family val="2"/>
      </rPr>
      <t xml:space="preserve">      (код БК 00079000000000000000)</t>
    </r>
  </si>
  <si>
    <t>Справка об исполнении бюджетов поселений Вурнарского  района на 01 июля 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</si>
</sst>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" fontId="34" fillId="19" borderId="1">
      <alignment horizontal="right" vertical="top" shrinkToFi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0" xfId="54" applyFont="1" applyFill="1" applyAlignment="1" applyProtection="1">
      <alignment horizontal="center" vertical="center" wrapText="1"/>
      <protection locked="0"/>
    </xf>
    <xf numFmtId="0" fontId="7" fillId="0" borderId="0" xfId="54" applyFont="1" applyFill="1" applyAlignment="1">
      <alignment vertical="center" wrapText="1"/>
      <protection/>
    </xf>
    <xf numFmtId="0" fontId="6" fillId="0" borderId="0" xfId="54" applyFont="1" applyFill="1" applyAlignment="1">
      <alignment vertical="center" wrapText="1"/>
      <protection/>
    </xf>
    <xf numFmtId="0" fontId="5" fillId="0" borderId="0" xfId="54" applyFont="1" applyFill="1" applyAlignment="1">
      <alignment vertical="center" wrapText="1"/>
      <protection/>
    </xf>
    <xf numFmtId="0" fontId="4" fillId="0" borderId="0" xfId="54" applyFont="1" applyFill="1" applyAlignment="1">
      <alignment vertical="center" wrapText="1"/>
      <protection/>
    </xf>
    <xf numFmtId="0" fontId="7" fillId="0" borderId="0" xfId="54" applyFont="1" applyFill="1">
      <alignment/>
      <protection/>
    </xf>
    <xf numFmtId="0" fontId="8" fillId="0" borderId="0" xfId="0" applyFont="1" applyFill="1" applyAlignment="1">
      <alignment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4" fillId="0" borderId="11" xfId="54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/>
    </xf>
    <xf numFmtId="172" fontId="7" fillId="0" borderId="11" xfId="54" applyNumberFormat="1" applyFont="1" applyFill="1" applyBorder="1" applyAlignment="1" applyProtection="1">
      <alignment vertical="center" wrapText="1"/>
      <protection locked="0"/>
    </xf>
    <xf numFmtId="172" fontId="7" fillId="33" borderId="11" xfId="0" applyNumberFormat="1" applyFont="1" applyFill="1" applyBorder="1" applyAlignment="1" applyProtection="1">
      <alignment vertical="center" wrapText="1"/>
      <protection locked="0"/>
    </xf>
    <xf numFmtId="172" fontId="7" fillId="0" borderId="11" xfId="0" applyNumberFormat="1" applyFont="1" applyBorder="1" applyAlignment="1" applyProtection="1">
      <alignment vertical="center" wrapText="1"/>
      <protection locked="0"/>
    </xf>
    <xf numFmtId="172" fontId="7" fillId="0" borderId="11" xfId="0" applyNumberFormat="1" applyFont="1" applyFill="1" applyBorder="1" applyAlignment="1" applyProtection="1">
      <alignment vertical="center" wrapText="1"/>
      <protection locked="0"/>
    </xf>
    <xf numFmtId="172" fontId="7" fillId="0" borderId="11" xfId="54" applyNumberFormat="1" applyFont="1" applyFill="1" applyBorder="1" applyAlignment="1" applyProtection="1">
      <alignment vertical="center" wrapText="1"/>
      <protection locked="0"/>
    </xf>
    <xf numFmtId="172" fontId="7" fillId="0" borderId="0" xfId="54" applyNumberFormat="1" applyFont="1" applyFill="1">
      <alignment/>
      <protection/>
    </xf>
    <xf numFmtId="172" fontId="10" fillId="33" borderId="11" xfId="0" applyNumberFormat="1" applyFont="1" applyFill="1" applyBorder="1" applyAlignment="1" applyProtection="1">
      <alignment vertical="center" wrapText="1"/>
      <protection locked="0"/>
    </xf>
    <xf numFmtId="172" fontId="4" fillId="0" borderId="11" xfId="54" applyNumberFormat="1" applyFont="1" applyFill="1" applyBorder="1" applyAlignment="1" applyProtection="1">
      <alignment vertical="center" wrapText="1"/>
      <protection locked="0"/>
    </xf>
    <xf numFmtId="17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72" fontId="7" fillId="34" borderId="11" xfId="54" applyNumberFormat="1" applyFont="1" applyFill="1" applyBorder="1" applyAlignment="1" applyProtection="1">
      <alignment vertical="center" wrapText="1"/>
      <protection locked="0"/>
    </xf>
    <xf numFmtId="172" fontId="7" fillId="34" borderId="11" xfId="0" applyNumberFormat="1" applyFont="1" applyFill="1" applyBorder="1" applyAlignment="1" applyProtection="1">
      <alignment vertical="center" wrapText="1"/>
      <protection locked="0"/>
    </xf>
    <xf numFmtId="172" fontId="7" fillId="0" borderId="11" xfId="55" applyNumberFormat="1" applyFont="1" applyFill="1" applyBorder="1" applyAlignment="1" applyProtection="1">
      <alignment vertical="center" wrapText="1"/>
      <protection locked="0"/>
    </xf>
    <xf numFmtId="172" fontId="10" fillId="0" borderId="11" xfId="54" applyNumberFormat="1" applyFont="1" applyFill="1" applyBorder="1" applyAlignment="1" applyProtection="1">
      <alignment vertical="center" wrapText="1"/>
      <protection locked="0"/>
    </xf>
    <xf numFmtId="172" fontId="4" fillId="34" borderId="11" xfId="54" applyNumberFormat="1" applyFont="1" applyFill="1" applyBorder="1" applyAlignment="1" applyProtection="1">
      <alignment vertical="center" wrapText="1"/>
      <protection locked="0"/>
    </xf>
    <xf numFmtId="0" fontId="6" fillId="34" borderId="11" xfId="56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/>
    </xf>
    <xf numFmtId="172" fontId="10" fillId="0" borderId="11" xfId="0" applyNumberFormat="1" applyFont="1" applyBorder="1" applyAlignment="1" applyProtection="1">
      <alignment vertical="center" wrapText="1"/>
      <protection locked="0"/>
    </xf>
    <xf numFmtId="172" fontId="10" fillId="34" borderId="11" xfId="54" applyNumberFormat="1" applyFont="1" applyFill="1" applyBorder="1" applyAlignment="1" applyProtection="1">
      <alignment vertical="center" wrapText="1"/>
      <protection locked="0"/>
    </xf>
    <xf numFmtId="172" fontId="4" fillId="35" borderId="11" xfId="54" applyNumberFormat="1" applyFont="1" applyFill="1" applyBorder="1" applyAlignment="1" applyProtection="1">
      <alignment vertical="center" wrapText="1"/>
      <protection locked="0"/>
    </xf>
    <xf numFmtId="172" fontId="52" fillId="36" borderId="1" xfId="33" applyNumberFormat="1" applyFont="1" applyFill="1" applyProtection="1">
      <alignment horizontal="right" vertical="top" shrinkToFit="1"/>
      <protection/>
    </xf>
    <xf numFmtId="172" fontId="7" fillId="36" borderId="11" xfId="0" applyNumberFormat="1" applyFont="1" applyFill="1" applyBorder="1" applyAlignment="1" applyProtection="1">
      <alignment vertical="center" wrapText="1"/>
      <protection locked="0"/>
    </xf>
    <xf numFmtId="172" fontId="52" fillId="0" borderId="1" xfId="33" applyNumberFormat="1" applyFont="1" applyFill="1" applyProtection="1">
      <alignment horizontal="right" vertical="top" shrinkToFit="1"/>
      <protection/>
    </xf>
    <xf numFmtId="172" fontId="10" fillId="36" borderId="11" xfId="54" applyNumberFormat="1" applyFont="1" applyFill="1" applyBorder="1" applyAlignment="1" applyProtection="1">
      <alignment vertical="center" wrapText="1"/>
      <protection locked="0"/>
    </xf>
    <xf numFmtId="172" fontId="7" fillId="36" borderId="11" xfId="54" applyNumberFormat="1" applyFont="1" applyFill="1" applyBorder="1" applyAlignment="1" applyProtection="1">
      <alignment vertical="center" wrapText="1"/>
      <protection locked="0"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3" xfId="56" applyFont="1" applyFill="1" applyBorder="1" applyAlignment="1">
      <alignment horizontal="center" vertical="center" wrapText="1"/>
      <protection/>
    </xf>
    <xf numFmtId="0" fontId="6" fillId="0" borderId="14" xfId="54" applyFont="1" applyFill="1" applyBorder="1" applyAlignment="1">
      <alignment horizontal="center" vertical="center" wrapText="1"/>
      <protection/>
    </xf>
    <xf numFmtId="0" fontId="6" fillId="0" borderId="15" xfId="54" applyFont="1" applyFill="1" applyBorder="1" applyAlignment="1">
      <alignment horizontal="center" vertical="center" wrapText="1"/>
      <protection/>
    </xf>
    <xf numFmtId="0" fontId="6" fillId="0" borderId="16" xfId="54" applyFont="1" applyFill="1" applyBorder="1" applyAlignment="1">
      <alignment horizontal="center" vertical="center" wrapText="1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18" xfId="54" applyFont="1" applyFill="1" applyBorder="1" applyAlignment="1">
      <alignment horizontal="center" vertical="center" wrapText="1"/>
      <protection/>
    </xf>
    <xf numFmtId="0" fontId="6" fillId="0" borderId="19" xfId="54" applyFont="1" applyFill="1" applyBorder="1" applyAlignment="1">
      <alignment horizontal="center" vertical="center" wrapText="1"/>
      <protection/>
    </xf>
    <xf numFmtId="0" fontId="6" fillId="0" borderId="20" xfId="54" applyFont="1" applyFill="1" applyBorder="1" applyAlignment="1">
      <alignment horizontal="center" vertical="center" wrapText="1"/>
      <protection/>
    </xf>
    <xf numFmtId="0" fontId="6" fillId="0" borderId="21" xfId="54" applyFont="1" applyFill="1" applyBorder="1" applyAlignment="1">
      <alignment horizontal="center" vertical="center" wrapText="1"/>
      <protection/>
    </xf>
    <xf numFmtId="0" fontId="6" fillId="0" borderId="22" xfId="54" applyFont="1" applyFill="1" applyBorder="1" applyAlignment="1">
      <alignment horizontal="center" vertical="center" wrapText="1"/>
      <protection/>
    </xf>
    <xf numFmtId="0" fontId="6" fillId="0" borderId="23" xfId="54" applyFont="1" applyFill="1" applyBorder="1" applyAlignment="1">
      <alignment horizontal="center" vertical="center" wrapText="1"/>
      <protection/>
    </xf>
    <xf numFmtId="0" fontId="9" fillId="0" borderId="14" xfId="54" applyFont="1" applyFill="1" applyBorder="1" applyAlignment="1">
      <alignment horizontal="center" vertical="center" wrapText="1"/>
      <protection/>
    </xf>
    <xf numFmtId="0" fontId="6" fillId="0" borderId="24" xfId="54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54" applyFont="1" applyFill="1" applyBorder="1" applyAlignment="1">
      <alignment horizontal="center" vertical="center" wrapText="1"/>
      <protection/>
    </xf>
    <xf numFmtId="49" fontId="6" fillId="0" borderId="11" xfId="54" applyNumberFormat="1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0" fontId="6" fillId="0" borderId="25" xfId="54" applyFont="1" applyFill="1" applyBorder="1" applyAlignment="1">
      <alignment horizontal="center" vertical="center" wrapText="1"/>
      <protection/>
    </xf>
    <xf numFmtId="49" fontId="6" fillId="0" borderId="14" xfId="54" applyNumberFormat="1" applyFont="1" applyFill="1" applyBorder="1" applyAlignment="1">
      <alignment horizontal="center" vertical="center" wrapText="1"/>
      <protection/>
    </xf>
    <xf numFmtId="49" fontId="6" fillId="0" borderId="15" xfId="54" applyNumberFormat="1" applyFont="1" applyFill="1" applyBorder="1" applyAlignment="1">
      <alignment horizontal="center" vertical="center" wrapText="1"/>
      <protection/>
    </xf>
    <xf numFmtId="49" fontId="6" fillId="0" borderId="24" xfId="54" applyNumberFormat="1" applyFont="1" applyFill="1" applyBorder="1" applyAlignment="1">
      <alignment horizontal="center" vertical="center" wrapText="1"/>
      <protection/>
    </xf>
    <xf numFmtId="49" fontId="6" fillId="0" borderId="0" xfId="54" applyNumberFormat="1" applyFont="1" applyFill="1" applyBorder="1" applyAlignment="1">
      <alignment horizontal="center" vertical="center" wrapText="1"/>
      <protection/>
    </xf>
    <xf numFmtId="49" fontId="6" fillId="0" borderId="17" xfId="54" applyNumberFormat="1" applyFont="1" applyFill="1" applyBorder="1" applyAlignment="1">
      <alignment horizontal="center" vertical="center" wrapText="1"/>
      <protection/>
    </xf>
    <xf numFmtId="49" fontId="6" fillId="0" borderId="18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Alignment="1">
      <alignment horizontal="center" vertical="center" wrapText="1"/>
      <protection/>
    </xf>
    <xf numFmtId="0" fontId="5" fillId="0" borderId="0" xfId="54" applyFont="1" applyFill="1" applyAlignment="1" applyProtection="1">
      <alignment horizontal="center" vertical="center" wrapText="1"/>
      <protection locked="0"/>
    </xf>
    <xf numFmtId="0" fontId="6" fillId="0" borderId="12" xfId="54" applyFont="1" applyFill="1" applyBorder="1" applyAlignment="1">
      <alignment horizontal="left" vertical="center" wrapText="1"/>
      <protection/>
    </xf>
    <xf numFmtId="0" fontId="6" fillId="0" borderId="25" xfId="54" applyFont="1" applyFill="1" applyBorder="1" applyAlignment="1">
      <alignment horizontal="left" vertical="center" wrapText="1"/>
      <protection/>
    </xf>
    <xf numFmtId="0" fontId="6" fillId="0" borderId="13" xfId="54" applyFont="1" applyFill="1" applyBorder="1" applyAlignment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="75" zoomScaleNormal="75" zoomScaleSheetLayoutView="75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C19" sqref="BC19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9.140625" style="7" customWidth="1"/>
    <col min="34" max="34" width="21.7109375" style="7" bestFit="1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hidden="1" customWidth="1"/>
    <col min="64" max="64" width="15.8515625" style="7" hidden="1" customWidth="1"/>
    <col min="65" max="65" width="12.140625" style="7" hidden="1" customWidth="1"/>
    <col min="66" max="67" width="16.7109375" style="7" customWidth="1"/>
    <col min="68" max="68" width="17.28125" style="7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69" t="s">
        <v>0</v>
      </c>
      <c r="S1" s="69"/>
      <c r="T1" s="69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70" t="s">
        <v>51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42" t="s">
        <v>18</v>
      </c>
      <c r="B4" s="46" t="s">
        <v>1</v>
      </c>
      <c r="C4" s="40" t="s">
        <v>46</v>
      </c>
      <c r="D4" s="41"/>
      <c r="E4" s="42"/>
      <c r="F4" s="61" t="s">
        <v>2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50" t="s">
        <v>47</v>
      </c>
      <c r="AT4" s="41"/>
      <c r="AU4" s="42"/>
      <c r="AV4" s="61" t="s">
        <v>4</v>
      </c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40" t="s">
        <v>50</v>
      </c>
      <c r="BL4" s="41"/>
      <c r="BM4" s="42"/>
      <c r="BN4" s="50" t="s">
        <v>48</v>
      </c>
      <c r="BO4" s="41"/>
      <c r="BP4" s="42"/>
      <c r="BQ4" s="6"/>
      <c r="BR4" s="6"/>
    </row>
    <row r="5" spans="1:70" ht="15" customHeight="1">
      <c r="A5" s="49"/>
      <c r="B5" s="47"/>
      <c r="C5" s="51"/>
      <c r="D5" s="52"/>
      <c r="E5" s="49"/>
      <c r="F5" s="59" t="s">
        <v>3</v>
      </c>
      <c r="G5" s="59"/>
      <c r="H5" s="59"/>
      <c r="I5" s="71" t="s">
        <v>4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3"/>
      <c r="AJ5" s="59" t="s">
        <v>5</v>
      </c>
      <c r="AK5" s="59"/>
      <c r="AL5" s="59"/>
      <c r="AM5" s="61" t="s">
        <v>4</v>
      </c>
      <c r="AN5" s="62"/>
      <c r="AO5" s="62"/>
      <c r="AP5" s="62"/>
      <c r="AQ5" s="62"/>
      <c r="AR5" s="62"/>
      <c r="AS5" s="51"/>
      <c r="AT5" s="52"/>
      <c r="AU5" s="49"/>
      <c r="AV5" s="63" t="s">
        <v>9</v>
      </c>
      <c r="AW5" s="64"/>
      <c r="AX5" s="64"/>
      <c r="AY5" s="60" t="s">
        <v>4</v>
      </c>
      <c r="AZ5" s="60"/>
      <c r="BA5" s="60"/>
      <c r="BB5" s="60" t="s">
        <v>10</v>
      </c>
      <c r="BC5" s="60"/>
      <c r="BD5" s="60"/>
      <c r="BE5" s="60" t="s">
        <v>11</v>
      </c>
      <c r="BF5" s="60"/>
      <c r="BG5" s="60"/>
      <c r="BH5" s="59" t="s">
        <v>12</v>
      </c>
      <c r="BI5" s="59"/>
      <c r="BJ5" s="59"/>
      <c r="BK5" s="51"/>
      <c r="BL5" s="52"/>
      <c r="BM5" s="49"/>
      <c r="BN5" s="51"/>
      <c r="BO5" s="52"/>
      <c r="BP5" s="49"/>
      <c r="BQ5" s="6"/>
      <c r="BR5" s="6"/>
    </row>
    <row r="6" spans="1:70" ht="15" customHeight="1">
      <c r="A6" s="49"/>
      <c r="B6" s="47"/>
      <c r="C6" s="51"/>
      <c r="D6" s="52"/>
      <c r="E6" s="49"/>
      <c r="F6" s="59"/>
      <c r="G6" s="59"/>
      <c r="H6" s="59"/>
      <c r="I6" s="40" t="s">
        <v>6</v>
      </c>
      <c r="J6" s="41"/>
      <c r="K6" s="42"/>
      <c r="L6" s="40" t="s">
        <v>7</v>
      </c>
      <c r="M6" s="41"/>
      <c r="N6" s="42"/>
      <c r="O6" s="40" t="s">
        <v>20</v>
      </c>
      <c r="P6" s="41"/>
      <c r="Q6" s="42"/>
      <c r="R6" s="40" t="s">
        <v>8</v>
      </c>
      <c r="S6" s="41"/>
      <c r="T6" s="42"/>
      <c r="U6" s="40" t="s">
        <v>19</v>
      </c>
      <c r="V6" s="41"/>
      <c r="W6" s="42"/>
      <c r="X6" s="40" t="s">
        <v>21</v>
      </c>
      <c r="Y6" s="41"/>
      <c r="Z6" s="42"/>
      <c r="AA6" s="40" t="s">
        <v>25</v>
      </c>
      <c r="AB6" s="41"/>
      <c r="AC6" s="42"/>
      <c r="AD6" s="53" t="s">
        <v>26</v>
      </c>
      <c r="AE6" s="54"/>
      <c r="AF6" s="55"/>
      <c r="AG6" s="40" t="s">
        <v>24</v>
      </c>
      <c r="AH6" s="41"/>
      <c r="AI6" s="42"/>
      <c r="AJ6" s="59"/>
      <c r="AK6" s="59"/>
      <c r="AL6" s="59"/>
      <c r="AM6" s="40" t="s">
        <v>22</v>
      </c>
      <c r="AN6" s="41"/>
      <c r="AO6" s="42"/>
      <c r="AP6" s="40" t="s">
        <v>23</v>
      </c>
      <c r="AQ6" s="41"/>
      <c r="AR6" s="42"/>
      <c r="AS6" s="51"/>
      <c r="AT6" s="52"/>
      <c r="AU6" s="49"/>
      <c r="AV6" s="65"/>
      <c r="AW6" s="66"/>
      <c r="AX6" s="66"/>
      <c r="AY6" s="60" t="s">
        <v>13</v>
      </c>
      <c r="AZ6" s="60"/>
      <c r="BA6" s="60"/>
      <c r="BB6" s="60"/>
      <c r="BC6" s="60"/>
      <c r="BD6" s="60"/>
      <c r="BE6" s="60"/>
      <c r="BF6" s="60"/>
      <c r="BG6" s="60"/>
      <c r="BH6" s="59"/>
      <c r="BI6" s="59"/>
      <c r="BJ6" s="59"/>
      <c r="BK6" s="51"/>
      <c r="BL6" s="52"/>
      <c r="BM6" s="49"/>
      <c r="BN6" s="51"/>
      <c r="BO6" s="52"/>
      <c r="BP6" s="49"/>
      <c r="BQ6" s="6"/>
      <c r="BR6" s="6"/>
    </row>
    <row r="7" spans="1:70" ht="193.5" customHeight="1">
      <c r="A7" s="49"/>
      <c r="B7" s="47"/>
      <c r="C7" s="43"/>
      <c r="D7" s="44"/>
      <c r="E7" s="45"/>
      <c r="F7" s="59"/>
      <c r="G7" s="59"/>
      <c r="H7" s="59"/>
      <c r="I7" s="43"/>
      <c r="J7" s="44"/>
      <c r="K7" s="45"/>
      <c r="L7" s="43"/>
      <c r="M7" s="44"/>
      <c r="N7" s="45"/>
      <c r="O7" s="43"/>
      <c r="P7" s="44"/>
      <c r="Q7" s="45"/>
      <c r="R7" s="43"/>
      <c r="S7" s="44"/>
      <c r="T7" s="45"/>
      <c r="U7" s="43"/>
      <c r="V7" s="44"/>
      <c r="W7" s="45"/>
      <c r="X7" s="43"/>
      <c r="Y7" s="44"/>
      <c r="Z7" s="45"/>
      <c r="AA7" s="43"/>
      <c r="AB7" s="44"/>
      <c r="AC7" s="45"/>
      <c r="AD7" s="56"/>
      <c r="AE7" s="57"/>
      <c r="AF7" s="58"/>
      <c r="AG7" s="43"/>
      <c r="AH7" s="44"/>
      <c r="AI7" s="45"/>
      <c r="AJ7" s="59"/>
      <c r="AK7" s="59"/>
      <c r="AL7" s="59"/>
      <c r="AM7" s="43"/>
      <c r="AN7" s="44"/>
      <c r="AO7" s="45"/>
      <c r="AP7" s="43"/>
      <c r="AQ7" s="44"/>
      <c r="AR7" s="45"/>
      <c r="AS7" s="43"/>
      <c r="AT7" s="44"/>
      <c r="AU7" s="45"/>
      <c r="AV7" s="67"/>
      <c r="AW7" s="68"/>
      <c r="AX7" s="68"/>
      <c r="AY7" s="60"/>
      <c r="AZ7" s="60"/>
      <c r="BA7" s="60"/>
      <c r="BB7" s="60"/>
      <c r="BC7" s="60"/>
      <c r="BD7" s="60"/>
      <c r="BE7" s="60"/>
      <c r="BF7" s="60"/>
      <c r="BG7" s="60"/>
      <c r="BH7" s="59"/>
      <c r="BI7" s="59"/>
      <c r="BJ7" s="59"/>
      <c r="BK7" s="43"/>
      <c r="BL7" s="44"/>
      <c r="BM7" s="45"/>
      <c r="BN7" s="43"/>
      <c r="BO7" s="44"/>
      <c r="BP7" s="45"/>
      <c r="BQ7" s="6"/>
      <c r="BR7" s="6"/>
    </row>
    <row r="8" spans="1:70" ht="63">
      <c r="A8" s="45"/>
      <c r="B8" s="48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36">
        <f>F10+AJ10</f>
        <v>8303.9</v>
      </c>
      <c r="D10" s="26">
        <f>G10+AK10</f>
        <v>3065.3</v>
      </c>
      <c r="E10" s="13">
        <f>D10/C10*100</f>
        <v>36.91398017798866</v>
      </c>
      <c r="F10" s="34">
        <v>1596.4</v>
      </c>
      <c r="G10" s="15">
        <v>645.7</v>
      </c>
      <c r="H10" s="13">
        <f>G10/F10*100</f>
        <v>40.44725632673515</v>
      </c>
      <c r="I10" s="14">
        <v>285</v>
      </c>
      <c r="J10" s="15">
        <v>130</v>
      </c>
      <c r="K10" s="13">
        <f aca="true" t="shared" si="0" ref="K10:K29">J10/I10*100</f>
        <v>45.614035087719294</v>
      </c>
      <c r="L10" s="14">
        <v>10</v>
      </c>
      <c r="M10" s="15">
        <v>0.8</v>
      </c>
      <c r="N10" s="13">
        <f>M10/L10*100</f>
        <v>8</v>
      </c>
      <c r="O10" s="14">
        <v>84</v>
      </c>
      <c r="P10" s="24">
        <v>12.5</v>
      </c>
      <c r="Q10" s="13">
        <f>P10/O10*100</f>
        <v>14.880952380952381</v>
      </c>
      <c r="R10" s="14">
        <v>362</v>
      </c>
      <c r="S10" s="15">
        <v>37.9</v>
      </c>
      <c r="T10" s="13">
        <f>S10/R10*100</f>
        <v>10.469613259668508</v>
      </c>
      <c r="U10" s="14">
        <v>0</v>
      </c>
      <c r="V10" s="16">
        <v>0</v>
      </c>
      <c r="W10" s="13" t="e">
        <f>V10/U10*100</f>
        <v>#DIV/0!</v>
      </c>
      <c r="X10" s="14">
        <v>170</v>
      </c>
      <c r="Y10" s="24">
        <v>68.2</v>
      </c>
      <c r="Z10" s="13">
        <f>Y10/X10*100</f>
        <v>40.11764705882353</v>
      </c>
      <c r="AA10" s="14">
        <v>0</v>
      </c>
      <c r="AB10" s="15">
        <v>0</v>
      </c>
      <c r="AC10" s="13" t="e">
        <f>AB10/AA10*100</f>
        <v>#DIV/0!</v>
      </c>
      <c r="AD10" s="13">
        <v>0</v>
      </c>
      <c r="AE10" s="13">
        <v>0</v>
      </c>
      <c r="AF10" s="13" t="e">
        <f>AE10/AD10*100</f>
        <v>#DIV/0!</v>
      </c>
      <c r="AG10" s="13">
        <v>0</v>
      </c>
      <c r="AH10" s="13">
        <v>0</v>
      </c>
      <c r="AI10" s="13" t="e">
        <f>AH10/AG10*100</f>
        <v>#DIV/0!</v>
      </c>
      <c r="AJ10" s="34">
        <v>6707.5</v>
      </c>
      <c r="AK10" s="15">
        <v>2419.6</v>
      </c>
      <c r="AL10" s="13">
        <f>AK10/AJ10*100</f>
        <v>36.073052553112184</v>
      </c>
      <c r="AM10" s="34">
        <v>4079.8</v>
      </c>
      <c r="AN10" s="16">
        <v>2039.9</v>
      </c>
      <c r="AO10" s="13">
        <f>AN10/AM10*100</f>
        <v>50</v>
      </c>
      <c r="AP10" s="34">
        <v>0</v>
      </c>
      <c r="AQ10" s="15">
        <v>0</v>
      </c>
      <c r="AR10" s="13" t="e">
        <f>AQ10/AP10*100</f>
        <v>#DIV/0!</v>
      </c>
      <c r="AS10" s="33">
        <v>9519.52896</v>
      </c>
      <c r="AT10" s="35">
        <v>2634.72748</v>
      </c>
      <c r="AU10" s="13">
        <f>AT10/AS10*100</f>
        <v>27.67707825745193</v>
      </c>
      <c r="AV10" s="33">
        <v>2260.135</v>
      </c>
      <c r="AW10" s="35">
        <v>915.38747</v>
      </c>
      <c r="AX10" s="13">
        <f>AW10/AV10*100</f>
        <v>40.50145101951874</v>
      </c>
      <c r="AY10" s="33">
        <v>1418.734</v>
      </c>
      <c r="AZ10" s="35">
        <v>556.48176</v>
      </c>
      <c r="BA10" s="13">
        <f aca="true" t="shared" si="1" ref="BA10:BA29">AZ10/AY10*100</f>
        <v>39.223826312754895</v>
      </c>
      <c r="BB10" s="33">
        <v>3037.14796</v>
      </c>
      <c r="BC10" s="35">
        <v>465.45936</v>
      </c>
      <c r="BD10" s="13">
        <f>BC10/BB10*100</f>
        <v>15.325541136955344</v>
      </c>
      <c r="BE10" s="33">
        <v>1622.25</v>
      </c>
      <c r="BF10" s="35">
        <v>205.71474</v>
      </c>
      <c r="BG10" s="13">
        <f>BF10/BE10*100</f>
        <v>12.6808284789644</v>
      </c>
      <c r="BH10" s="33">
        <v>2490.689</v>
      </c>
      <c r="BI10" s="35">
        <v>1006.57236</v>
      </c>
      <c r="BJ10" s="13">
        <f>BI10/BH10*100</f>
        <v>40.41341010459355</v>
      </c>
      <c r="BK10" s="25">
        <v>0</v>
      </c>
      <c r="BL10" s="25">
        <f>D10-AT10</f>
        <v>430.57252000000017</v>
      </c>
      <c r="BM10" s="13" t="e">
        <f>BL10/BK10*100</f>
        <v>#DIV/0!</v>
      </c>
      <c r="BN10" s="17">
        <f>C10-AS10</f>
        <v>-1215.62896</v>
      </c>
      <c r="BO10" s="17">
        <f aca="true" t="shared" si="2" ref="BO10:BO28">D10-AT10</f>
        <v>430.57252000000017</v>
      </c>
      <c r="BP10" s="13">
        <f>BO10/BN10*100</f>
        <v>-35.419732020862696</v>
      </c>
      <c r="BQ10" s="6"/>
      <c r="BR10" s="18"/>
    </row>
    <row r="11" spans="1:70" ht="15.75">
      <c r="A11" s="28">
        <v>2</v>
      </c>
      <c r="B11" s="12" t="s">
        <v>28</v>
      </c>
      <c r="C11" s="36">
        <f aca="true" t="shared" si="3" ref="C11:C27">F11+AJ11</f>
        <v>6380.5</v>
      </c>
      <c r="D11" s="13">
        <f aca="true" t="shared" si="4" ref="D11:D28">G11+AK11</f>
        <v>2479.7</v>
      </c>
      <c r="E11" s="13">
        <f aca="true" t="shared" si="5" ref="E11:E28">D11/C11*100</f>
        <v>38.863725413368854</v>
      </c>
      <c r="F11" s="34">
        <v>1039.6</v>
      </c>
      <c r="G11" s="15">
        <v>451</v>
      </c>
      <c r="H11" s="13">
        <f aca="true" t="shared" si="6" ref="H11:H28">G11/F11*100</f>
        <v>43.38207002693344</v>
      </c>
      <c r="I11" s="14">
        <v>44</v>
      </c>
      <c r="J11" s="16">
        <v>23</v>
      </c>
      <c r="K11" s="13">
        <f t="shared" si="0"/>
        <v>52.27272727272727</v>
      </c>
      <c r="L11" s="14">
        <v>75</v>
      </c>
      <c r="M11" s="15">
        <v>42.1</v>
      </c>
      <c r="N11" s="13">
        <f aca="true" t="shared" si="7" ref="N11:N28">M11/L11*100</f>
        <v>56.13333333333333</v>
      </c>
      <c r="O11" s="14">
        <v>75</v>
      </c>
      <c r="P11" s="15">
        <v>3.1</v>
      </c>
      <c r="Q11" s="13">
        <f aca="true" t="shared" si="8" ref="Q11:Q28">P11/O11*100</f>
        <v>4.133333333333333</v>
      </c>
      <c r="R11" s="14">
        <v>203</v>
      </c>
      <c r="S11" s="24">
        <v>13.5</v>
      </c>
      <c r="T11" s="13">
        <f>S11/R11*100</f>
        <v>6.65024630541872</v>
      </c>
      <c r="U11" s="14">
        <v>0</v>
      </c>
      <c r="V11" s="16">
        <v>0</v>
      </c>
      <c r="W11" s="13" t="e">
        <f aca="true" t="shared" si="9" ref="W11:W28">V11/U11*100</f>
        <v>#DIV/0!</v>
      </c>
      <c r="X11" s="14">
        <v>70</v>
      </c>
      <c r="Y11" s="16">
        <v>61.7</v>
      </c>
      <c r="Z11" s="13">
        <f aca="true" t="shared" si="10" ref="Z11:Z28">Y11/X11*100</f>
        <v>88.14285714285714</v>
      </c>
      <c r="AA11" s="14">
        <v>0</v>
      </c>
      <c r="AB11" s="15">
        <v>0</v>
      </c>
      <c r="AC11" s="13" t="e">
        <f aca="true" t="shared" si="11" ref="AC11:AC28">AB11/AA11*100</f>
        <v>#DIV/0!</v>
      </c>
      <c r="AD11" s="13">
        <v>0</v>
      </c>
      <c r="AE11" s="13">
        <v>0</v>
      </c>
      <c r="AF11" s="13" t="e">
        <f aca="true" t="shared" si="12" ref="AF11:AF30">AE11/AD11*100</f>
        <v>#DIV/0!</v>
      </c>
      <c r="AG11" s="13">
        <v>0</v>
      </c>
      <c r="AH11" s="13">
        <v>0</v>
      </c>
      <c r="AI11" s="13" t="e">
        <f aca="true" t="shared" si="13" ref="AI11:AI30">AH11/AG11*100</f>
        <v>#DIV/0!</v>
      </c>
      <c r="AJ11" s="34">
        <v>5340.9</v>
      </c>
      <c r="AK11" s="24">
        <v>2028.7</v>
      </c>
      <c r="AL11" s="13">
        <f aca="true" t="shared" si="14" ref="AL11:AL28">AK11/AJ11*100</f>
        <v>37.98423486678276</v>
      </c>
      <c r="AM11" s="34">
        <v>3513.3</v>
      </c>
      <c r="AN11" s="16">
        <v>1756.6</v>
      </c>
      <c r="AO11" s="13">
        <f aca="true" t="shared" si="15" ref="AO11:AO28">AN11/AM11*100</f>
        <v>49.99857683659237</v>
      </c>
      <c r="AP11" s="34">
        <v>0</v>
      </c>
      <c r="AQ11" s="24">
        <v>0</v>
      </c>
      <c r="AR11" s="13" t="e">
        <f>AQ11/AP11*100</f>
        <v>#DIV/0!</v>
      </c>
      <c r="AS11" s="33">
        <v>6517.4042</v>
      </c>
      <c r="AT11" s="35">
        <v>1641.96961</v>
      </c>
      <c r="AU11" s="13">
        <f aca="true" t="shared" si="16" ref="AU11:AU27">AT11/AS11*100</f>
        <v>25.19361327934824</v>
      </c>
      <c r="AV11" s="33">
        <v>1786.387</v>
      </c>
      <c r="AW11" s="35">
        <v>692.11403</v>
      </c>
      <c r="AX11" s="13">
        <f aca="true" t="shared" si="17" ref="AX11:AX28">AW11/AV11*100</f>
        <v>38.743790119386226</v>
      </c>
      <c r="AY11" s="33">
        <v>1353.883</v>
      </c>
      <c r="AZ11" s="35">
        <v>506.64393</v>
      </c>
      <c r="BA11" s="13">
        <f t="shared" si="1"/>
        <v>37.42154455000912</v>
      </c>
      <c r="BB11" s="33">
        <v>3046.1942</v>
      </c>
      <c r="BC11" s="35">
        <v>250</v>
      </c>
      <c r="BD11" s="13">
        <f aca="true" t="shared" si="18" ref="BD11:BD28">BC11/BB11*100</f>
        <v>8.20696198554905</v>
      </c>
      <c r="BE11" s="33">
        <v>164.588</v>
      </c>
      <c r="BF11" s="35">
        <v>36.4</v>
      </c>
      <c r="BG11" s="13">
        <f aca="true" t="shared" si="19" ref="BG11:BG28">BF11/BE11*100</f>
        <v>22.115828614479792</v>
      </c>
      <c r="BH11" s="33">
        <v>1423.928</v>
      </c>
      <c r="BI11" s="35">
        <v>626.28602</v>
      </c>
      <c r="BJ11" s="13">
        <f aca="true" t="shared" si="20" ref="BJ11:BJ28">BI11/BH11*100</f>
        <v>43.98298369018658</v>
      </c>
      <c r="BK11" s="25">
        <v>0</v>
      </c>
      <c r="BL11" s="25">
        <f aca="true" t="shared" si="21" ref="BL11:BL28">D11-AT11</f>
        <v>837.7303899999997</v>
      </c>
      <c r="BM11" s="13" t="e">
        <f aca="true" t="shared" si="22" ref="BM11:BM28">BL11/BK11*100</f>
        <v>#DIV/0!</v>
      </c>
      <c r="BN11" s="17">
        <f aca="true" t="shared" si="23" ref="BN11:BN28">C11-AS11</f>
        <v>-136.90419999999995</v>
      </c>
      <c r="BO11" s="17">
        <f t="shared" si="2"/>
        <v>837.7303899999997</v>
      </c>
      <c r="BP11" s="13">
        <f aca="true" t="shared" si="24" ref="BP11:BP28">BO11/BN11*100</f>
        <v>-611.9099267955256</v>
      </c>
      <c r="BQ11" s="6"/>
      <c r="BR11" s="18"/>
    </row>
    <row r="12" spans="1:70" ht="15.75">
      <c r="A12" s="11">
        <v>3</v>
      </c>
      <c r="B12" s="12" t="s">
        <v>29</v>
      </c>
      <c r="C12" s="36">
        <f t="shared" si="3"/>
        <v>8089.4</v>
      </c>
      <c r="D12" s="13">
        <f t="shared" si="4"/>
        <v>3203</v>
      </c>
      <c r="E12" s="13">
        <f t="shared" si="5"/>
        <v>39.59502558904246</v>
      </c>
      <c r="F12" s="34">
        <v>1827.5</v>
      </c>
      <c r="G12" s="15">
        <v>943.2</v>
      </c>
      <c r="H12" s="13">
        <f t="shared" si="6"/>
        <v>51.61149110807114</v>
      </c>
      <c r="I12" s="14">
        <v>60</v>
      </c>
      <c r="J12" s="16">
        <v>41</v>
      </c>
      <c r="K12" s="13">
        <f t="shared" si="0"/>
        <v>68.33333333333333</v>
      </c>
      <c r="L12" s="14">
        <v>0</v>
      </c>
      <c r="M12" s="15">
        <v>0</v>
      </c>
      <c r="N12" s="13" t="e">
        <f t="shared" si="7"/>
        <v>#DIV/0!</v>
      </c>
      <c r="O12" s="14">
        <v>212</v>
      </c>
      <c r="P12" s="15">
        <v>22.4</v>
      </c>
      <c r="Q12" s="13">
        <f t="shared" si="8"/>
        <v>10.566037735849056</v>
      </c>
      <c r="R12" s="19">
        <v>357</v>
      </c>
      <c r="S12" s="16">
        <v>23.9</v>
      </c>
      <c r="T12" s="13">
        <f aca="true" t="shared" si="25" ref="T12:T28">S12/R12*100</f>
        <v>6.69467787114846</v>
      </c>
      <c r="U12" s="14">
        <v>0</v>
      </c>
      <c r="V12" s="16">
        <v>0</v>
      </c>
      <c r="W12" s="13" t="e">
        <f t="shared" si="9"/>
        <v>#DIV/0!</v>
      </c>
      <c r="X12" s="14">
        <v>220</v>
      </c>
      <c r="Y12" s="16">
        <v>155.2</v>
      </c>
      <c r="Z12" s="13">
        <f t="shared" si="10"/>
        <v>70.54545454545455</v>
      </c>
      <c r="AA12" s="14">
        <v>0</v>
      </c>
      <c r="AB12" s="15">
        <v>0</v>
      </c>
      <c r="AC12" s="13" t="e">
        <f t="shared" si="11"/>
        <v>#DIV/0!</v>
      </c>
      <c r="AD12" s="13">
        <v>0</v>
      </c>
      <c r="AE12" s="13">
        <v>0</v>
      </c>
      <c r="AF12" s="13" t="e">
        <f t="shared" si="12"/>
        <v>#DIV/0!</v>
      </c>
      <c r="AG12" s="13">
        <v>0</v>
      </c>
      <c r="AH12" s="13">
        <v>0</v>
      </c>
      <c r="AI12" s="13" t="e">
        <f t="shared" si="13"/>
        <v>#DIV/0!</v>
      </c>
      <c r="AJ12" s="34">
        <v>6261.9</v>
      </c>
      <c r="AK12" s="15">
        <v>2259.8</v>
      </c>
      <c r="AL12" s="13">
        <f t="shared" si="14"/>
        <v>36.08808827991505</v>
      </c>
      <c r="AM12" s="34">
        <v>3875.4</v>
      </c>
      <c r="AN12" s="16">
        <v>1937.7</v>
      </c>
      <c r="AO12" s="13">
        <f t="shared" si="15"/>
        <v>50</v>
      </c>
      <c r="AP12" s="34">
        <v>0</v>
      </c>
      <c r="AQ12" s="15">
        <v>0</v>
      </c>
      <c r="AR12" s="13" t="e">
        <f aca="true" t="shared" si="26" ref="AR12:AR28">AQ12/AP12*100</f>
        <v>#DIV/0!</v>
      </c>
      <c r="AS12" s="33">
        <v>9920.4414</v>
      </c>
      <c r="AT12" s="35">
        <v>1526.07</v>
      </c>
      <c r="AU12" s="13">
        <f t="shared" si="16"/>
        <v>15.383085676006312</v>
      </c>
      <c r="AV12" s="33">
        <v>1741.394</v>
      </c>
      <c r="AW12" s="35">
        <v>722.86575</v>
      </c>
      <c r="AX12" s="13">
        <f t="shared" si="17"/>
        <v>41.51075230533699</v>
      </c>
      <c r="AY12" s="33">
        <v>1395.266</v>
      </c>
      <c r="AZ12" s="35">
        <v>565.21892</v>
      </c>
      <c r="BA12" s="13">
        <f t="shared" si="1"/>
        <v>40.509760862803226</v>
      </c>
      <c r="BB12" s="33">
        <v>4352.94654</v>
      </c>
      <c r="BC12" s="35">
        <v>327.2741</v>
      </c>
      <c r="BD12" s="13">
        <f t="shared" si="18"/>
        <v>7.518449790104705</v>
      </c>
      <c r="BE12" s="33">
        <v>1759.07186</v>
      </c>
      <c r="BF12" s="35">
        <v>88.62921</v>
      </c>
      <c r="BG12" s="13">
        <f t="shared" si="19"/>
        <v>5.038407583872099</v>
      </c>
      <c r="BH12" s="33">
        <v>1574.722</v>
      </c>
      <c r="BI12" s="35">
        <v>370.81966</v>
      </c>
      <c r="BJ12" s="13">
        <f t="shared" si="20"/>
        <v>23.54826185193323</v>
      </c>
      <c r="BK12" s="25">
        <v>166</v>
      </c>
      <c r="BL12" s="25">
        <f t="shared" si="21"/>
        <v>1676.93</v>
      </c>
      <c r="BM12" s="13">
        <f t="shared" si="22"/>
        <v>1010.198795180723</v>
      </c>
      <c r="BN12" s="17">
        <f t="shared" si="23"/>
        <v>-1831.0414</v>
      </c>
      <c r="BO12" s="17">
        <f t="shared" si="2"/>
        <v>1676.93</v>
      </c>
      <c r="BP12" s="13">
        <f t="shared" si="24"/>
        <v>-91.58340166421142</v>
      </c>
      <c r="BQ12" s="6"/>
      <c r="BR12" s="18"/>
    </row>
    <row r="13" spans="1:70" ht="15" customHeight="1">
      <c r="A13" s="11">
        <v>4</v>
      </c>
      <c r="B13" s="12" t="s">
        <v>30</v>
      </c>
      <c r="C13" s="36">
        <f>F13+AJ13</f>
        <v>4554.1</v>
      </c>
      <c r="D13" s="13">
        <f t="shared" si="4"/>
        <v>1933.3</v>
      </c>
      <c r="E13" s="13">
        <f t="shared" si="5"/>
        <v>42.45185656880613</v>
      </c>
      <c r="F13" s="34">
        <v>1667.6</v>
      </c>
      <c r="G13" s="15">
        <v>819.7</v>
      </c>
      <c r="H13" s="13">
        <f t="shared" si="6"/>
        <v>49.15447349484289</v>
      </c>
      <c r="I13" s="14">
        <v>186</v>
      </c>
      <c r="J13" s="16">
        <v>69.1</v>
      </c>
      <c r="K13" s="13">
        <f t="shared" si="0"/>
        <v>37.1505376344086</v>
      </c>
      <c r="L13" s="14">
        <v>8</v>
      </c>
      <c r="M13" s="15">
        <v>4.5</v>
      </c>
      <c r="N13" s="13">
        <f t="shared" si="7"/>
        <v>56.25</v>
      </c>
      <c r="O13" s="14">
        <v>65</v>
      </c>
      <c r="P13" s="24">
        <v>1.6</v>
      </c>
      <c r="Q13" s="13">
        <f t="shared" si="8"/>
        <v>2.4615384615384617</v>
      </c>
      <c r="R13" s="14">
        <v>310</v>
      </c>
      <c r="S13" s="15">
        <v>56.9</v>
      </c>
      <c r="T13" s="13">
        <f t="shared" si="25"/>
        <v>18.354838709677416</v>
      </c>
      <c r="U13" s="14">
        <v>0</v>
      </c>
      <c r="V13" s="16">
        <v>0</v>
      </c>
      <c r="W13" s="13" t="e">
        <f t="shared" si="9"/>
        <v>#DIV/0!</v>
      </c>
      <c r="X13" s="14">
        <v>151</v>
      </c>
      <c r="Y13" s="16">
        <v>38.5</v>
      </c>
      <c r="Z13" s="13">
        <f t="shared" si="10"/>
        <v>25.496688741721858</v>
      </c>
      <c r="AA13" s="14">
        <v>0</v>
      </c>
      <c r="AB13" s="15">
        <v>0</v>
      </c>
      <c r="AC13" s="13" t="e">
        <f t="shared" si="11"/>
        <v>#DIV/0!</v>
      </c>
      <c r="AD13" s="13">
        <v>0</v>
      </c>
      <c r="AE13" s="13">
        <v>0</v>
      </c>
      <c r="AF13" s="13" t="e">
        <f t="shared" si="12"/>
        <v>#DIV/0!</v>
      </c>
      <c r="AG13" s="13">
        <v>0</v>
      </c>
      <c r="AH13" s="13">
        <v>0</v>
      </c>
      <c r="AI13" s="13" t="e">
        <f t="shared" si="13"/>
        <v>#DIV/0!</v>
      </c>
      <c r="AJ13" s="34">
        <v>2886.5</v>
      </c>
      <c r="AK13" s="24">
        <v>1113.6</v>
      </c>
      <c r="AL13" s="13">
        <f t="shared" si="14"/>
        <v>38.579594664818984</v>
      </c>
      <c r="AM13" s="34">
        <v>1632.1</v>
      </c>
      <c r="AN13" s="16">
        <v>816.1</v>
      </c>
      <c r="AO13" s="13">
        <f t="shared" si="15"/>
        <v>50.00306353777343</v>
      </c>
      <c r="AP13" s="34">
        <v>0</v>
      </c>
      <c r="AQ13" s="15">
        <v>0</v>
      </c>
      <c r="AR13" s="13" t="e">
        <f t="shared" si="26"/>
        <v>#DIV/0!</v>
      </c>
      <c r="AS13" s="33">
        <v>4921.67682</v>
      </c>
      <c r="AT13" s="35">
        <v>1229.73129</v>
      </c>
      <c r="AU13" s="13">
        <f t="shared" si="16"/>
        <v>24.986022751489806</v>
      </c>
      <c r="AV13" s="33">
        <v>1453.341</v>
      </c>
      <c r="AW13" s="35">
        <v>550.52321</v>
      </c>
      <c r="AX13" s="13">
        <f t="shared" si="17"/>
        <v>37.87983756048993</v>
      </c>
      <c r="AY13" s="33">
        <v>1109.585</v>
      </c>
      <c r="AZ13" s="35">
        <v>420.36999</v>
      </c>
      <c r="BA13" s="13">
        <f t="shared" si="1"/>
        <v>37.885334607082825</v>
      </c>
      <c r="BB13" s="33">
        <v>2322.40082</v>
      </c>
      <c r="BC13" s="35">
        <v>275.8999</v>
      </c>
      <c r="BD13" s="13">
        <f t="shared" si="18"/>
        <v>11.879943273530191</v>
      </c>
      <c r="BE13" s="33">
        <v>126.756</v>
      </c>
      <c r="BF13" s="35">
        <v>27.77394</v>
      </c>
      <c r="BG13" s="13">
        <f t="shared" si="19"/>
        <v>21.911341474959762</v>
      </c>
      <c r="BH13" s="33">
        <v>924.872</v>
      </c>
      <c r="BI13" s="35">
        <v>338.36471</v>
      </c>
      <c r="BJ13" s="13">
        <f>BI13/BH13*100</f>
        <v>36.58503122594262</v>
      </c>
      <c r="BK13" s="25">
        <v>0.1</v>
      </c>
      <c r="BL13" s="25">
        <f t="shared" si="21"/>
        <v>703.56871</v>
      </c>
      <c r="BM13" s="13">
        <f>BL13/BK13*100</f>
        <v>703568.71</v>
      </c>
      <c r="BN13" s="17">
        <f t="shared" si="23"/>
        <v>-367.5768199999993</v>
      </c>
      <c r="BO13" s="17">
        <f t="shared" si="2"/>
        <v>703.56871</v>
      </c>
      <c r="BP13" s="13">
        <f>BO13/BN13*100</f>
        <v>-191.40725739996373</v>
      </c>
      <c r="BQ13" s="6"/>
      <c r="BR13" s="18"/>
    </row>
    <row r="14" spans="1:70" ht="15.75">
      <c r="A14" s="11">
        <v>5</v>
      </c>
      <c r="B14" s="12" t="s">
        <v>31</v>
      </c>
      <c r="C14" s="36">
        <f t="shared" si="3"/>
        <v>5256.6</v>
      </c>
      <c r="D14" s="23">
        <f t="shared" si="4"/>
        <v>2236.8</v>
      </c>
      <c r="E14" s="13">
        <f t="shared" si="5"/>
        <v>42.55222006620249</v>
      </c>
      <c r="F14" s="34">
        <v>1479.6</v>
      </c>
      <c r="G14" s="15">
        <v>938.5</v>
      </c>
      <c r="H14" s="13">
        <f t="shared" si="6"/>
        <v>63.429305217626386</v>
      </c>
      <c r="I14" s="14">
        <v>76.6</v>
      </c>
      <c r="J14" s="15">
        <v>31.3</v>
      </c>
      <c r="K14" s="13">
        <f t="shared" si="0"/>
        <v>40.86161879895562</v>
      </c>
      <c r="L14" s="14">
        <v>450</v>
      </c>
      <c r="M14" s="15">
        <v>441.9</v>
      </c>
      <c r="N14" s="13">
        <f t="shared" si="7"/>
        <v>98.2</v>
      </c>
      <c r="O14" s="14">
        <v>80</v>
      </c>
      <c r="P14" s="24">
        <v>0.4</v>
      </c>
      <c r="Q14" s="13">
        <f t="shared" si="8"/>
        <v>0.5</v>
      </c>
      <c r="R14" s="14">
        <v>200</v>
      </c>
      <c r="S14" s="15">
        <v>9.6</v>
      </c>
      <c r="T14" s="13">
        <f t="shared" si="25"/>
        <v>4.8</v>
      </c>
      <c r="U14" s="14">
        <v>0</v>
      </c>
      <c r="V14" s="16">
        <v>0</v>
      </c>
      <c r="W14" s="13" t="e">
        <f t="shared" si="9"/>
        <v>#DIV/0!</v>
      </c>
      <c r="X14" s="14">
        <v>330</v>
      </c>
      <c r="Y14" s="16">
        <v>268.8</v>
      </c>
      <c r="Z14" s="13">
        <f t="shared" si="10"/>
        <v>81.45454545454545</v>
      </c>
      <c r="AA14" s="14">
        <v>15</v>
      </c>
      <c r="AB14" s="16">
        <v>6</v>
      </c>
      <c r="AC14" s="13">
        <f t="shared" si="11"/>
        <v>40</v>
      </c>
      <c r="AD14" s="13">
        <v>0</v>
      </c>
      <c r="AE14" s="13">
        <v>0</v>
      </c>
      <c r="AF14" s="13" t="e">
        <f t="shared" si="12"/>
        <v>#DIV/0!</v>
      </c>
      <c r="AG14" s="13">
        <v>0</v>
      </c>
      <c r="AH14" s="13">
        <v>0</v>
      </c>
      <c r="AI14" s="13" t="e">
        <f t="shared" si="13"/>
        <v>#DIV/0!</v>
      </c>
      <c r="AJ14" s="34">
        <v>3777</v>
      </c>
      <c r="AK14" s="15">
        <v>1298.3</v>
      </c>
      <c r="AL14" s="13">
        <f t="shared" si="14"/>
        <v>34.373841673285675</v>
      </c>
      <c r="AM14" s="34">
        <v>1681.7</v>
      </c>
      <c r="AN14" s="16">
        <v>840.8</v>
      </c>
      <c r="AO14" s="13">
        <f t="shared" si="15"/>
        <v>49.99702681810073</v>
      </c>
      <c r="AP14" s="34">
        <v>0</v>
      </c>
      <c r="AQ14" s="24">
        <v>0</v>
      </c>
      <c r="AR14" s="13" t="e">
        <f t="shared" si="26"/>
        <v>#DIV/0!</v>
      </c>
      <c r="AS14" s="33">
        <v>5762.5501</v>
      </c>
      <c r="AT14" s="35">
        <v>1409.30253</v>
      </c>
      <c r="AU14" s="13">
        <f t="shared" si="16"/>
        <v>24.456230410907835</v>
      </c>
      <c r="AV14" s="33">
        <v>1607.127</v>
      </c>
      <c r="AW14" s="35">
        <v>604.04624</v>
      </c>
      <c r="AX14" s="13">
        <f t="shared" si="17"/>
        <v>37.58547022108396</v>
      </c>
      <c r="AY14" s="33">
        <v>1031.486</v>
      </c>
      <c r="AZ14" s="35">
        <v>390.48962</v>
      </c>
      <c r="BA14" s="13">
        <f t="shared" si="1"/>
        <v>37.85699660489817</v>
      </c>
      <c r="BB14" s="33">
        <v>1031.0851</v>
      </c>
      <c r="BC14" s="35">
        <v>286.3261</v>
      </c>
      <c r="BD14" s="13">
        <f t="shared" si="18"/>
        <v>27.7693955620152</v>
      </c>
      <c r="BE14" s="33">
        <v>1982.407</v>
      </c>
      <c r="BF14" s="35">
        <v>85.79402</v>
      </c>
      <c r="BG14" s="13">
        <f t="shared" si="19"/>
        <v>4.3277702308355455</v>
      </c>
      <c r="BH14" s="33">
        <v>1037.624</v>
      </c>
      <c r="BI14" s="35">
        <v>397.45469</v>
      </c>
      <c r="BJ14" s="13">
        <f t="shared" si="20"/>
        <v>38.30430772611273</v>
      </c>
      <c r="BK14" s="25">
        <v>0</v>
      </c>
      <c r="BL14" s="25">
        <f t="shared" si="21"/>
        <v>827.4974700000002</v>
      </c>
      <c r="BM14" s="13" t="e">
        <f t="shared" si="22"/>
        <v>#DIV/0!</v>
      </c>
      <c r="BN14" s="17">
        <f t="shared" si="23"/>
        <v>-505.9501</v>
      </c>
      <c r="BO14" s="17">
        <f t="shared" si="2"/>
        <v>827.4974700000002</v>
      </c>
      <c r="BP14" s="13">
        <f t="shared" si="24"/>
        <v>-163.55317846562343</v>
      </c>
      <c r="BQ14" s="6"/>
      <c r="BR14" s="18"/>
    </row>
    <row r="15" spans="1:70" ht="15.75">
      <c r="A15" s="11">
        <v>6</v>
      </c>
      <c r="B15" s="12" t="s">
        <v>32</v>
      </c>
      <c r="C15" s="36">
        <f t="shared" si="3"/>
        <v>5572.4</v>
      </c>
      <c r="D15" s="23">
        <f t="shared" si="4"/>
        <v>2333.8</v>
      </c>
      <c r="E15" s="13">
        <f t="shared" si="5"/>
        <v>41.88141554805829</v>
      </c>
      <c r="F15" s="34">
        <v>1206.1</v>
      </c>
      <c r="G15" s="15">
        <v>456.5</v>
      </c>
      <c r="H15" s="13">
        <f t="shared" si="6"/>
        <v>37.84926622999751</v>
      </c>
      <c r="I15" s="14">
        <v>45.2</v>
      </c>
      <c r="J15" s="15">
        <v>19.1</v>
      </c>
      <c r="K15" s="13">
        <f t="shared" si="0"/>
        <v>42.256637168141594</v>
      </c>
      <c r="L15" s="14">
        <v>0</v>
      </c>
      <c r="M15" s="15">
        <v>0</v>
      </c>
      <c r="N15" s="13" t="e">
        <f t="shared" si="7"/>
        <v>#DIV/0!</v>
      </c>
      <c r="O15" s="14">
        <v>120</v>
      </c>
      <c r="P15" s="15">
        <v>2.8</v>
      </c>
      <c r="Q15" s="13">
        <f t="shared" si="8"/>
        <v>2.333333333333333</v>
      </c>
      <c r="R15" s="14">
        <v>326</v>
      </c>
      <c r="S15" s="15">
        <v>22.2</v>
      </c>
      <c r="T15" s="13">
        <f t="shared" si="25"/>
        <v>6.809815950920245</v>
      </c>
      <c r="U15" s="14">
        <v>0</v>
      </c>
      <c r="V15" s="16">
        <v>0</v>
      </c>
      <c r="W15" s="13" t="e">
        <f t="shared" si="9"/>
        <v>#DIV/0!</v>
      </c>
      <c r="X15" s="14">
        <v>170</v>
      </c>
      <c r="Y15" s="16">
        <v>116.2</v>
      </c>
      <c r="Z15" s="13">
        <f t="shared" si="10"/>
        <v>68.3529411764706</v>
      </c>
      <c r="AA15" s="14">
        <v>0</v>
      </c>
      <c r="AB15" s="15">
        <v>0</v>
      </c>
      <c r="AC15" s="13" t="e">
        <f t="shared" si="11"/>
        <v>#DIV/0!</v>
      </c>
      <c r="AD15" s="13">
        <v>0</v>
      </c>
      <c r="AE15" s="13">
        <v>0</v>
      </c>
      <c r="AF15" s="13" t="e">
        <f t="shared" si="12"/>
        <v>#DIV/0!</v>
      </c>
      <c r="AG15" s="13">
        <v>0</v>
      </c>
      <c r="AH15" s="13">
        <v>0</v>
      </c>
      <c r="AI15" s="13" t="e">
        <f t="shared" si="13"/>
        <v>#DIV/0!</v>
      </c>
      <c r="AJ15" s="34">
        <v>4366.3</v>
      </c>
      <c r="AK15" s="15">
        <v>1877.3</v>
      </c>
      <c r="AL15" s="13">
        <f t="shared" si="14"/>
        <v>42.99521333852461</v>
      </c>
      <c r="AM15" s="34">
        <v>3136.6</v>
      </c>
      <c r="AN15" s="16">
        <v>1568.3</v>
      </c>
      <c r="AO15" s="13">
        <f t="shared" si="15"/>
        <v>50</v>
      </c>
      <c r="AP15" s="34">
        <v>0</v>
      </c>
      <c r="AQ15" s="15">
        <v>0</v>
      </c>
      <c r="AR15" s="13" t="e">
        <f t="shared" si="26"/>
        <v>#DIV/0!</v>
      </c>
      <c r="AS15" s="33">
        <v>6567.099</v>
      </c>
      <c r="AT15" s="35">
        <v>1406.60914</v>
      </c>
      <c r="AU15" s="13">
        <f t="shared" si="16"/>
        <v>21.41903357936282</v>
      </c>
      <c r="AV15" s="33">
        <v>1663.833</v>
      </c>
      <c r="AW15" s="35">
        <v>637.16564</v>
      </c>
      <c r="AX15" s="13">
        <f t="shared" si="17"/>
        <v>38.29504763999753</v>
      </c>
      <c r="AY15" s="33">
        <v>1440.457</v>
      </c>
      <c r="AZ15" s="35">
        <v>534.12302</v>
      </c>
      <c r="BA15" s="13">
        <f t="shared" si="1"/>
        <v>37.080108604422065</v>
      </c>
      <c r="BB15" s="33">
        <v>2297.364</v>
      </c>
      <c r="BC15" s="35">
        <v>291.066</v>
      </c>
      <c r="BD15" s="13">
        <f t="shared" si="18"/>
        <v>12.669563900191697</v>
      </c>
      <c r="BE15" s="33">
        <v>1309.25</v>
      </c>
      <c r="BF15" s="35">
        <v>20.9335</v>
      </c>
      <c r="BG15" s="13">
        <f t="shared" si="19"/>
        <v>1.598892495703647</v>
      </c>
      <c r="BH15" s="33">
        <v>1143.565</v>
      </c>
      <c r="BI15" s="35">
        <v>423.19274</v>
      </c>
      <c r="BJ15" s="13">
        <f t="shared" si="20"/>
        <v>37.00644388381946</v>
      </c>
      <c r="BK15" s="25">
        <v>0</v>
      </c>
      <c r="BL15" s="25">
        <f t="shared" si="21"/>
        <v>927.1908600000002</v>
      </c>
      <c r="BM15" s="13" t="e">
        <f t="shared" si="22"/>
        <v>#DIV/0!</v>
      </c>
      <c r="BN15" s="17">
        <f t="shared" si="23"/>
        <v>-994.6990000000005</v>
      </c>
      <c r="BO15" s="17">
        <f t="shared" si="2"/>
        <v>927.1908600000002</v>
      </c>
      <c r="BP15" s="13">
        <f t="shared" si="24"/>
        <v>-93.21320922208625</v>
      </c>
      <c r="BQ15" s="6"/>
      <c r="BR15" s="18"/>
    </row>
    <row r="16" spans="1:70" ht="15.75">
      <c r="A16" s="11">
        <v>7</v>
      </c>
      <c r="B16" s="12" t="s">
        <v>33</v>
      </c>
      <c r="C16" s="36">
        <f t="shared" si="3"/>
        <v>4708</v>
      </c>
      <c r="D16" s="23">
        <f t="shared" si="4"/>
        <v>2049.5</v>
      </c>
      <c r="E16" s="13">
        <f t="shared" si="5"/>
        <v>43.532285471537804</v>
      </c>
      <c r="F16" s="34">
        <v>1007.8</v>
      </c>
      <c r="G16" s="15">
        <v>375.2</v>
      </c>
      <c r="H16" s="13">
        <f t="shared" si="6"/>
        <v>37.22960904941457</v>
      </c>
      <c r="I16" s="14">
        <v>24</v>
      </c>
      <c r="J16" s="15">
        <v>9.1</v>
      </c>
      <c r="K16" s="13">
        <f t="shared" si="0"/>
        <v>37.916666666666664</v>
      </c>
      <c r="L16" s="14">
        <v>0</v>
      </c>
      <c r="M16" s="15">
        <v>0</v>
      </c>
      <c r="N16" s="13" t="e">
        <f t="shared" si="7"/>
        <v>#DIV/0!</v>
      </c>
      <c r="O16" s="14">
        <v>80</v>
      </c>
      <c r="P16" s="24">
        <v>1</v>
      </c>
      <c r="Q16" s="26">
        <f t="shared" si="8"/>
        <v>1.25</v>
      </c>
      <c r="R16" s="14">
        <v>274</v>
      </c>
      <c r="S16" s="24">
        <v>8.8</v>
      </c>
      <c r="T16" s="13">
        <f t="shared" si="25"/>
        <v>3.2116788321167884</v>
      </c>
      <c r="U16" s="14">
        <v>0</v>
      </c>
      <c r="V16" s="16">
        <v>0</v>
      </c>
      <c r="W16" s="13" t="e">
        <f t="shared" si="9"/>
        <v>#DIV/0!</v>
      </c>
      <c r="X16" s="14">
        <v>120</v>
      </c>
      <c r="Y16" s="16">
        <v>54.8</v>
      </c>
      <c r="Z16" s="13">
        <f t="shared" si="10"/>
        <v>45.666666666666664</v>
      </c>
      <c r="AA16" s="14">
        <v>55</v>
      </c>
      <c r="AB16" s="15">
        <v>55.5</v>
      </c>
      <c r="AC16" s="13">
        <f t="shared" si="11"/>
        <v>100.9090909090909</v>
      </c>
      <c r="AD16" s="13">
        <v>0</v>
      </c>
      <c r="AE16" s="13">
        <v>0</v>
      </c>
      <c r="AF16" s="13" t="e">
        <f t="shared" si="12"/>
        <v>#DIV/0!</v>
      </c>
      <c r="AG16" s="13">
        <v>0</v>
      </c>
      <c r="AH16" s="13">
        <v>0</v>
      </c>
      <c r="AI16" s="13" t="e">
        <f t="shared" si="13"/>
        <v>#DIV/0!</v>
      </c>
      <c r="AJ16" s="34">
        <v>3700.2</v>
      </c>
      <c r="AK16" s="24">
        <v>1674.3</v>
      </c>
      <c r="AL16" s="13">
        <f t="shared" si="14"/>
        <v>45.24890546456948</v>
      </c>
      <c r="AM16" s="34">
        <v>2894.5</v>
      </c>
      <c r="AN16" s="16">
        <v>1447.3</v>
      </c>
      <c r="AO16" s="13">
        <f>AN16/AM16*100</f>
        <v>50.00172741406115</v>
      </c>
      <c r="AP16" s="34">
        <v>0</v>
      </c>
      <c r="AQ16" s="15">
        <v>0</v>
      </c>
      <c r="AR16" s="13" t="e">
        <f t="shared" si="26"/>
        <v>#DIV/0!</v>
      </c>
      <c r="AS16" s="33">
        <v>4878.01322</v>
      </c>
      <c r="AT16" s="35">
        <v>1773.3495</v>
      </c>
      <c r="AU16" s="13">
        <f t="shared" si="16"/>
        <v>36.35392976651261</v>
      </c>
      <c r="AV16" s="33">
        <v>1806.103</v>
      </c>
      <c r="AW16" s="35">
        <v>792.60009</v>
      </c>
      <c r="AX16" s="13">
        <f t="shared" si="17"/>
        <v>43.88454534431314</v>
      </c>
      <c r="AY16" s="33">
        <v>1273.599</v>
      </c>
      <c r="AZ16" s="35">
        <v>504.46061</v>
      </c>
      <c r="BA16" s="13">
        <f t="shared" si="1"/>
        <v>39.609061407868566</v>
      </c>
      <c r="BB16" s="33">
        <v>1091.63122</v>
      </c>
      <c r="BC16" s="35">
        <v>225</v>
      </c>
      <c r="BD16" s="13">
        <f t="shared" si="18"/>
        <v>20.61135627835928</v>
      </c>
      <c r="BE16" s="33">
        <v>151.394</v>
      </c>
      <c r="BF16" s="35">
        <v>41.00324</v>
      </c>
      <c r="BG16" s="13">
        <f t="shared" si="19"/>
        <v>27.083794602163884</v>
      </c>
      <c r="BH16" s="33">
        <v>1726.578</v>
      </c>
      <c r="BI16" s="35">
        <v>676.07661</v>
      </c>
      <c r="BJ16" s="13">
        <f t="shared" si="20"/>
        <v>39.15702678940656</v>
      </c>
      <c r="BK16" s="25">
        <f>C16-AS16</f>
        <v>-170.01321999999982</v>
      </c>
      <c r="BL16" s="25">
        <f t="shared" si="21"/>
        <v>276.15049999999997</v>
      </c>
      <c r="BM16" s="13">
        <f t="shared" si="22"/>
        <v>-162.42883935731604</v>
      </c>
      <c r="BN16" s="17">
        <f t="shared" si="23"/>
        <v>-170.01321999999982</v>
      </c>
      <c r="BO16" s="17">
        <f t="shared" si="2"/>
        <v>276.15049999999997</v>
      </c>
      <c r="BP16" s="13">
        <f t="shared" si="24"/>
        <v>-162.42883935731604</v>
      </c>
      <c r="BQ16" s="6"/>
      <c r="BR16" s="18"/>
    </row>
    <row r="17" spans="1:70" ht="15" customHeight="1">
      <c r="A17" s="11">
        <v>8</v>
      </c>
      <c r="B17" s="12" t="s">
        <v>34</v>
      </c>
      <c r="C17" s="36">
        <f t="shared" si="3"/>
        <v>83463.9</v>
      </c>
      <c r="D17" s="23">
        <f t="shared" si="4"/>
        <v>16873.9</v>
      </c>
      <c r="E17" s="13">
        <f t="shared" si="5"/>
        <v>20.217003998135723</v>
      </c>
      <c r="F17" s="34">
        <v>37228.9</v>
      </c>
      <c r="G17" s="15">
        <v>15839.2</v>
      </c>
      <c r="H17" s="13">
        <f t="shared" si="6"/>
        <v>42.54544184759689</v>
      </c>
      <c r="I17" s="14">
        <v>22100</v>
      </c>
      <c r="J17" s="15">
        <v>11160.3</v>
      </c>
      <c r="K17" s="13">
        <f t="shared" si="0"/>
        <v>50.49909502262443</v>
      </c>
      <c r="L17" s="14">
        <v>180</v>
      </c>
      <c r="M17" s="15">
        <v>194.8</v>
      </c>
      <c r="N17" s="13">
        <f t="shared" si="7"/>
        <v>108.22222222222221</v>
      </c>
      <c r="O17" s="14">
        <v>4150</v>
      </c>
      <c r="P17" s="15">
        <v>437.5</v>
      </c>
      <c r="Q17" s="13">
        <f t="shared" si="8"/>
        <v>10.542168674698797</v>
      </c>
      <c r="R17" s="14">
        <v>7210</v>
      </c>
      <c r="S17" s="16">
        <v>1602.4</v>
      </c>
      <c r="T17" s="13">
        <f t="shared" si="25"/>
        <v>22.2246879334258</v>
      </c>
      <c r="U17" s="14">
        <v>900</v>
      </c>
      <c r="V17" s="16">
        <v>419.6</v>
      </c>
      <c r="W17" s="13">
        <f t="shared" si="9"/>
        <v>46.62222222222223</v>
      </c>
      <c r="X17" s="14">
        <v>200</v>
      </c>
      <c r="Y17" s="16">
        <v>139.5</v>
      </c>
      <c r="Z17" s="13">
        <f t="shared" si="10"/>
        <v>69.75</v>
      </c>
      <c r="AA17" s="14">
        <v>60</v>
      </c>
      <c r="AB17" s="15">
        <v>20.9</v>
      </c>
      <c r="AC17" s="13">
        <f t="shared" si="11"/>
        <v>34.833333333333336</v>
      </c>
      <c r="AD17" s="13">
        <v>0</v>
      </c>
      <c r="AE17" s="13">
        <v>0</v>
      </c>
      <c r="AF17" s="13" t="e">
        <f t="shared" si="12"/>
        <v>#DIV/0!</v>
      </c>
      <c r="AG17" s="13">
        <v>550</v>
      </c>
      <c r="AH17" s="13">
        <v>358</v>
      </c>
      <c r="AI17" s="13">
        <f t="shared" si="13"/>
        <v>65.0909090909091</v>
      </c>
      <c r="AJ17" s="34">
        <v>46235</v>
      </c>
      <c r="AK17" s="16">
        <v>1034.7</v>
      </c>
      <c r="AL17" s="13">
        <f t="shared" si="14"/>
        <v>2.237914999459284</v>
      </c>
      <c r="AM17" s="34">
        <v>0</v>
      </c>
      <c r="AN17" s="16">
        <v>0</v>
      </c>
      <c r="AO17" s="13" t="e">
        <f t="shared" si="15"/>
        <v>#DIV/0!</v>
      </c>
      <c r="AP17" s="34">
        <v>0</v>
      </c>
      <c r="AQ17" s="15">
        <v>0</v>
      </c>
      <c r="AR17" s="13" t="e">
        <f t="shared" si="26"/>
        <v>#DIV/0!</v>
      </c>
      <c r="AS17" s="33">
        <v>96505.89908</v>
      </c>
      <c r="AT17" s="35">
        <v>20590.33349</v>
      </c>
      <c r="AU17" s="13">
        <f t="shared" si="16"/>
        <v>21.335828883301048</v>
      </c>
      <c r="AV17" s="33">
        <v>6007.23789</v>
      </c>
      <c r="AW17" s="35">
        <v>2068.90852</v>
      </c>
      <c r="AX17" s="13">
        <f t="shared" si="17"/>
        <v>34.44026286097353</v>
      </c>
      <c r="AY17" s="33">
        <v>5174.017</v>
      </c>
      <c r="AZ17" s="35">
        <v>1936.81314</v>
      </c>
      <c r="BA17" s="13">
        <f t="shared" si="1"/>
        <v>37.433451416955144</v>
      </c>
      <c r="BB17" s="33">
        <v>21888.18939</v>
      </c>
      <c r="BC17" s="35">
        <v>6637.95459</v>
      </c>
      <c r="BD17" s="13">
        <f t="shared" si="18"/>
        <v>30.32665001077095</v>
      </c>
      <c r="BE17" s="33">
        <v>61700.8248</v>
      </c>
      <c r="BF17" s="35">
        <v>8911.75536</v>
      </c>
      <c r="BG17" s="13">
        <f t="shared" si="19"/>
        <v>14.44349470025237</v>
      </c>
      <c r="BH17" s="33">
        <v>6271.594</v>
      </c>
      <c r="BI17" s="35">
        <v>2619.164</v>
      </c>
      <c r="BJ17" s="13">
        <f t="shared" si="20"/>
        <v>41.76233346737688</v>
      </c>
      <c r="BK17" s="25">
        <v>-3731.7</v>
      </c>
      <c r="BL17" s="25">
        <f t="shared" si="21"/>
        <v>-3716.4334899999994</v>
      </c>
      <c r="BM17" s="13">
        <f t="shared" si="22"/>
        <v>99.590896642281</v>
      </c>
      <c r="BN17" s="17">
        <f t="shared" si="23"/>
        <v>-13041.999080000009</v>
      </c>
      <c r="BO17" s="17">
        <f t="shared" si="2"/>
        <v>-3716.4334899999994</v>
      </c>
      <c r="BP17" s="13">
        <f t="shared" si="24"/>
        <v>28.49588830058403</v>
      </c>
      <c r="BQ17" s="6"/>
      <c r="BR17" s="18"/>
    </row>
    <row r="18" spans="1:70" ht="15.75">
      <c r="A18" s="11">
        <v>9</v>
      </c>
      <c r="B18" s="12" t="s">
        <v>35</v>
      </c>
      <c r="C18" s="36">
        <f t="shared" si="3"/>
        <v>7567</v>
      </c>
      <c r="D18" s="23">
        <f t="shared" si="4"/>
        <v>3131.1000000000004</v>
      </c>
      <c r="E18" s="13">
        <f t="shared" si="5"/>
        <v>41.37835337650324</v>
      </c>
      <c r="F18" s="34">
        <v>1342.2</v>
      </c>
      <c r="G18" s="15">
        <v>598.2</v>
      </c>
      <c r="H18" s="13">
        <f t="shared" si="6"/>
        <v>44.56861868573983</v>
      </c>
      <c r="I18" s="14">
        <v>42</v>
      </c>
      <c r="J18" s="15">
        <v>20</v>
      </c>
      <c r="K18" s="13">
        <f t="shared" si="0"/>
        <v>47.61904761904761</v>
      </c>
      <c r="L18" s="14">
        <v>20</v>
      </c>
      <c r="M18" s="15">
        <v>-0.4</v>
      </c>
      <c r="N18" s="13">
        <f t="shared" si="7"/>
        <v>-2</v>
      </c>
      <c r="O18" s="14">
        <v>109</v>
      </c>
      <c r="P18" s="15">
        <v>12.5</v>
      </c>
      <c r="Q18" s="13">
        <f t="shared" si="8"/>
        <v>11.46788990825688</v>
      </c>
      <c r="R18" s="14">
        <v>353</v>
      </c>
      <c r="S18" s="15">
        <v>18</v>
      </c>
      <c r="T18" s="13">
        <f t="shared" si="25"/>
        <v>5.099150141643059</v>
      </c>
      <c r="U18" s="14">
        <v>0</v>
      </c>
      <c r="V18" s="16">
        <v>0</v>
      </c>
      <c r="W18" s="13" t="e">
        <f t="shared" si="9"/>
        <v>#DIV/0!</v>
      </c>
      <c r="X18" s="14">
        <v>90</v>
      </c>
      <c r="Y18" s="24">
        <v>114.6</v>
      </c>
      <c r="Z18" s="13">
        <f t="shared" si="10"/>
        <v>127.33333333333331</v>
      </c>
      <c r="AA18" s="14">
        <v>0</v>
      </c>
      <c r="AB18" s="15">
        <v>0</v>
      </c>
      <c r="AC18" s="13" t="e">
        <f t="shared" si="11"/>
        <v>#DIV/0!</v>
      </c>
      <c r="AD18" s="13">
        <v>0</v>
      </c>
      <c r="AE18" s="13">
        <v>0</v>
      </c>
      <c r="AF18" s="13" t="e">
        <f t="shared" si="12"/>
        <v>#DIV/0!</v>
      </c>
      <c r="AG18" s="13">
        <v>0</v>
      </c>
      <c r="AH18" s="13">
        <v>0</v>
      </c>
      <c r="AI18" s="13" t="e">
        <f t="shared" si="13"/>
        <v>#DIV/0!</v>
      </c>
      <c r="AJ18" s="34">
        <v>6224.8</v>
      </c>
      <c r="AK18" s="24">
        <v>2532.9</v>
      </c>
      <c r="AL18" s="13">
        <f t="shared" si="14"/>
        <v>40.69046395064902</v>
      </c>
      <c r="AM18" s="34">
        <v>2604.2</v>
      </c>
      <c r="AN18" s="16">
        <v>1302.1</v>
      </c>
      <c r="AO18" s="13">
        <f t="shared" si="15"/>
        <v>50</v>
      </c>
      <c r="AP18" s="34">
        <v>0</v>
      </c>
      <c r="AQ18" s="16">
        <v>0</v>
      </c>
      <c r="AR18" s="13" t="e">
        <f>AQ18/AP18*100</f>
        <v>#DIV/0!</v>
      </c>
      <c r="AS18" s="33">
        <v>7943.7903</v>
      </c>
      <c r="AT18" s="35">
        <v>2393.09843</v>
      </c>
      <c r="AU18" s="13">
        <f t="shared" si="16"/>
        <v>30.1253978217426</v>
      </c>
      <c r="AV18" s="33">
        <v>2218.662</v>
      </c>
      <c r="AW18" s="35">
        <v>819.65944</v>
      </c>
      <c r="AX18" s="13">
        <f t="shared" si="17"/>
        <v>36.943862562210924</v>
      </c>
      <c r="AY18" s="33">
        <v>1410.141</v>
      </c>
      <c r="AZ18" s="35">
        <v>539.95986</v>
      </c>
      <c r="BA18" s="13">
        <f t="shared" si="1"/>
        <v>38.29119641227367</v>
      </c>
      <c r="BB18" s="33">
        <v>1946.3733</v>
      </c>
      <c r="BC18" s="35">
        <v>314.898</v>
      </c>
      <c r="BD18" s="13">
        <f t="shared" si="18"/>
        <v>16.178705287418403</v>
      </c>
      <c r="BE18" s="33">
        <v>978.039</v>
      </c>
      <c r="BF18" s="35">
        <v>69.66908</v>
      </c>
      <c r="BG18" s="13">
        <f t="shared" si="19"/>
        <v>7.123343752140762</v>
      </c>
      <c r="BH18" s="33">
        <v>2704.409</v>
      </c>
      <c r="BI18" s="35">
        <v>1147.22138</v>
      </c>
      <c r="BJ18" s="13">
        <f t="shared" si="20"/>
        <v>42.42040978269189</v>
      </c>
      <c r="BK18" s="25">
        <v>0</v>
      </c>
      <c r="BL18" s="25">
        <f t="shared" si="21"/>
        <v>738.0015700000004</v>
      </c>
      <c r="BM18" s="13" t="e">
        <f t="shared" si="22"/>
        <v>#DIV/0!</v>
      </c>
      <c r="BN18" s="17">
        <f t="shared" si="23"/>
        <v>-376.79029999999966</v>
      </c>
      <c r="BO18" s="17">
        <f t="shared" si="2"/>
        <v>738.0015700000004</v>
      </c>
      <c r="BP18" s="13">
        <f t="shared" si="24"/>
        <v>-195.8653314589046</v>
      </c>
      <c r="BQ18" s="6"/>
      <c r="BR18" s="18"/>
    </row>
    <row r="19" spans="1:70" ht="15.75">
      <c r="A19" s="11">
        <v>10</v>
      </c>
      <c r="B19" s="12" t="s">
        <v>36</v>
      </c>
      <c r="C19" s="36">
        <f t="shared" si="3"/>
        <v>13852.8</v>
      </c>
      <c r="D19" s="23">
        <f t="shared" si="4"/>
        <v>9461.5</v>
      </c>
      <c r="E19" s="13">
        <f t="shared" si="5"/>
        <v>68.30027142527143</v>
      </c>
      <c r="F19" s="34">
        <v>8504</v>
      </c>
      <c r="G19" s="15">
        <v>7385.1</v>
      </c>
      <c r="H19" s="13">
        <f t="shared" si="6"/>
        <v>86.84266227657574</v>
      </c>
      <c r="I19" s="14">
        <v>86</v>
      </c>
      <c r="J19" s="24">
        <v>50.2</v>
      </c>
      <c r="K19" s="13">
        <f t="shared" si="0"/>
        <v>58.37209302325582</v>
      </c>
      <c r="L19" s="14">
        <v>150</v>
      </c>
      <c r="M19" s="15">
        <v>40</v>
      </c>
      <c r="N19" s="13">
        <f t="shared" si="7"/>
        <v>26.666666666666668</v>
      </c>
      <c r="O19" s="14">
        <v>150</v>
      </c>
      <c r="P19" s="16">
        <v>7.4</v>
      </c>
      <c r="Q19" s="13">
        <f t="shared" si="8"/>
        <v>4.933333333333334</v>
      </c>
      <c r="R19" s="14">
        <v>280</v>
      </c>
      <c r="S19" s="15">
        <v>20.8</v>
      </c>
      <c r="T19" s="13">
        <f t="shared" si="25"/>
        <v>7.428571428571429</v>
      </c>
      <c r="U19" s="14">
        <v>0</v>
      </c>
      <c r="V19" s="16">
        <v>0</v>
      </c>
      <c r="W19" s="13" t="e">
        <f t="shared" si="9"/>
        <v>#DIV/0!</v>
      </c>
      <c r="X19" s="14">
        <v>160</v>
      </c>
      <c r="Y19" s="16">
        <v>80.6</v>
      </c>
      <c r="Z19" s="13">
        <f t="shared" si="10"/>
        <v>50.37499999999999</v>
      </c>
      <c r="AA19" s="14">
        <v>160</v>
      </c>
      <c r="AB19" s="15">
        <v>25</v>
      </c>
      <c r="AC19" s="13">
        <f t="shared" si="11"/>
        <v>15.625</v>
      </c>
      <c r="AD19" s="13">
        <v>0</v>
      </c>
      <c r="AE19" s="13">
        <v>0</v>
      </c>
      <c r="AF19" s="13" t="e">
        <f t="shared" si="12"/>
        <v>#DIV/0!</v>
      </c>
      <c r="AG19" s="13">
        <v>0</v>
      </c>
      <c r="AH19" s="13">
        <v>0</v>
      </c>
      <c r="AI19" s="13" t="e">
        <f t="shared" si="13"/>
        <v>#DIV/0!</v>
      </c>
      <c r="AJ19" s="34">
        <v>5348.8</v>
      </c>
      <c r="AK19" s="15">
        <v>2076.4</v>
      </c>
      <c r="AL19" s="13">
        <f t="shared" si="14"/>
        <v>38.819922225545916</v>
      </c>
      <c r="AM19" s="34">
        <v>3484.2</v>
      </c>
      <c r="AN19" s="16">
        <v>1742.1</v>
      </c>
      <c r="AO19" s="13">
        <f t="shared" si="15"/>
        <v>50</v>
      </c>
      <c r="AP19" s="34">
        <v>0</v>
      </c>
      <c r="AQ19" s="15">
        <v>0</v>
      </c>
      <c r="AR19" s="13" t="e">
        <f t="shared" si="26"/>
        <v>#DIV/0!</v>
      </c>
      <c r="AS19" s="33">
        <v>12625.39735</v>
      </c>
      <c r="AT19" s="35">
        <v>1704.56412</v>
      </c>
      <c r="AU19" s="13">
        <f t="shared" si="16"/>
        <v>13.50107305731649</v>
      </c>
      <c r="AV19" s="33">
        <v>3239.892</v>
      </c>
      <c r="AW19" s="35">
        <v>748.84964</v>
      </c>
      <c r="AX19" s="13">
        <f t="shared" si="17"/>
        <v>23.113413656998443</v>
      </c>
      <c r="AY19" s="33">
        <v>1494.576</v>
      </c>
      <c r="AZ19" s="35">
        <v>552.76206</v>
      </c>
      <c r="BA19" s="13">
        <f t="shared" si="1"/>
        <v>36.98454009699072</v>
      </c>
      <c r="BB19" s="33">
        <v>4242.03935</v>
      </c>
      <c r="BC19" s="35">
        <v>319.11303</v>
      </c>
      <c r="BD19" s="13">
        <f t="shared" si="18"/>
        <v>7.522632481002327</v>
      </c>
      <c r="BE19" s="33">
        <v>2672.603</v>
      </c>
      <c r="BF19" s="35">
        <v>120.23874</v>
      </c>
      <c r="BG19" s="13">
        <f t="shared" si="19"/>
        <v>4.498937552640628</v>
      </c>
      <c r="BH19" s="33">
        <v>1084.464</v>
      </c>
      <c r="BI19" s="35">
        <v>466.02981</v>
      </c>
      <c r="BJ19" s="13">
        <f t="shared" si="20"/>
        <v>42.97328542026291</v>
      </c>
      <c r="BK19" s="25">
        <v>0</v>
      </c>
      <c r="BL19" s="25">
        <f t="shared" si="21"/>
        <v>7756.93588</v>
      </c>
      <c r="BM19" s="13" t="e">
        <f t="shared" si="22"/>
        <v>#DIV/0!</v>
      </c>
      <c r="BN19" s="17">
        <f t="shared" si="23"/>
        <v>1227.40265</v>
      </c>
      <c r="BO19" s="17">
        <f t="shared" si="2"/>
        <v>7756.93588</v>
      </c>
      <c r="BP19" s="13">
        <f t="shared" si="24"/>
        <v>631.9797240131427</v>
      </c>
      <c r="BQ19" s="6"/>
      <c r="BR19" s="18"/>
    </row>
    <row r="20" spans="1:70" ht="15.75">
      <c r="A20" s="11">
        <v>11</v>
      </c>
      <c r="B20" s="12" t="s">
        <v>37</v>
      </c>
      <c r="C20" s="37">
        <f t="shared" si="3"/>
        <v>12549.9</v>
      </c>
      <c r="D20" s="23">
        <f t="shared" si="4"/>
        <v>4715.1</v>
      </c>
      <c r="E20" s="13">
        <f t="shared" si="5"/>
        <v>37.57081729734899</v>
      </c>
      <c r="F20" s="34">
        <v>2844</v>
      </c>
      <c r="G20" s="15">
        <v>1067.6</v>
      </c>
      <c r="H20" s="13">
        <f t="shared" si="6"/>
        <v>37.53867791842475</v>
      </c>
      <c r="I20" s="14">
        <v>440</v>
      </c>
      <c r="J20" s="24">
        <v>207.2</v>
      </c>
      <c r="K20" s="13">
        <f t="shared" si="0"/>
        <v>47.090909090909086</v>
      </c>
      <c r="L20" s="14">
        <v>40</v>
      </c>
      <c r="M20" s="15">
        <v>13</v>
      </c>
      <c r="N20" s="13">
        <f t="shared" si="7"/>
        <v>32.5</v>
      </c>
      <c r="O20" s="14">
        <v>437</v>
      </c>
      <c r="P20" s="15">
        <v>54.5</v>
      </c>
      <c r="Q20" s="13">
        <f t="shared" si="8"/>
        <v>12.471395881006865</v>
      </c>
      <c r="R20" s="14">
        <v>508</v>
      </c>
      <c r="S20" s="15">
        <v>114.4</v>
      </c>
      <c r="T20" s="13">
        <f t="shared" si="25"/>
        <v>22.51968503937008</v>
      </c>
      <c r="U20" s="14">
        <v>0</v>
      </c>
      <c r="V20" s="16">
        <v>0</v>
      </c>
      <c r="W20" s="13" t="e">
        <f t="shared" si="9"/>
        <v>#DIV/0!</v>
      </c>
      <c r="X20" s="14">
        <v>290</v>
      </c>
      <c r="Y20" s="16">
        <v>102.3</v>
      </c>
      <c r="Z20" s="13">
        <f t="shared" si="10"/>
        <v>35.275862068965516</v>
      </c>
      <c r="AA20" s="14">
        <v>285</v>
      </c>
      <c r="AB20" s="15">
        <v>108.7</v>
      </c>
      <c r="AC20" s="13">
        <f t="shared" si="11"/>
        <v>38.140350877192986</v>
      </c>
      <c r="AD20" s="13">
        <v>0</v>
      </c>
      <c r="AE20" s="13">
        <v>0</v>
      </c>
      <c r="AF20" s="13" t="e">
        <f t="shared" si="12"/>
        <v>#DIV/0!</v>
      </c>
      <c r="AG20" s="13">
        <v>12</v>
      </c>
      <c r="AH20" s="13">
        <v>4</v>
      </c>
      <c r="AI20" s="13">
        <v>0.2</v>
      </c>
      <c r="AJ20" s="34">
        <v>9705.9</v>
      </c>
      <c r="AK20" s="15">
        <v>3647.5</v>
      </c>
      <c r="AL20" s="13">
        <f t="shared" si="14"/>
        <v>37.58023470260357</v>
      </c>
      <c r="AM20" s="34">
        <v>6545.9</v>
      </c>
      <c r="AN20" s="16">
        <v>3273</v>
      </c>
      <c r="AO20" s="13">
        <f t="shared" si="15"/>
        <v>50.00076383690555</v>
      </c>
      <c r="AP20" s="34">
        <v>0</v>
      </c>
      <c r="AQ20" s="15">
        <v>0</v>
      </c>
      <c r="AR20" s="13" t="e">
        <f t="shared" si="26"/>
        <v>#DIV/0!</v>
      </c>
      <c r="AS20" s="33">
        <v>13651.42859</v>
      </c>
      <c r="AT20" s="35">
        <v>2605.29744</v>
      </c>
      <c r="AU20" s="13">
        <f>AT20/AS20*100</f>
        <v>19.084430781906907</v>
      </c>
      <c r="AV20" s="33">
        <v>2758.725</v>
      </c>
      <c r="AW20" s="35">
        <v>1123.06101</v>
      </c>
      <c r="AX20" s="13">
        <f t="shared" si="17"/>
        <v>40.709422287469756</v>
      </c>
      <c r="AY20" s="33">
        <v>1814.997</v>
      </c>
      <c r="AZ20" s="35">
        <v>742.48078</v>
      </c>
      <c r="BA20" s="13">
        <f t="shared" si="1"/>
        <v>40.90809957261637</v>
      </c>
      <c r="BB20" s="33">
        <v>3293.90059</v>
      </c>
      <c r="BC20" s="35">
        <v>251.72</v>
      </c>
      <c r="BD20" s="13">
        <f t="shared" si="18"/>
        <v>7.642003549354231</v>
      </c>
      <c r="BE20" s="33">
        <v>4477.846</v>
      </c>
      <c r="BF20" s="35">
        <v>53.91479</v>
      </c>
      <c r="BG20" s="13">
        <f t="shared" si="19"/>
        <v>1.2040340377940646</v>
      </c>
      <c r="BH20" s="33">
        <v>2202.199</v>
      </c>
      <c r="BI20" s="35">
        <v>855.55317</v>
      </c>
      <c r="BJ20" s="13">
        <f t="shared" si="20"/>
        <v>38.84994816544736</v>
      </c>
      <c r="BK20" s="25">
        <v>863.3</v>
      </c>
      <c r="BL20" s="25">
        <f t="shared" si="21"/>
        <v>2109.8025600000005</v>
      </c>
      <c r="BM20" s="13">
        <f t="shared" si="22"/>
        <v>244.38811073786638</v>
      </c>
      <c r="BN20" s="17">
        <f t="shared" si="23"/>
        <v>-1101.52859</v>
      </c>
      <c r="BO20" s="17">
        <f t="shared" si="2"/>
        <v>2109.8025600000005</v>
      </c>
      <c r="BP20" s="13">
        <f t="shared" si="24"/>
        <v>-191.5340717575021</v>
      </c>
      <c r="BQ20" s="6"/>
      <c r="BR20" s="18"/>
    </row>
    <row r="21" spans="1:70" ht="15" customHeight="1">
      <c r="A21" s="11">
        <v>12</v>
      </c>
      <c r="B21" s="12" t="s">
        <v>38</v>
      </c>
      <c r="C21" s="36">
        <f t="shared" si="3"/>
        <v>4897</v>
      </c>
      <c r="D21" s="31">
        <f t="shared" si="4"/>
        <v>1937.2</v>
      </c>
      <c r="E21" s="13">
        <f t="shared" si="5"/>
        <v>39.55891362058403</v>
      </c>
      <c r="F21" s="34">
        <v>1175.9</v>
      </c>
      <c r="G21" s="15">
        <v>509.5</v>
      </c>
      <c r="H21" s="13">
        <f t="shared" si="6"/>
        <v>43.32851432944978</v>
      </c>
      <c r="I21" s="14">
        <v>43.5</v>
      </c>
      <c r="J21" s="15">
        <v>21.1</v>
      </c>
      <c r="K21" s="13">
        <f t="shared" si="0"/>
        <v>48.50574712643678</v>
      </c>
      <c r="L21" s="14">
        <v>50</v>
      </c>
      <c r="M21" s="15">
        <v>3.8</v>
      </c>
      <c r="N21" s="13">
        <f t="shared" si="7"/>
        <v>7.6</v>
      </c>
      <c r="O21" s="14">
        <v>48</v>
      </c>
      <c r="P21" s="15">
        <v>4.3</v>
      </c>
      <c r="Q21" s="13">
        <f t="shared" si="8"/>
        <v>8.958333333333334</v>
      </c>
      <c r="R21" s="14">
        <v>149</v>
      </c>
      <c r="S21" s="15">
        <v>6.7</v>
      </c>
      <c r="T21" s="13">
        <f t="shared" si="25"/>
        <v>4.496644295302014</v>
      </c>
      <c r="U21" s="14">
        <v>0</v>
      </c>
      <c r="V21" s="16">
        <v>0</v>
      </c>
      <c r="W21" s="13" t="e">
        <f t="shared" si="9"/>
        <v>#DIV/0!</v>
      </c>
      <c r="X21" s="14">
        <v>426</v>
      </c>
      <c r="Y21" s="16">
        <v>234.6</v>
      </c>
      <c r="Z21" s="13">
        <f t="shared" si="10"/>
        <v>55.070422535211264</v>
      </c>
      <c r="AA21" s="14">
        <v>29</v>
      </c>
      <c r="AB21" s="24">
        <v>3.6</v>
      </c>
      <c r="AC21" s="13">
        <f t="shared" si="11"/>
        <v>12.413793103448276</v>
      </c>
      <c r="AD21" s="13">
        <v>0</v>
      </c>
      <c r="AE21" s="13">
        <v>0</v>
      </c>
      <c r="AF21" s="13" t="e">
        <f t="shared" si="12"/>
        <v>#DIV/0!</v>
      </c>
      <c r="AG21" s="13">
        <v>4.7</v>
      </c>
      <c r="AH21" s="23">
        <v>4.7</v>
      </c>
      <c r="AI21" s="13">
        <f t="shared" si="13"/>
        <v>100</v>
      </c>
      <c r="AJ21" s="34">
        <v>3721.1</v>
      </c>
      <c r="AK21" s="16">
        <v>1427.7</v>
      </c>
      <c r="AL21" s="13">
        <f t="shared" si="14"/>
        <v>38.3676869742818</v>
      </c>
      <c r="AM21" s="34">
        <v>1132.3</v>
      </c>
      <c r="AN21" s="16">
        <v>566.1</v>
      </c>
      <c r="AO21" s="13">
        <f t="shared" si="15"/>
        <v>49.99558420913186</v>
      </c>
      <c r="AP21" s="34">
        <v>0</v>
      </c>
      <c r="AQ21" s="15">
        <v>0</v>
      </c>
      <c r="AR21" s="13" t="e">
        <f>AQ21/AP21*100</f>
        <v>#DIV/0!</v>
      </c>
      <c r="AS21" s="33">
        <v>5097.079</v>
      </c>
      <c r="AT21" s="35">
        <v>1593.05474</v>
      </c>
      <c r="AU21" s="13">
        <f t="shared" si="16"/>
        <v>31.25426817987322</v>
      </c>
      <c r="AV21" s="33">
        <v>1454.142</v>
      </c>
      <c r="AW21" s="35">
        <v>607.16766</v>
      </c>
      <c r="AX21" s="13">
        <f t="shared" si="17"/>
        <v>41.754358240116844</v>
      </c>
      <c r="AY21" s="33">
        <v>1021.638</v>
      </c>
      <c r="AZ21" s="35">
        <v>426.97884</v>
      </c>
      <c r="BA21" s="13">
        <f t="shared" si="1"/>
        <v>41.793555055704665</v>
      </c>
      <c r="BB21" s="33">
        <v>1191.123</v>
      </c>
      <c r="BC21" s="35">
        <v>210.842</v>
      </c>
      <c r="BD21" s="13">
        <f t="shared" si="18"/>
        <v>17.701110632571112</v>
      </c>
      <c r="BE21" s="33">
        <v>860.623</v>
      </c>
      <c r="BF21" s="35">
        <v>97.93318</v>
      </c>
      <c r="BG21" s="13">
        <f t="shared" si="19"/>
        <v>11.379335667301477</v>
      </c>
      <c r="BH21" s="33">
        <v>1438.184</v>
      </c>
      <c r="BI21" s="35">
        <v>638.97469</v>
      </c>
      <c r="BJ21" s="13">
        <f t="shared" si="20"/>
        <v>44.429272610458746</v>
      </c>
      <c r="BK21" s="25">
        <f>C21-AS21</f>
        <v>-200.07899999999972</v>
      </c>
      <c r="BL21" s="25">
        <f t="shared" si="21"/>
        <v>344.14526</v>
      </c>
      <c r="BM21" s="13">
        <f t="shared" si="22"/>
        <v>-172.0046881481817</v>
      </c>
      <c r="BN21" s="17">
        <f t="shared" si="23"/>
        <v>-200.07899999999972</v>
      </c>
      <c r="BO21" s="17">
        <f t="shared" si="2"/>
        <v>344.14526</v>
      </c>
      <c r="BP21" s="13">
        <f t="shared" si="24"/>
        <v>-172.0046881481817</v>
      </c>
      <c r="BQ21" s="6"/>
      <c r="BR21" s="18"/>
    </row>
    <row r="22" spans="1:70" ht="15.75">
      <c r="A22" s="11">
        <v>13</v>
      </c>
      <c r="B22" s="12" t="s">
        <v>39</v>
      </c>
      <c r="C22" s="36">
        <f t="shared" si="3"/>
        <v>6421.4</v>
      </c>
      <c r="D22" s="26">
        <f t="shared" si="4"/>
        <v>2916.6</v>
      </c>
      <c r="E22" s="13">
        <f t="shared" si="5"/>
        <v>45.42000186875136</v>
      </c>
      <c r="F22" s="34">
        <v>1807.7</v>
      </c>
      <c r="G22" s="15">
        <v>980</v>
      </c>
      <c r="H22" s="13">
        <f t="shared" si="6"/>
        <v>54.21253526580738</v>
      </c>
      <c r="I22" s="14">
        <v>38</v>
      </c>
      <c r="J22" s="15">
        <v>22.6</v>
      </c>
      <c r="K22" s="13">
        <f t="shared" si="0"/>
        <v>59.47368421052632</v>
      </c>
      <c r="L22" s="14">
        <v>110</v>
      </c>
      <c r="M22" s="24">
        <v>80.3</v>
      </c>
      <c r="N22" s="13">
        <f t="shared" si="7"/>
        <v>73</v>
      </c>
      <c r="O22" s="14">
        <v>106</v>
      </c>
      <c r="P22" s="15">
        <v>47.6</v>
      </c>
      <c r="Q22" s="13">
        <f t="shared" si="8"/>
        <v>44.905660377358494</v>
      </c>
      <c r="R22" s="14">
        <v>338</v>
      </c>
      <c r="S22" s="15">
        <v>15.9</v>
      </c>
      <c r="T22" s="13">
        <f t="shared" si="25"/>
        <v>4.704142011834319</v>
      </c>
      <c r="U22" s="14">
        <v>0</v>
      </c>
      <c r="V22" s="16">
        <v>0</v>
      </c>
      <c r="W22" s="13" t="e">
        <f t="shared" si="9"/>
        <v>#DIV/0!</v>
      </c>
      <c r="X22" s="14">
        <v>140</v>
      </c>
      <c r="Y22" s="16">
        <v>66.9</v>
      </c>
      <c r="Z22" s="13">
        <f t="shared" si="10"/>
        <v>47.78571428571429</v>
      </c>
      <c r="AA22" s="14">
        <v>80</v>
      </c>
      <c r="AB22" s="15">
        <v>33.6</v>
      </c>
      <c r="AC22" s="13">
        <f t="shared" si="11"/>
        <v>42.00000000000001</v>
      </c>
      <c r="AD22" s="13">
        <v>0</v>
      </c>
      <c r="AE22" s="13">
        <v>0</v>
      </c>
      <c r="AF22" s="13" t="e">
        <f t="shared" si="12"/>
        <v>#DIV/0!</v>
      </c>
      <c r="AG22" s="13">
        <v>0</v>
      </c>
      <c r="AH22" s="13">
        <v>0</v>
      </c>
      <c r="AI22" s="13" t="e">
        <f t="shared" si="13"/>
        <v>#DIV/0!</v>
      </c>
      <c r="AJ22" s="34">
        <v>4613.7</v>
      </c>
      <c r="AK22" s="16">
        <v>1936.6</v>
      </c>
      <c r="AL22" s="13">
        <f t="shared" si="14"/>
        <v>41.97498753711771</v>
      </c>
      <c r="AM22" s="34">
        <v>3121.4</v>
      </c>
      <c r="AN22" s="16">
        <v>1560.7</v>
      </c>
      <c r="AO22" s="13">
        <f t="shared" si="15"/>
        <v>50</v>
      </c>
      <c r="AP22" s="34">
        <v>0</v>
      </c>
      <c r="AQ22" s="15">
        <v>0</v>
      </c>
      <c r="AR22" s="13" t="e">
        <f>AQ22/AP22*100</f>
        <v>#DIV/0!</v>
      </c>
      <c r="AS22" s="33">
        <v>6531.40717</v>
      </c>
      <c r="AT22" s="35">
        <v>2217.39434</v>
      </c>
      <c r="AU22" s="13">
        <f t="shared" si="16"/>
        <v>33.94971837286328</v>
      </c>
      <c r="AV22" s="33">
        <v>2105.148</v>
      </c>
      <c r="AW22" s="35">
        <v>1019.97171</v>
      </c>
      <c r="AX22" s="13">
        <f t="shared" si="17"/>
        <v>48.45130651146617</v>
      </c>
      <c r="AY22" s="33">
        <v>1555.214</v>
      </c>
      <c r="AZ22" s="35">
        <v>757.06905</v>
      </c>
      <c r="BA22" s="13">
        <f t="shared" si="1"/>
        <v>48.67941325116672</v>
      </c>
      <c r="BB22" s="33">
        <v>2557.13117</v>
      </c>
      <c r="BC22" s="35">
        <v>390.362</v>
      </c>
      <c r="BD22" s="13">
        <f t="shared" si="18"/>
        <v>15.265622842491885</v>
      </c>
      <c r="BE22" s="33">
        <v>186.738</v>
      </c>
      <c r="BF22" s="35">
        <v>83.45821</v>
      </c>
      <c r="BG22" s="13">
        <f t="shared" si="19"/>
        <v>44.692676370101424</v>
      </c>
      <c r="BH22" s="33">
        <v>1548.083</v>
      </c>
      <c r="BI22" s="35">
        <v>685.05042</v>
      </c>
      <c r="BJ22" s="13">
        <f t="shared" si="20"/>
        <v>44.251530441197275</v>
      </c>
      <c r="BK22" s="25">
        <v>0</v>
      </c>
      <c r="BL22" s="25">
        <f t="shared" si="21"/>
        <v>699.2056600000001</v>
      </c>
      <c r="BM22" s="13" t="e">
        <f t="shared" si="22"/>
        <v>#DIV/0!</v>
      </c>
      <c r="BN22" s="17">
        <f t="shared" si="23"/>
        <v>-110.00717000000077</v>
      </c>
      <c r="BO22" s="17">
        <f t="shared" si="2"/>
        <v>699.2056600000001</v>
      </c>
      <c r="BP22" s="13">
        <f t="shared" si="24"/>
        <v>-635.600079522085</v>
      </c>
      <c r="BQ22" s="6"/>
      <c r="BR22" s="18"/>
    </row>
    <row r="23" spans="1:70" ht="15.75">
      <c r="A23" s="11">
        <v>14</v>
      </c>
      <c r="B23" s="12" t="s">
        <v>40</v>
      </c>
      <c r="C23" s="36">
        <f t="shared" si="3"/>
        <v>5390</v>
      </c>
      <c r="D23" s="26">
        <f t="shared" si="4"/>
        <v>1974.6999999999998</v>
      </c>
      <c r="E23" s="13">
        <f t="shared" si="5"/>
        <v>36.63636363636363</v>
      </c>
      <c r="F23" s="34">
        <v>1296.9</v>
      </c>
      <c r="G23" s="15">
        <v>479.4</v>
      </c>
      <c r="H23" s="13">
        <f t="shared" si="6"/>
        <v>36.96507055285681</v>
      </c>
      <c r="I23" s="14">
        <v>41</v>
      </c>
      <c r="J23" s="15">
        <v>24.5</v>
      </c>
      <c r="K23" s="13">
        <f t="shared" si="0"/>
        <v>59.756097560975604</v>
      </c>
      <c r="L23" s="14">
        <v>200</v>
      </c>
      <c r="M23" s="15">
        <v>0</v>
      </c>
      <c r="N23" s="13">
        <f t="shared" si="7"/>
        <v>0</v>
      </c>
      <c r="O23" s="14">
        <v>90</v>
      </c>
      <c r="P23" s="15">
        <v>0.2</v>
      </c>
      <c r="Q23" s="13">
        <f t="shared" si="8"/>
        <v>0.2222222222222222</v>
      </c>
      <c r="R23" s="14">
        <v>245</v>
      </c>
      <c r="S23" s="15">
        <v>10.7</v>
      </c>
      <c r="T23" s="13">
        <f t="shared" si="25"/>
        <v>4.36734693877551</v>
      </c>
      <c r="U23" s="14">
        <v>0</v>
      </c>
      <c r="V23" s="16">
        <v>0</v>
      </c>
      <c r="W23" s="13" t="e">
        <f t="shared" si="9"/>
        <v>#DIV/0!</v>
      </c>
      <c r="X23" s="14">
        <v>260</v>
      </c>
      <c r="Y23" s="16">
        <v>178.7</v>
      </c>
      <c r="Z23" s="13">
        <f t="shared" si="10"/>
        <v>68.73076923076923</v>
      </c>
      <c r="AA23" s="14">
        <v>6</v>
      </c>
      <c r="AB23" s="15">
        <v>0</v>
      </c>
      <c r="AC23" s="13">
        <f t="shared" si="11"/>
        <v>0</v>
      </c>
      <c r="AD23" s="13">
        <v>0</v>
      </c>
      <c r="AE23" s="13">
        <v>0</v>
      </c>
      <c r="AF23" s="13" t="e">
        <f t="shared" si="12"/>
        <v>#DIV/0!</v>
      </c>
      <c r="AG23" s="13">
        <v>0</v>
      </c>
      <c r="AH23" s="13">
        <v>0</v>
      </c>
      <c r="AI23" s="13" t="e">
        <f t="shared" si="13"/>
        <v>#DIV/0!</v>
      </c>
      <c r="AJ23" s="34">
        <v>4093.1</v>
      </c>
      <c r="AK23" s="15">
        <v>1495.3</v>
      </c>
      <c r="AL23" s="13">
        <f t="shared" si="14"/>
        <v>36.5322127482837</v>
      </c>
      <c r="AM23" s="34">
        <v>1635.9</v>
      </c>
      <c r="AN23" s="16">
        <v>818</v>
      </c>
      <c r="AO23" s="13">
        <f t="shared" si="15"/>
        <v>50.00305642154166</v>
      </c>
      <c r="AP23" s="34">
        <v>0</v>
      </c>
      <c r="AQ23" s="15">
        <v>0</v>
      </c>
      <c r="AR23" s="13" t="e">
        <f>AQ23/AP23*100</f>
        <v>#DIV/0!</v>
      </c>
      <c r="AS23" s="33">
        <v>6283.717</v>
      </c>
      <c r="AT23" s="35">
        <v>1614.29087</v>
      </c>
      <c r="AU23" s="13">
        <f t="shared" si="16"/>
        <v>25.69006322213429</v>
      </c>
      <c r="AV23" s="33">
        <v>1741.642</v>
      </c>
      <c r="AW23" s="35">
        <v>573.94698</v>
      </c>
      <c r="AX23" s="13">
        <f t="shared" si="17"/>
        <v>32.95436031055751</v>
      </c>
      <c r="AY23" s="33">
        <v>1063.221</v>
      </c>
      <c r="AZ23" s="35">
        <v>381.38384</v>
      </c>
      <c r="BA23" s="13">
        <f t="shared" si="1"/>
        <v>35.87060827429105</v>
      </c>
      <c r="BB23" s="33">
        <v>1099.598</v>
      </c>
      <c r="BC23" s="35">
        <v>248.6</v>
      </c>
      <c r="BD23" s="13">
        <f t="shared" si="18"/>
        <v>22.608262292219518</v>
      </c>
      <c r="BE23" s="33">
        <v>1729.46</v>
      </c>
      <c r="BF23" s="35">
        <v>90.90152</v>
      </c>
      <c r="BG23" s="13">
        <f t="shared" si="19"/>
        <v>5.256063742439837</v>
      </c>
      <c r="BH23" s="33">
        <v>1452.11</v>
      </c>
      <c r="BI23" s="35">
        <v>660.39956</v>
      </c>
      <c r="BJ23" s="13">
        <f t="shared" si="20"/>
        <v>45.478618011032225</v>
      </c>
      <c r="BK23" s="25">
        <v>0</v>
      </c>
      <c r="BL23" s="25">
        <f t="shared" si="21"/>
        <v>360.4091299999998</v>
      </c>
      <c r="BM23" s="13" t="e">
        <f t="shared" si="22"/>
        <v>#DIV/0!</v>
      </c>
      <c r="BN23" s="17">
        <f t="shared" si="23"/>
        <v>-893.7169999999996</v>
      </c>
      <c r="BO23" s="17">
        <f t="shared" si="2"/>
        <v>360.4091299999998</v>
      </c>
      <c r="BP23" s="13">
        <f t="shared" si="24"/>
        <v>-40.3269860593454</v>
      </c>
      <c r="BQ23" s="6"/>
      <c r="BR23" s="18"/>
    </row>
    <row r="24" spans="1:70" ht="15.75">
      <c r="A24" s="11">
        <v>15</v>
      </c>
      <c r="B24" s="12" t="s">
        <v>41</v>
      </c>
      <c r="C24" s="37">
        <f>F24+AJ24</f>
        <v>6242.3</v>
      </c>
      <c r="D24" s="26">
        <f t="shared" si="4"/>
        <v>2136.9</v>
      </c>
      <c r="E24" s="13">
        <f t="shared" si="5"/>
        <v>34.232574531823204</v>
      </c>
      <c r="F24" s="34">
        <v>1301.8</v>
      </c>
      <c r="G24" s="24">
        <v>701.9</v>
      </c>
      <c r="H24" s="13">
        <f t="shared" si="6"/>
        <v>53.9176524811799</v>
      </c>
      <c r="I24" s="14">
        <v>106.3</v>
      </c>
      <c r="J24" s="15">
        <v>50.1</v>
      </c>
      <c r="K24" s="13">
        <f t="shared" si="0"/>
        <v>47.1307619943556</v>
      </c>
      <c r="L24" s="14">
        <v>50</v>
      </c>
      <c r="M24" s="15">
        <v>38.3</v>
      </c>
      <c r="N24" s="13">
        <f t="shared" si="7"/>
        <v>76.6</v>
      </c>
      <c r="O24" s="14">
        <v>123</v>
      </c>
      <c r="P24" s="15">
        <v>1</v>
      </c>
      <c r="Q24" s="13">
        <f t="shared" si="8"/>
        <v>0.8130081300813009</v>
      </c>
      <c r="R24" s="14">
        <v>249</v>
      </c>
      <c r="S24" s="15">
        <v>18.9</v>
      </c>
      <c r="T24" s="13">
        <f t="shared" si="25"/>
        <v>7.590361445783132</v>
      </c>
      <c r="U24" s="14">
        <v>0</v>
      </c>
      <c r="V24" s="16">
        <v>0</v>
      </c>
      <c r="W24" s="13" t="e">
        <f t="shared" si="9"/>
        <v>#DIV/0!</v>
      </c>
      <c r="X24" s="14">
        <v>60</v>
      </c>
      <c r="Y24" s="16">
        <v>54.4</v>
      </c>
      <c r="Z24" s="13">
        <f t="shared" si="10"/>
        <v>90.66666666666666</v>
      </c>
      <c r="AA24" s="14">
        <v>29</v>
      </c>
      <c r="AB24" s="15">
        <v>0</v>
      </c>
      <c r="AC24" s="13">
        <f t="shared" si="11"/>
        <v>0</v>
      </c>
      <c r="AD24" s="13">
        <v>0</v>
      </c>
      <c r="AE24" s="13">
        <v>0</v>
      </c>
      <c r="AF24" s="13" t="e">
        <f t="shared" si="12"/>
        <v>#DIV/0!</v>
      </c>
      <c r="AG24" s="13">
        <v>30</v>
      </c>
      <c r="AH24" s="13">
        <v>9.6</v>
      </c>
      <c r="AI24" s="13">
        <f t="shared" si="13"/>
        <v>32</v>
      </c>
      <c r="AJ24" s="34">
        <v>4940.5</v>
      </c>
      <c r="AK24" s="15">
        <v>1435</v>
      </c>
      <c r="AL24" s="13">
        <f t="shared" si="14"/>
        <v>29.045643153526974</v>
      </c>
      <c r="AM24" s="34">
        <v>2094.7</v>
      </c>
      <c r="AN24" s="16">
        <v>1047.4</v>
      </c>
      <c r="AO24" s="13">
        <f t="shared" si="15"/>
        <v>50.00238697665538</v>
      </c>
      <c r="AP24" s="34">
        <v>0</v>
      </c>
      <c r="AQ24" s="16">
        <v>0</v>
      </c>
      <c r="AR24" s="13" t="e">
        <f t="shared" si="26"/>
        <v>#DIV/0!</v>
      </c>
      <c r="AS24" s="33">
        <v>6613.29433</v>
      </c>
      <c r="AT24" s="35">
        <v>1506.21159</v>
      </c>
      <c r="AU24" s="13">
        <f t="shared" si="16"/>
        <v>22.775511187629235</v>
      </c>
      <c r="AV24" s="33">
        <v>1520.223</v>
      </c>
      <c r="AW24" s="35">
        <v>624.12646</v>
      </c>
      <c r="AX24" s="13">
        <f t="shared" si="17"/>
        <v>41.0549281256763</v>
      </c>
      <c r="AY24" s="33">
        <v>970.289</v>
      </c>
      <c r="AZ24" s="35">
        <v>363.79352</v>
      </c>
      <c r="BA24" s="13">
        <f t="shared" si="1"/>
        <v>37.493315908971454</v>
      </c>
      <c r="BB24" s="33">
        <v>1376.6674</v>
      </c>
      <c r="BC24" s="35">
        <v>159.342</v>
      </c>
      <c r="BD24" s="13">
        <f t="shared" si="18"/>
        <v>11.574473253307227</v>
      </c>
      <c r="BE24" s="33">
        <v>2158.77293</v>
      </c>
      <c r="BF24" s="35">
        <v>84.31433</v>
      </c>
      <c r="BG24" s="13">
        <f t="shared" si="19"/>
        <v>3.9056599621156076</v>
      </c>
      <c r="BH24" s="33">
        <v>1434.744</v>
      </c>
      <c r="BI24" s="35">
        <v>615.89457</v>
      </c>
      <c r="BJ24" s="13">
        <f t="shared" si="20"/>
        <v>42.927140312139315</v>
      </c>
      <c r="BK24" s="25">
        <v>0</v>
      </c>
      <c r="BL24" s="25">
        <f t="shared" si="21"/>
        <v>630.6884100000002</v>
      </c>
      <c r="BM24" s="13" t="e">
        <f t="shared" si="22"/>
        <v>#DIV/0!</v>
      </c>
      <c r="BN24" s="17">
        <f t="shared" si="23"/>
        <v>-370.99432999999954</v>
      </c>
      <c r="BO24" s="17">
        <f t="shared" si="2"/>
        <v>630.6884100000002</v>
      </c>
      <c r="BP24" s="13">
        <f t="shared" si="24"/>
        <v>-169.9994741159524</v>
      </c>
      <c r="BQ24" s="6"/>
      <c r="BR24" s="18"/>
    </row>
    <row r="25" spans="1:70" ht="15" customHeight="1">
      <c r="A25" s="11">
        <v>16</v>
      </c>
      <c r="B25" s="12" t="s">
        <v>42</v>
      </c>
      <c r="C25" s="36">
        <f t="shared" si="3"/>
        <v>5682.900000000001</v>
      </c>
      <c r="D25" s="26">
        <f t="shared" si="4"/>
        <v>3292.5</v>
      </c>
      <c r="E25" s="13">
        <f t="shared" si="5"/>
        <v>57.93696880114025</v>
      </c>
      <c r="F25" s="34">
        <v>1069.8</v>
      </c>
      <c r="G25" s="15">
        <v>229</v>
      </c>
      <c r="H25" s="13">
        <f t="shared" si="6"/>
        <v>21.405870256122643</v>
      </c>
      <c r="I25" s="14">
        <v>134</v>
      </c>
      <c r="J25" s="15">
        <v>65.8</v>
      </c>
      <c r="K25" s="13">
        <f t="shared" si="0"/>
        <v>49.1044776119403</v>
      </c>
      <c r="L25" s="14">
        <v>440</v>
      </c>
      <c r="M25" s="15">
        <v>0.4</v>
      </c>
      <c r="N25" s="13">
        <f t="shared" si="7"/>
        <v>0.09090909090909091</v>
      </c>
      <c r="O25" s="14">
        <v>41</v>
      </c>
      <c r="P25" s="15">
        <v>0.1</v>
      </c>
      <c r="Q25" s="13">
        <f t="shared" si="8"/>
        <v>0.24390243902439024</v>
      </c>
      <c r="R25" s="14">
        <v>165</v>
      </c>
      <c r="S25" s="24">
        <v>7.6</v>
      </c>
      <c r="T25" s="13">
        <f t="shared" si="25"/>
        <v>4.6060606060606055</v>
      </c>
      <c r="U25" s="14">
        <v>0</v>
      </c>
      <c r="V25" s="16">
        <v>0</v>
      </c>
      <c r="W25" s="13" t="e">
        <f t="shared" si="9"/>
        <v>#DIV/0!</v>
      </c>
      <c r="X25" s="14">
        <v>36</v>
      </c>
      <c r="Y25" s="16">
        <v>16.5</v>
      </c>
      <c r="Z25" s="13">
        <f t="shared" si="10"/>
        <v>45.83333333333333</v>
      </c>
      <c r="AA25" s="14">
        <v>0</v>
      </c>
      <c r="AB25" s="15">
        <v>0</v>
      </c>
      <c r="AC25" s="13" t="e">
        <f t="shared" si="11"/>
        <v>#DIV/0!</v>
      </c>
      <c r="AD25" s="13">
        <v>0</v>
      </c>
      <c r="AE25" s="13">
        <v>0</v>
      </c>
      <c r="AF25" s="13" t="e">
        <f t="shared" si="12"/>
        <v>#DIV/0!</v>
      </c>
      <c r="AG25" s="13">
        <v>0</v>
      </c>
      <c r="AH25" s="13">
        <v>0</v>
      </c>
      <c r="AI25" s="13" t="e">
        <f t="shared" si="13"/>
        <v>#DIV/0!</v>
      </c>
      <c r="AJ25" s="34">
        <v>4613.1</v>
      </c>
      <c r="AK25" s="15">
        <v>3063.5</v>
      </c>
      <c r="AL25" s="13">
        <f t="shared" si="14"/>
        <v>66.40870564262643</v>
      </c>
      <c r="AM25" s="34">
        <v>1028.9</v>
      </c>
      <c r="AN25" s="16">
        <v>514.5</v>
      </c>
      <c r="AO25" s="13">
        <f>AN25/AM25*100</f>
        <v>50.00485955875206</v>
      </c>
      <c r="AP25" s="34">
        <v>0</v>
      </c>
      <c r="AQ25" s="15">
        <v>0</v>
      </c>
      <c r="AR25" s="13" t="e">
        <f t="shared" si="26"/>
        <v>#DIV/0!</v>
      </c>
      <c r="AS25" s="33">
        <v>6132.87454</v>
      </c>
      <c r="AT25" s="35">
        <v>3135.96766</v>
      </c>
      <c r="AU25" s="13">
        <f t="shared" si="16"/>
        <v>51.133732469929186</v>
      </c>
      <c r="AV25" s="33">
        <v>1522.295</v>
      </c>
      <c r="AW25" s="35">
        <v>482.91326</v>
      </c>
      <c r="AX25" s="13">
        <f t="shared" si="17"/>
        <v>31.722712089312516</v>
      </c>
      <c r="AY25" s="33">
        <v>972.361</v>
      </c>
      <c r="AZ25" s="35">
        <v>289.87346</v>
      </c>
      <c r="BA25" s="13">
        <f t="shared" si="1"/>
        <v>29.811300535500706</v>
      </c>
      <c r="BB25" s="33">
        <v>666.208</v>
      </c>
      <c r="BC25" s="35">
        <v>139</v>
      </c>
      <c r="BD25" s="13">
        <f t="shared" si="18"/>
        <v>20.8643546760171</v>
      </c>
      <c r="BE25" s="33">
        <v>647.4</v>
      </c>
      <c r="BF25" s="35">
        <v>19.50631</v>
      </c>
      <c r="BG25" s="13">
        <f t="shared" si="19"/>
        <v>3.013022860673463</v>
      </c>
      <c r="BH25" s="33">
        <v>3173.66454</v>
      </c>
      <c r="BI25" s="35">
        <v>2450.48061</v>
      </c>
      <c r="BJ25" s="13">
        <f t="shared" si="20"/>
        <v>77.21296876575367</v>
      </c>
      <c r="BK25" s="25">
        <v>0</v>
      </c>
      <c r="BL25" s="25">
        <f t="shared" si="21"/>
        <v>156.5323400000002</v>
      </c>
      <c r="BM25" s="13" t="e">
        <f t="shared" si="22"/>
        <v>#DIV/0!</v>
      </c>
      <c r="BN25" s="17">
        <f t="shared" si="23"/>
        <v>-449.97453999999925</v>
      </c>
      <c r="BO25" s="17">
        <f t="shared" si="2"/>
        <v>156.5323400000002</v>
      </c>
      <c r="BP25" s="13">
        <f t="shared" si="24"/>
        <v>-34.78693261178743</v>
      </c>
      <c r="BQ25" s="6"/>
      <c r="BR25" s="18"/>
    </row>
    <row r="26" spans="1:70" ht="15.75">
      <c r="A26" s="11">
        <v>17</v>
      </c>
      <c r="B26" s="12" t="s">
        <v>43</v>
      </c>
      <c r="C26" s="36">
        <f t="shared" si="3"/>
        <v>5230.9</v>
      </c>
      <c r="D26" s="26">
        <f t="shared" si="4"/>
        <v>2121.3</v>
      </c>
      <c r="E26" s="13">
        <f t="shared" si="5"/>
        <v>40.55325087461049</v>
      </c>
      <c r="F26" s="34">
        <v>1185</v>
      </c>
      <c r="G26" s="15">
        <v>446.6</v>
      </c>
      <c r="H26" s="13">
        <f t="shared" si="6"/>
        <v>37.687763713080166</v>
      </c>
      <c r="I26" s="14">
        <v>69</v>
      </c>
      <c r="J26" s="30">
        <v>33.7</v>
      </c>
      <c r="K26" s="13">
        <f t="shared" si="0"/>
        <v>48.84057971014493</v>
      </c>
      <c r="L26" s="14">
        <v>60</v>
      </c>
      <c r="M26" s="15">
        <v>0.8</v>
      </c>
      <c r="N26" s="13">
        <f t="shared" si="7"/>
        <v>1.3333333333333335</v>
      </c>
      <c r="O26" s="14">
        <v>114</v>
      </c>
      <c r="P26" s="15">
        <v>2</v>
      </c>
      <c r="Q26" s="13">
        <f t="shared" si="8"/>
        <v>1.7543859649122806</v>
      </c>
      <c r="R26" s="14">
        <v>295.7</v>
      </c>
      <c r="S26" s="15">
        <v>17.3</v>
      </c>
      <c r="T26" s="13">
        <f t="shared" si="25"/>
        <v>5.850524179912074</v>
      </c>
      <c r="U26" s="14">
        <v>0</v>
      </c>
      <c r="V26" s="16">
        <v>0</v>
      </c>
      <c r="W26" s="13" t="e">
        <f t="shared" si="9"/>
        <v>#DIV/0!</v>
      </c>
      <c r="X26" s="14">
        <v>70</v>
      </c>
      <c r="Y26" s="16">
        <v>45.6</v>
      </c>
      <c r="Z26" s="13">
        <f t="shared" si="10"/>
        <v>65.14285714285715</v>
      </c>
      <c r="AA26" s="14">
        <v>10</v>
      </c>
      <c r="AB26" s="15">
        <v>6.1</v>
      </c>
      <c r="AC26" s="13">
        <f t="shared" si="11"/>
        <v>61</v>
      </c>
      <c r="AD26" s="13">
        <v>0</v>
      </c>
      <c r="AE26" s="13">
        <v>0</v>
      </c>
      <c r="AF26" s="13" t="e">
        <f t="shared" si="12"/>
        <v>#DIV/0!</v>
      </c>
      <c r="AG26" s="13">
        <v>0</v>
      </c>
      <c r="AH26" s="13">
        <v>0</v>
      </c>
      <c r="AI26" s="13" t="e">
        <f t="shared" si="13"/>
        <v>#DIV/0!</v>
      </c>
      <c r="AJ26" s="34">
        <v>4045.9</v>
      </c>
      <c r="AK26" s="15">
        <v>1674.7</v>
      </c>
      <c r="AL26" s="13">
        <f t="shared" si="14"/>
        <v>41.392520823549766</v>
      </c>
      <c r="AM26" s="34">
        <v>2741.5</v>
      </c>
      <c r="AN26" s="16">
        <v>1370.7</v>
      </c>
      <c r="AO26" s="13">
        <f t="shared" si="15"/>
        <v>49.998176180922854</v>
      </c>
      <c r="AP26" s="34">
        <v>0</v>
      </c>
      <c r="AQ26" s="15">
        <v>0</v>
      </c>
      <c r="AR26" s="13" t="e">
        <f t="shared" si="26"/>
        <v>#DIV/0!</v>
      </c>
      <c r="AS26" s="33">
        <v>5810.9663</v>
      </c>
      <c r="AT26" s="35">
        <v>2196.20055</v>
      </c>
      <c r="AU26" s="13">
        <f t="shared" si="16"/>
        <v>37.79406791603662</v>
      </c>
      <c r="AV26" s="33">
        <v>1741.877</v>
      </c>
      <c r="AW26" s="35">
        <v>658.86251</v>
      </c>
      <c r="AX26" s="13">
        <f t="shared" si="17"/>
        <v>37.82485847163721</v>
      </c>
      <c r="AY26" s="33">
        <v>1350.915</v>
      </c>
      <c r="AZ26" s="35">
        <v>506.10465</v>
      </c>
      <c r="BA26" s="13">
        <f t="shared" si="1"/>
        <v>37.463841174315185</v>
      </c>
      <c r="BB26" s="33">
        <v>1584.6613</v>
      </c>
      <c r="BC26" s="35">
        <v>199.2514</v>
      </c>
      <c r="BD26" s="13">
        <f t="shared" si="18"/>
        <v>12.573753142075217</v>
      </c>
      <c r="BE26" s="33">
        <v>332.23</v>
      </c>
      <c r="BF26" s="35">
        <v>157.63033</v>
      </c>
      <c r="BG26" s="13">
        <f t="shared" si="19"/>
        <v>47.44614574240737</v>
      </c>
      <c r="BH26" s="33">
        <v>1685.391</v>
      </c>
      <c r="BI26" s="35">
        <v>842.14675</v>
      </c>
      <c r="BJ26" s="13">
        <f t="shared" si="20"/>
        <v>49.967440789703986</v>
      </c>
      <c r="BK26" s="25">
        <v>0</v>
      </c>
      <c r="BL26" s="25">
        <f t="shared" si="21"/>
        <v>-74.90054999999984</v>
      </c>
      <c r="BM26" s="13" t="e">
        <f t="shared" si="22"/>
        <v>#DIV/0!</v>
      </c>
      <c r="BN26" s="17">
        <f t="shared" si="23"/>
        <v>-580.0663000000004</v>
      </c>
      <c r="BO26" s="17">
        <f t="shared" si="2"/>
        <v>-74.90054999999984</v>
      </c>
      <c r="BP26" s="13">
        <f t="shared" si="24"/>
        <v>12.912411908776598</v>
      </c>
      <c r="BQ26" s="6"/>
      <c r="BR26" s="18"/>
    </row>
    <row r="27" spans="1:70" ht="15.75">
      <c r="A27" s="11">
        <v>18</v>
      </c>
      <c r="B27" s="12" t="s">
        <v>44</v>
      </c>
      <c r="C27" s="36">
        <f t="shared" si="3"/>
        <v>5513.2</v>
      </c>
      <c r="D27" s="23">
        <f t="shared" si="4"/>
        <v>2046.2</v>
      </c>
      <c r="E27" s="13">
        <f t="shared" si="5"/>
        <v>37.11456141623739</v>
      </c>
      <c r="F27" s="34">
        <v>908.8</v>
      </c>
      <c r="G27" s="24">
        <v>420</v>
      </c>
      <c r="H27" s="13">
        <f t="shared" si="6"/>
        <v>46.21478873239437</v>
      </c>
      <c r="I27" s="14">
        <v>28</v>
      </c>
      <c r="J27" s="24">
        <v>13.6</v>
      </c>
      <c r="K27" s="13">
        <f t="shared" si="0"/>
        <v>48.57142857142857</v>
      </c>
      <c r="L27" s="14">
        <v>0</v>
      </c>
      <c r="M27" s="15">
        <v>0</v>
      </c>
      <c r="N27" s="13" t="e">
        <f t="shared" si="7"/>
        <v>#DIV/0!</v>
      </c>
      <c r="O27" s="14">
        <v>55</v>
      </c>
      <c r="P27" s="15">
        <v>5.1</v>
      </c>
      <c r="Q27" s="13">
        <f t="shared" si="8"/>
        <v>9.272727272727273</v>
      </c>
      <c r="R27" s="14">
        <v>152</v>
      </c>
      <c r="S27" s="15">
        <v>8.8</v>
      </c>
      <c r="T27" s="13">
        <f t="shared" si="25"/>
        <v>5.7894736842105265</v>
      </c>
      <c r="U27" s="14">
        <v>0</v>
      </c>
      <c r="V27" s="16">
        <v>0</v>
      </c>
      <c r="W27" s="13" t="e">
        <f t="shared" si="9"/>
        <v>#DIV/0!</v>
      </c>
      <c r="X27" s="14">
        <v>128</v>
      </c>
      <c r="Y27" s="16">
        <v>96.8</v>
      </c>
      <c r="Z27" s="13">
        <f t="shared" si="10"/>
        <v>75.625</v>
      </c>
      <c r="AA27" s="14">
        <v>0.3</v>
      </c>
      <c r="AB27" s="15">
        <v>0.3</v>
      </c>
      <c r="AC27" s="13">
        <f t="shared" si="11"/>
        <v>100</v>
      </c>
      <c r="AD27" s="13">
        <v>0</v>
      </c>
      <c r="AE27" s="13">
        <v>0</v>
      </c>
      <c r="AF27" s="13" t="e">
        <f t="shared" si="12"/>
        <v>#DIV/0!</v>
      </c>
      <c r="AG27" s="13">
        <v>0</v>
      </c>
      <c r="AH27" s="13">
        <v>0</v>
      </c>
      <c r="AI27" s="13" t="e">
        <f t="shared" si="13"/>
        <v>#DIV/0!</v>
      </c>
      <c r="AJ27" s="34">
        <v>4604.4</v>
      </c>
      <c r="AK27" s="15">
        <v>1626.2</v>
      </c>
      <c r="AL27" s="13">
        <f t="shared" si="14"/>
        <v>35.318391104161236</v>
      </c>
      <c r="AM27" s="34">
        <v>2573.9</v>
      </c>
      <c r="AN27" s="16">
        <v>1286.9</v>
      </c>
      <c r="AO27" s="13">
        <f t="shared" si="15"/>
        <v>49.998057422588296</v>
      </c>
      <c r="AP27" s="34">
        <v>0</v>
      </c>
      <c r="AQ27" s="15">
        <v>0</v>
      </c>
      <c r="AR27" s="13" t="e">
        <f t="shared" si="26"/>
        <v>#DIV/0!</v>
      </c>
      <c r="AS27" s="33">
        <v>6030.8499</v>
      </c>
      <c r="AT27" s="35">
        <v>1567.20363</v>
      </c>
      <c r="AU27" s="13">
        <f t="shared" si="16"/>
        <v>25.98644728332569</v>
      </c>
      <c r="AV27" s="33">
        <v>1752.844</v>
      </c>
      <c r="AW27" s="35">
        <v>750.01255</v>
      </c>
      <c r="AX27" s="13">
        <f t="shared" si="17"/>
        <v>42.78832286273051</v>
      </c>
      <c r="AY27" s="33">
        <v>1320.34</v>
      </c>
      <c r="AZ27" s="35">
        <v>556.29273</v>
      </c>
      <c r="BA27" s="13">
        <f t="shared" si="1"/>
        <v>42.13253631640335</v>
      </c>
      <c r="BB27" s="33">
        <v>1540.6159</v>
      </c>
      <c r="BC27" s="35">
        <v>221.4389</v>
      </c>
      <c r="BD27" s="13">
        <f t="shared" si="18"/>
        <v>14.373400923617623</v>
      </c>
      <c r="BE27" s="33">
        <v>1462.163</v>
      </c>
      <c r="BF27" s="35">
        <v>35.89967</v>
      </c>
      <c r="BG27" s="13">
        <f t="shared" si="19"/>
        <v>2.455244045978458</v>
      </c>
      <c r="BH27" s="33">
        <v>1178.92</v>
      </c>
      <c r="BI27" s="35">
        <v>515.89923</v>
      </c>
      <c r="BJ27" s="13">
        <f t="shared" si="20"/>
        <v>43.760325552200314</v>
      </c>
      <c r="BK27" s="25">
        <v>0</v>
      </c>
      <c r="BL27" s="25">
        <f t="shared" si="21"/>
        <v>478.99637000000007</v>
      </c>
      <c r="BM27" s="13" t="e">
        <f t="shared" si="22"/>
        <v>#DIV/0!</v>
      </c>
      <c r="BN27" s="17">
        <f t="shared" si="23"/>
        <v>-517.6499000000003</v>
      </c>
      <c r="BO27" s="17">
        <f t="shared" si="2"/>
        <v>478.99637000000007</v>
      </c>
      <c r="BP27" s="13">
        <f t="shared" si="24"/>
        <v>-92.5328817797511</v>
      </c>
      <c r="BQ27" s="6"/>
      <c r="BR27" s="18"/>
    </row>
    <row r="28" spans="1:70" ht="15.75">
      <c r="A28" s="11">
        <v>19</v>
      </c>
      <c r="B28" s="12" t="s">
        <v>45</v>
      </c>
      <c r="C28" s="36">
        <f>F28+AJ28</f>
        <v>7589.700000000001</v>
      </c>
      <c r="D28" s="13">
        <f t="shared" si="4"/>
        <v>2648.5</v>
      </c>
      <c r="E28" s="13">
        <f t="shared" si="5"/>
        <v>34.89597744311369</v>
      </c>
      <c r="F28" s="34">
        <v>2163.1</v>
      </c>
      <c r="G28" s="15">
        <v>927.1</v>
      </c>
      <c r="H28" s="13">
        <f t="shared" si="6"/>
        <v>42.859784568443445</v>
      </c>
      <c r="I28" s="14">
        <v>174</v>
      </c>
      <c r="J28" s="15">
        <v>86.4</v>
      </c>
      <c r="K28" s="13">
        <f t="shared" si="0"/>
        <v>49.65517241379311</v>
      </c>
      <c r="L28" s="14">
        <v>85</v>
      </c>
      <c r="M28" s="24">
        <v>25.6</v>
      </c>
      <c r="N28" s="13">
        <f t="shared" si="7"/>
        <v>30.117647058823533</v>
      </c>
      <c r="O28" s="14">
        <v>120</v>
      </c>
      <c r="P28" s="15">
        <v>3.7</v>
      </c>
      <c r="Q28" s="13">
        <f t="shared" si="8"/>
        <v>3.0833333333333335</v>
      </c>
      <c r="R28" s="14">
        <v>276</v>
      </c>
      <c r="S28" s="15">
        <v>19.3</v>
      </c>
      <c r="T28" s="13">
        <f t="shared" si="25"/>
        <v>6.992753623188406</v>
      </c>
      <c r="U28" s="14">
        <v>0</v>
      </c>
      <c r="V28" s="16">
        <v>0</v>
      </c>
      <c r="W28" s="13" t="e">
        <f t="shared" si="9"/>
        <v>#DIV/0!</v>
      </c>
      <c r="X28" s="14">
        <v>310</v>
      </c>
      <c r="Y28" s="16">
        <v>146.7</v>
      </c>
      <c r="Z28" s="13">
        <f t="shared" si="10"/>
        <v>47.32258064516129</v>
      </c>
      <c r="AA28" s="14">
        <v>320</v>
      </c>
      <c r="AB28" s="16">
        <v>30</v>
      </c>
      <c r="AC28" s="13">
        <f t="shared" si="11"/>
        <v>9.375</v>
      </c>
      <c r="AD28" s="13">
        <v>0</v>
      </c>
      <c r="AE28" s="13">
        <v>0</v>
      </c>
      <c r="AF28" s="13" t="e">
        <f t="shared" si="12"/>
        <v>#DIV/0!</v>
      </c>
      <c r="AG28" s="13">
        <v>0</v>
      </c>
      <c r="AH28" s="13">
        <v>0</v>
      </c>
      <c r="AI28" s="13" t="e">
        <f t="shared" si="13"/>
        <v>#DIV/0!</v>
      </c>
      <c r="AJ28" s="34">
        <v>5426.6</v>
      </c>
      <c r="AK28" s="15">
        <v>1721.4</v>
      </c>
      <c r="AL28" s="13">
        <f t="shared" si="14"/>
        <v>31.721519920392144</v>
      </c>
      <c r="AM28" s="34">
        <v>2521.2</v>
      </c>
      <c r="AN28" s="16">
        <v>1260.6</v>
      </c>
      <c r="AO28" s="13">
        <f t="shared" si="15"/>
        <v>50</v>
      </c>
      <c r="AP28" s="34">
        <v>0</v>
      </c>
      <c r="AQ28" s="15">
        <v>0</v>
      </c>
      <c r="AR28" s="13" t="e">
        <f t="shared" si="26"/>
        <v>#DIV/0!</v>
      </c>
      <c r="AS28" s="33">
        <v>8539.77811</v>
      </c>
      <c r="AT28" s="35">
        <v>1865.40475</v>
      </c>
      <c r="AU28" s="13">
        <f>AT28/AS28*100</f>
        <v>21.843714508408933</v>
      </c>
      <c r="AV28" s="33">
        <v>1947.634</v>
      </c>
      <c r="AW28" s="35">
        <v>718.10158</v>
      </c>
      <c r="AX28" s="13">
        <f t="shared" si="17"/>
        <v>36.87045820724017</v>
      </c>
      <c r="AY28" s="33">
        <v>1588.17</v>
      </c>
      <c r="AZ28" s="35">
        <v>580.00751</v>
      </c>
      <c r="BA28" s="13">
        <f t="shared" si="1"/>
        <v>36.520492768406406</v>
      </c>
      <c r="BB28" s="33">
        <v>2837.677</v>
      </c>
      <c r="BC28" s="35">
        <v>259.994</v>
      </c>
      <c r="BD28" s="13">
        <f t="shared" si="18"/>
        <v>9.16221261264055</v>
      </c>
      <c r="BE28" s="33">
        <v>1539.16311</v>
      </c>
      <c r="BF28" s="35">
        <v>48.46593</v>
      </c>
      <c r="BG28" s="13">
        <f t="shared" si="19"/>
        <v>3.148849506924578</v>
      </c>
      <c r="BH28" s="33">
        <v>2119.247</v>
      </c>
      <c r="BI28" s="35">
        <v>801.67368</v>
      </c>
      <c r="BJ28" s="13">
        <f t="shared" si="20"/>
        <v>37.828232386314575</v>
      </c>
      <c r="BK28" s="25">
        <v>0</v>
      </c>
      <c r="BL28" s="25">
        <f t="shared" si="21"/>
        <v>783.0952500000001</v>
      </c>
      <c r="BM28" s="13" t="e">
        <f t="shared" si="22"/>
        <v>#DIV/0!</v>
      </c>
      <c r="BN28" s="17">
        <f t="shared" si="23"/>
        <v>-950.0781099999986</v>
      </c>
      <c r="BO28" s="17">
        <f t="shared" si="2"/>
        <v>783.0952500000001</v>
      </c>
      <c r="BP28" s="13">
        <f t="shared" si="24"/>
        <v>-82.42430193450107</v>
      </c>
      <c r="BQ28" s="6"/>
      <c r="BR28" s="18"/>
    </row>
    <row r="29" spans="1:70" ht="14.25" customHeight="1">
      <c r="A29" s="38" t="s">
        <v>17</v>
      </c>
      <c r="B29" s="39"/>
      <c r="C29" s="32">
        <f>SUM(C10:C28)</f>
        <v>207265.89999999997</v>
      </c>
      <c r="D29" s="32">
        <f>SUM(D10:D28)</f>
        <v>70556.9</v>
      </c>
      <c r="E29" s="27">
        <f>D29/C29*100</f>
        <v>34.04173093596197</v>
      </c>
      <c r="F29" s="32">
        <f>SUM(F10:F28)</f>
        <v>70652.70000000001</v>
      </c>
      <c r="G29" s="32">
        <f>SUM(G10:G28)</f>
        <v>34213.4</v>
      </c>
      <c r="H29" s="27">
        <f>G29/F29*100</f>
        <v>48.42475942179137</v>
      </c>
      <c r="I29" s="32">
        <f>SUM(I10:I28)</f>
        <v>24022.6</v>
      </c>
      <c r="J29" s="32">
        <f>SUM(J10:J28)</f>
        <v>12078.100000000002</v>
      </c>
      <c r="K29" s="23">
        <f t="shared" si="0"/>
        <v>50.278071482687146</v>
      </c>
      <c r="L29" s="32">
        <f>SUM(L10:L28)</f>
        <v>1928</v>
      </c>
      <c r="M29" s="32">
        <f>SUM(M10:M28)</f>
        <v>885.8999999999997</v>
      </c>
      <c r="N29" s="27">
        <f>M29/L29*100</f>
        <v>45.94917012448131</v>
      </c>
      <c r="O29" s="32">
        <f>SUM(O10:O28)</f>
        <v>6259</v>
      </c>
      <c r="P29" s="32">
        <f>SUM(P10:P28)</f>
        <v>619.7000000000002</v>
      </c>
      <c r="Q29" s="27">
        <f>P29/O29*100</f>
        <v>9.900942642594666</v>
      </c>
      <c r="R29" s="32">
        <f>SUM(R10:R28)</f>
        <v>12252.7</v>
      </c>
      <c r="S29" s="32">
        <f>SUM(S10:S28)</f>
        <v>2033.6000000000001</v>
      </c>
      <c r="T29" s="27">
        <f>S29/R29*100</f>
        <v>16.597158177381313</v>
      </c>
      <c r="U29" s="32">
        <f>SUM(U10:U28)</f>
        <v>900</v>
      </c>
      <c r="V29" s="32">
        <f>SUM(V10:V28)</f>
        <v>419.6</v>
      </c>
      <c r="W29" s="27">
        <f>V29/U29*100</f>
        <v>46.62222222222223</v>
      </c>
      <c r="X29" s="32">
        <f>SUM(X10:X28)</f>
        <v>3401</v>
      </c>
      <c r="Y29" s="32">
        <f>SUM(Y10:Y28)</f>
        <v>2040.6000000000001</v>
      </c>
      <c r="Z29" s="27">
        <f>Y29/X29*100</f>
        <v>60.00000000000001</v>
      </c>
      <c r="AA29" s="32">
        <f>SUM(AA10:AA28)</f>
        <v>1049.3</v>
      </c>
      <c r="AB29" s="32">
        <f>SUM(AB10:AB28)</f>
        <v>289.70000000000005</v>
      </c>
      <c r="AC29" s="27">
        <f>AB29/AA29*100</f>
        <v>27.60888211188412</v>
      </c>
      <c r="AD29" s="27">
        <f>SUM(AD10:AD28)</f>
        <v>0</v>
      </c>
      <c r="AE29" s="27">
        <f>SUM(AE10:AE28)</f>
        <v>0</v>
      </c>
      <c r="AF29" s="23" t="e">
        <f t="shared" si="12"/>
        <v>#DIV/0!</v>
      </c>
      <c r="AG29" s="32">
        <f>SUM(AG10:AG28)</f>
        <v>596.7</v>
      </c>
      <c r="AH29" s="32">
        <f>SUM(AH10:AH28)</f>
        <v>376.3</v>
      </c>
      <c r="AI29" s="23">
        <f t="shared" si="13"/>
        <v>63.063516004692474</v>
      </c>
      <c r="AJ29" s="32">
        <f>SUM(AJ10:AJ28)</f>
        <v>136613.2</v>
      </c>
      <c r="AK29" s="32">
        <f>SUM(AK10:AK28)</f>
        <v>36343.49999999999</v>
      </c>
      <c r="AL29" s="27">
        <f>AK29/AJ29*100</f>
        <v>26.60321257389476</v>
      </c>
      <c r="AM29" s="32">
        <f>SUM(AM10:AM28)</f>
        <v>50297.50000000001</v>
      </c>
      <c r="AN29" s="32">
        <f>SUM(AN10:AN28)</f>
        <v>25148.800000000003</v>
      </c>
      <c r="AO29" s="27">
        <f>AN29/AM29*100</f>
        <v>50.000099408519304</v>
      </c>
      <c r="AP29" s="32">
        <f>SUM(AP10:AP28)</f>
        <v>0</v>
      </c>
      <c r="AQ29" s="32">
        <f>SUM(AQ10:AQ28)</f>
        <v>0</v>
      </c>
      <c r="AR29" s="27" t="e">
        <f>AQ29/AP29*100</f>
        <v>#DIV/0!</v>
      </c>
      <c r="AS29" s="32">
        <f>SUM(AS10:AS28)</f>
        <v>229853.19536999997</v>
      </c>
      <c r="AT29" s="32">
        <f>SUM(AT10:AT28)</f>
        <v>54610.78116</v>
      </c>
      <c r="AU29" s="27">
        <f>(AT29/AS29)*100</f>
        <v>23.758982802954627</v>
      </c>
      <c r="AV29" s="32">
        <f>SUM(AV10:AV28)</f>
        <v>40328.64188999999</v>
      </c>
      <c r="AW29" s="32">
        <f>SUM(AW10:AW28)</f>
        <v>15110.283749999999</v>
      </c>
      <c r="AX29" s="27">
        <f>AW29/AV29*100</f>
        <v>37.46787157180909</v>
      </c>
      <c r="AY29" s="32">
        <f>SUM(AY10:AY28)</f>
        <v>28758.889000000003</v>
      </c>
      <c r="AZ29" s="32">
        <f>SUM(AZ10:AZ28)</f>
        <v>11111.307289999997</v>
      </c>
      <c r="BA29" s="27">
        <f t="shared" si="1"/>
        <v>38.63607975259404</v>
      </c>
      <c r="BB29" s="32">
        <f>SUM(BB10:BB28)</f>
        <v>61402.95423999999</v>
      </c>
      <c r="BC29" s="32">
        <f>SUM(BC10:BC28)</f>
        <v>11473.541379999999</v>
      </c>
      <c r="BD29" s="27">
        <f>BC29/BB29*100</f>
        <v>18.685650425148015</v>
      </c>
      <c r="BE29" s="32">
        <f>SUM(BE10:BE28)</f>
        <v>85861.57970000002</v>
      </c>
      <c r="BF29" s="32">
        <f>SUM(BF10:BF28)</f>
        <v>10279.9361</v>
      </c>
      <c r="BG29" s="27">
        <f>BF29/BE29*100</f>
        <v>11.972684564991761</v>
      </c>
      <c r="BH29" s="32">
        <f>SUM(BH10:BH28)</f>
        <v>36614.98754</v>
      </c>
      <c r="BI29" s="32">
        <f>SUM(BI10:BI28)</f>
        <v>16137.254659999999</v>
      </c>
      <c r="BJ29" s="27">
        <f>BI29/BH29*100</f>
        <v>44.07281210288785</v>
      </c>
      <c r="BK29" s="32">
        <f>SUM(BK10:BK28)</f>
        <v>-3072.3922199999997</v>
      </c>
      <c r="BL29" s="32">
        <f>SUM(BL10:BL28)</f>
        <v>15946.118840000001</v>
      </c>
      <c r="BM29" s="27">
        <f>BL29/BK29*100</f>
        <v>-519.0131239168417</v>
      </c>
      <c r="BN29" s="20">
        <f>SUM(BN10:BN28)</f>
        <v>-22587.295370000007</v>
      </c>
      <c r="BO29" s="20">
        <f>SUM(BO10:BO28)</f>
        <v>15946.118840000001</v>
      </c>
      <c r="BP29" s="20">
        <f>BO29/BN29*100</f>
        <v>-70.59773460606229</v>
      </c>
      <c r="BQ29" s="6"/>
      <c r="BR29" s="18"/>
    </row>
    <row r="30" spans="3:68" ht="15.75" hidden="1">
      <c r="C30" s="21">
        <f aca="true" t="shared" si="27" ref="C30:AC30">C29-C20</f>
        <v>194715.99999999997</v>
      </c>
      <c r="D30" s="21">
        <f t="shared" si="27"/>
        <v>65841.79999999999</v>
      </c>
      <c r="E30" s="21">
        <f t="shared" si="27"/>
        <v>-3.529086361387016</v>
      </c>
      <c r="F30" s="21">
        <f t="shared" si="27"/>
        <v>67808.70000000001</v>
      </c>
      <c r="G30" s="21">
        <f t="shared" si="27"/>
        <v>33145.8</v>
      </c>
      <c r="H30" s="21">
        <f t="shared" si="27"/>
        <v>10.886081503366619</v>
      </c>
      <c r="I30" s="21">
        <f t="shared" si="27"/>
        <v>23582.6</v>
      </c>
      <c r="J30" s="21">
        <f t="shared" si="27"/>
        <v>11870.900000000001</v>
      </c>
      <c r="K30" s="21">
        <f t="shared" si="27"/>
        <v>3.1871623917780596</v>
      </c>
      <c r="L30" s="21">
        <f t="shared" si="27"/>
        <v>1888</v>
      </c>
      <c r="M30" s="21">
        <f t="shared" si="27"/>
        <v>872.8999999999997</v>
      </c>
      <c r="N30" s="21">
        <f t="shared" si="27"/>
        <v>13.449170124481313</v>
      </c>
      <c r="O30" s="21">
        <f t="shared" si="27"/>
        <v>5822</v>
      </c>
      <c r="P30" s="21">
        <f t="shared" si="27"/>
        <v>565.2000000000002</v>
      </c>
      <c r="Q30" s="21">
        <f t="shared" si="27"/>
        <v>-2.570453238412199</v>
      </c>
      <c r="R30" s="21">
        <f t="shared" si="27"/>
        <v>11744.7</v>
      </c>
      <c r="S30" s="21">
        <f t="shared" si="27"/>
        <v>1919.2</v>
      </c>
      <c r="T30" s="21">
        <f t="shared" si="27"/>
        <v>-5.922526861988768</v>
      </c>
      <c r="U30" s="21">
        <f t="shared" si="27"/>
        <v>900</v>
      </c>
      <c r="V30" s="21">
        <f t="shared" si="27"/>
        <v>419.6</v>
      </c>
      <c r="W30" s="21" t="e">
        <f t="shared" si="27"/>
        <v>#DIV/0!</v>
      </c>
      <c r="X30" s="21">
        <f t="shared" si="27"/>
        <v>3111</v>
      </c>
      <c r="Y30" s="21">
        <f t="shared" si="27"/>
        <v>1938.3000000000002</v>
      </c>
      <c r="Z30" s="21">
        <f t="shared" si="27"/>
        <v>24.72413793103449</v>
      </c>
      <c r="AA30" s="21">
        <f t="shared" si="27"/>
        <v>764.3</v>
      </c>
      <c r="AB30" s="21">
        <f t="shared" si="27"/>
        <v>181.00000000000006</v>
      </c>
      <c r="AC30" s="21">
        <f t="shared" si="27"/>
        <v>-10.531468765308865</v>
      </c>
      <c r="AD30" s="21"/>
      <c r="AE30" s="21"/>
      <c r="AF30" s="13" t="e">
        <f t="shared" si="12"/>
        <v>#DIV/0!</v>
      </c>
      <c r="AG30" s="21">
        <f aca="true" t="shared" si="28" ref="AG30:BP30">AG29-AG20</f>
        <v>584.7</v>
      </c>
      <c r="AH30" s="21">
        <f t="shared" si="28"/>
        <v>372.3</v>
      </c>
      <c r="AI30" s="13">
        <f t="shared" si="13"/>
        <v>63.67367880964597</v>
      </c>
      <c r="AJ30" s="21">
        <f t="shared" si="28"/>
        <v>126907.30000000002</v>
      </c>
      <c r="AK30" s="21">
        <f t="shared" si="28"/>
        <v>32695.999999999993</v>
      </c>
      <c r="AL30" s="21">
        <f t="shared" si="28"/>
        <v>-10.97702212870881</v>
      </c>
      <c r="AM30" s="21">
        <f t="shared" si="28"/>
        <v>43751.600000000006</v>
      </c>
      <c r="AN30" s="21">
        <f t="shared" si="28"/>
        <v>21875.800000000003</v>
      </c>
      <c r="AO30" s="21">
        <f t="shared" si="28"/>
        <v>-0.0006644283862442535</v>
      </c>
      <c r="AP30" s="21">
        <f t="shared" si="28"/>
        <v>0</v>
      </c>
      <c r="AQ30" s="21">
        <f t="shared" si="28"/>
        <v>0</v>
      </c>
      <c r="AR30" s="21" t="e">
        <f t="shared" si="28"/>
        <v>#DIV/0!</v>
      </c>
      <c r="AS30" s="21">
        <f t="shared" si="28"/>
        <v>216201.76677999998</v>
      </c>
      <c r="AT30" s="21">
        <f t="shared" si="28"/>
        <v>52005.48372</v>
      </c>
      <c r="AU30" s="21">
        <f t="shared" si="28"/>
        <v>4.67455202104772</v>
      </c>
      <c r="AV30" s="21">
        <f t="shared" si="28"/>
        <v>37569.91688999999</v>
      </c>
      <c r="AW30" s="21">
        <f t="shared" si="28"/>
        <v>13987.22274</v>
      </c>
      <c r="AX30" s="21">
        <f t="shared" si="28"/>
        <v>-3.241550715660665</v>
      </c>
      <c r="AY30" s="21">
        <f t="shared" si="28"/>
        <v>26943.892000000003</v>
      </c>
      <c r="AZ30" s="21">
        <f t="shared" si="28"/>
        <v>10368.826509999997</v>
      </c>
      <c r="BA30" s="21">
        <f t="shared" si="28"/>
        <v>-2.2720198200223294</v>
      </c>
      <c r="BB30" s="21">
        <f t="shared" si="28"/>
        <v>58109.053649999994</v>
      </c>
      <c r="BC30" s="21">
        <f t="shared" si="28"/>
        <v>11221.82138</v>
      </c>
      <c r="BD30" s="21">
        <f t="shared" si="28"/>
        <v>11.043646875793783</v>
      </c>
      <c r="BE30" s="21">
        <f t="shared" si="28"/>
        <v>81383.73370000001</v>
      </c>
      <c r="BF30" s="21">
        <f t="shared" si="28"/>
        <v>10226.02131</v>
      </c>
      <c r="BG30" s="21">
        <f t="shared" si="28"/>
        <v>10.768650527197696</v>
      </c>
      <c r="BH30" s="21">
        <f t="shared" si="28"/>
        <v>34412.78854</v>
      </c>
      <c r="BI30" s="21">
        <f t="shared" si="28"/>
        <v>15281.70149</v>
      </c>
      <c r="BJ30" s="21">
        <f t="shared" si="28"/>
        <v>5.2228639374404935</v>
      </c>
      <c r="BK30" s="21">
        <f>BK29-BK20</f>
        <v>-3935.69222</v>
      </c>
      <c r="BL30" s="21">
        <f>BL29-BL20</f>
        <v>13836.316280000001</v>
      </c>
      <c r="BM30" s="21">
        <f>BM29-BM20</f>
        <v>-763.4012346547081</v>
      </c>
      <c r="BN30" s="21">
        <f t="shared" si="28"/>
        <v>-21485.766780000005</v>
      </c>
      <c r="BO30" s="21">
        <f t="shared" si="28"/>
        <v>13836.316280000001</v>
      </c>
      <c r="BP30" s="21">
        <f t="shared" si="28"/>
        <v>120.9363371514398</v>
      </c>
    </row>
    <row r="31" spans="3:69" ht="15.75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</row>
    <row r="32" ht="15.75">
      <c r="I32" s="7" t="s">
        <v>49</v>
      </c>
    </row>
    <row r="33" spans="15:16" ht="15.75">
      <c r="O33" s="29"/>
      <c r="P33" s="29"/>
    </row>
    <row r="35" ht="15.75">
      <c r="AH35" s="22"/>
    </row>
  </sheetData>
  <sheetProtection/>
  <mergeCells count="32">
    <mergeCell ref="R1:T1"/>
    <mergeCell ref="C2:T2"/>
    <mergeCell ref="C4:E7"/>
    <mergeCell ref="F4:AR4"/>
    <mergeCell ref="F5:H7"/>
    <mergeCell ref="I5:AI5"/>
    <mergeCell ref="U6:W7"/>
    <mergeCell ref="AM5:AR5"/>
    <mergeCell ref="R6:T7"/>
    <mergeCell ref="L6:N7"/>
    <mergeCell ref="BN4:BP7"/>
    <mergeCell ref="BE5:BG7"/>
    <mergeCell ref="BH5:BJ7"/>
    <mergeCell ref="AV4:BJ4"/>
    <mergeCell ref="BB5:BD7"/>
    <mergeCell ref="AV5:AX7"/>
    <mergeCell ref="BK4:BM7"/>
    <mergeCell ref="AY6:BA7"/>
    <mergeCell ref="AS4:AU7"/>
    <mergeCell ref="AA6:AC7"/>
    <mergeCell ref="AD6:AF7"/>
    <mergeCell ref="AP6:AR7"/>
    <mergeCell ref="AJ5:AL7"/>
    <mergeCell ref="AY5:BA5"/>
    <mergeCell ref="A29:B29"/>
    <mergeCell ref="AG6:AI7"/>
    <mergeCell ref="AM6:AO7"/>
    <mergeCell ref="B4:B8"/>
    <mergeCell ref="A4:A8"/>
    <mergeCell ref="I6:K7"/>
    <mergeCell ref="O6:Q7"/>
    <mergeCell ref="X6:Z7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Finance5</cp:lastModifiedBy>
  <cp:lastPrinted>2022-07-11T09:00:09Z</cp:lastPrinted>
  <dcterms:created xsi:type="dcterms:W3CDTF">2013-04-03T10:22:22Z</dcterms:created>
  <dcterms:modified xsi:type="dcterms:W3CDTF">2022-07-13T08:55:16Z</dcterms:modified>
  <cp:category/>
  <cp:version/>
  <cp:contentType/>
  <cp:contentStatus/>
</cp:coreProperties>
</file>