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  <definedName name="_xlnm.Print_Area" localSheetId="0">'Лист1 (4)'!$A$1:$BP$34</definedName>
  </definedNames>
  <calcPr fullCalcOnLoad="1"/>
</workbook>
</file>

<file path=xl/sharedStrings.xml><?xml version="1.0" encoding="utf-8"?>
<sst xmlns="http://schemas.openxmlformats.org/spreadsheetml/2006/main" count="118" uniqueCount="52">
  <si>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</si>
  <si>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</si>
  <si>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</si>
  <si>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</si>
  <si>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</si>
  <si>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</si>
  <si>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</si>
  <si>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</si>
  <si>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</si>
  <si>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</si>
  <si>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</si>
  <si>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</si>
  <si>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</si>
  <si>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</si>
  <si>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</si>
  <si>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</si>
  <si>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</si>
  <si>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</si>
  <si>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</si>
  <si>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</si>
  <si>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</si>
  <si>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</si>
  <si>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</si>
  <si>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</si>
  <si>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</si>
  <si>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</si>
  <si>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</si>
  <si>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</si>
  <si>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</si>
  <si>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</si>
  <si>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</si>
  <si>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</si>
  <si>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</si>
  <si>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</si>
  <si>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</si>
  <si>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</si>
  <si>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</si>
  <si>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</si>
  <si>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</si>
  <si>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</si>
  <si>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</si>
  <si>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</si>
  <si>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</si>
  <si>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</si>
  <si>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</si>
  <si>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</si>
  <si>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</si>
  <si>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</si>
  <si>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</si>
  <si>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 xml:space="preserve">                                                                                                                                                     </t>
  </si>
  <si>
    <r>
      <t xml:space="preserve">Дефицит -  всего                </t>
    </r>
    <r>
      <rPr>
        <sz val="11"/>
        <color theme="1"/>
        <rFont val="Calibri"/>
        <family val="2"/>
      </rPr>
      <t xml:space="preserve">      (код БК 00079000000000000000)</t>
    </r>
  </si>
  <si>
    <t>Справка об исполнении бюджетов поселений Вурнарского  района на 01 января 2023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</si>
</sst>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4" fontId="34" fillId="19" borderId="1">
      <alignment horizontal="right" vertical="top" shrinkToFi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" fillId="0" borderId="0" xfId="54" applyFont="1" applyFill="1" applyAlignment="1" applyProtection="1">
      <alignment horizontal="center" vertical="center" wrapText="1"/>
      <protection locked="0"/>
    </xf>
    <xf numFmtId="0" fontId="7" fillId="0" borderId="0" xfId="54" applyFont="1" applyFill="1" applyAlignment="1">
      <alignment vertical="center" wrapText="1"/>
      <protection/>
    </xf>
    <xf numFmtId="0" fontId="6" fillId="0" borderId="0" xfId="54" applyFont="1" applyFill="1" applyAlignment="1">
      <alignment vertical="center" wrapText="1"/>
      <protection/>
    </xf>
    <xf numFmtId="0" fontId="5" fillId="0" borderId="0" xfId="54" applyFont="1" applyFill="1" applyAlignment="1">
      <alignment vertical="center" wrapText="1"/>
      <protection/>
    </xf>
    <xf numFmtId="0" fontId="4" fillId="0" borderId="0" xfId="54" applyFont="1" applyFill="1" applyAlignment="1">
      <alignment vertical="center" wrapText="1"/>
      <protection/>
    </xf>
    <xf numFmtId="0" fontId="7" fillId="0" borderId="0" xfId="54" applyFont="1" applyFill="1">
      <alignment/>
      <protection/>
    </xf>
    <xf numFmtId="0" fontId="8" fillId="0" borderId="0" xfId="0" applyFont="1" applyFill="1" applyAlignment="1">
      <alignment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4" fillId="0" borderId="11" xfId="54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/>
    </xf>
    <xf numFmtId="172" fontId="7" fillId="0" borderId="11" xfId="54" applyNumberFormat="1" applyFont="1" applyFill="1" applyBorder="1" applyAlignment="1" applyProtection="1">
      <alignment vertical="center" wrapText="1"/>
      <protection locked="0"/>
    </xf>
    <xf numFmtId="172" fontId="7" fillId="33" borderId="11" xfId="0" applyNumberFormat="1" applyFont="1" applyFill="1" applyBorder="1" applyAlignment="1" applyProtection="1">
      <alignment vertical="center" wrapText="1"/>
      <protection locked="0"/>
    </xf>
    <xf numFmtId="172" fontId="7" fillId="0" borderId="11" xfId="0" applyNumberFormat="1" applyFont="1" applyBorder="1" applyAlignment="1" applyProtection="1">
      <alignment vertical="center" wrapText="1"/>
      <protection locked="0"/>
    </xf>
    <xf numFmtId="172" fontId="7" fillId="0" borderId="11" xfId="0" applyNumberFormat="1" applyFont="1" applyFill="1" applyBorder="1" applyAlignment="1" applyProtection="1">
      <alignment vertical="center" wrapText="1"/>
      <protection locked="0"/>
    </xf>
    <xf numFmtId="172" fontId="7" fillId="0" borderId="11" xfId="54" applyNumberFormat="1" applyFont="1" applyFill="1" applyBorder="1" applyAlignment="1" applyProtection="1">
      <alignment vertical="center" wrapText="1"/>
      <protection locked="0"/>
    </xf>
    <xf numFmtId="172" fontId="7" fillId="0" borderId="0" xfId="54" applyNumberFormat="1" applyFont="1" applyFill="1">
      <alignment/>
      <protection/>
    </xf>
    <xf numFmtId="172" fontId="10" fillId="33" borderId="11" xfId="0" applyNumberFormat="1" applyFont="1" applyFill="1" applyBorder="1" applyAlignment="1" applyProtection="1">
      <alignment vertical="center" wrapText="1"/>
      <protection locked="0"/>
    </xf>
    <xf numFmtId="172" fontId="4" fillId="0" borderId="11" xfId="54" applyNumberFormat="1" applyFont="1" applyFill="1" applyBorder="1" applyAlignment="1" applyProtection="1">
      <alignment vertical="center" wrapText="1"/>
      <protection locked="0"/>
    </xf>
    <xf numFmtId="17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72" fontId="7" fillId="34" borderId="11" xfId="54" applyNumberFormat="1" applyFont="1" applyFill="1" applyBorder="1" applyAlignment="1" applyProtection="1">
      <alignment vertical="center" wrapText="1"/>
      <protection locked="0"/>
    </xf>
    <xf numFmtId="172" fontId="7" fillId="34" borderId="11" xfId="0" applyNumberFormat="1" applyFont="1" applyFill="1" applyBorder="1" applyAlignment="1" applyProtection="1">
      <alignment vertical="center" wrapText="1"/>
      <protection locked="0"/>
    </xf>
    <xf numFmtId="172" fontId="7" fillId="0" borderId="11" xfId="55" applyNumberFormat="1" applyFont="1" applyFill="1" applyBorder="1" applyAlignment="1" applyProtection="1">
      <alignment vertical="center" wrapText="1"/>
      <protection locked="0"/>
    </xf>
    <xf numFmtId="172" fontId="10" fillId="0" borderId="11" xfId="54" applyNumberFormat="1" applyFont="1" applyFill="1" applyBorder="1" applyAlignment="1" applyProtection="1">
      <alignment vertical="center" wrapText="1"/>
      <protection locked="0"/>
    </xf>
    <xf numFmtId="172" fontId="4" fillId="34" borderId="11" xfId="54" applyNumberFormat="1" applyFont="1" applyFill="1" applyBorder="1" applyAlignment="1" applyProtection="1">
      <alignment vertical="center" wrapText="1"/>
      <protection locked="0"/>
    </xf>
    <xf numFmtId="0" fontId="6" fillId="34" borderId="11" xfId="56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/>
    </xf>
    <xf numFmtId="172" fontId="10" fillId="0" borderId="11" xfId="0" applyNumberFormat="1" applyFont="1" applyBorder="1" applyAlignment="1" applyProtection="1">
      <alignment vertical="center" wrapText="1"/>
      <protection locked="0"/>
    </xf>
    <xf numFmtId="172" fontId="10" fillId="34" borderId="11" xfId="54" applyNumberFormat="1" applyFont="1" applyFill="1" applyBorder="1" applyAlignment="1" applyProtection="1">
      <alignment vertical="center" wrapText="1"/>
      <protection locked="0"/>
    </xf>
    <xf numFmtId="172" fontId="4" fillId="35" borderId="11" xfId="54" applyNumberFormat="1" applyFont="1" applyFill="1" applyBorder="1" applyAlignment="1" applyProtection="1">
      <alignment vertical="center" wrapText="1"/>
      <protection locked="0"/>
    </xf>
    <xf numFmtId="172" fontId="52" fillId="36" borderId="1" xfId="33" applyNumberFormat="1" applyFont="1" applyFill="1" applyProtection="1">
      <alignment horizontal="right" vertical="top" shrinkToFit="1"/>
      <protection/>
    </xf>
    <xf numFmtId="172" fontId="7" fillId="36" borderId="11" xfId="0" applyNumberFormat="1" applyFont="1" applyFill="1" applyBorder="1" applyAlignment="1" applyProtection="1">
      <alignment vertical="center" wrapText="1"/>
      <protection locked="0"/>
    </xf>
    <xf numFmtId="172" fontId="52" fillId="0" borderId="1" xfId="33" applyNumberFormat="1" applyFont="1" applyFill="1" applyProtection="1">
      <alignment horizontal="right" vertical="top" shrinkToFit="1"/>
      <protection/>
    </xf>
    <xf numFmtId="172" fontId="10" fillId="36" borderId="11" xfId="54" applyNumberFormat="1" applyFont="1" applyFill="1" applyBorder="1" applyAlignment="1" applyProtection="1">
      <alignment vertical="center" wrapText="1"/>
      <protection locked="0"/>
    </xf>
    <xf numFmtId="172" fontId="7" fillId="36" borderId="11" xfId="54" applyNumberFormat="1" applyFont="1" applyFill="1" applyBorder="1" applyAlignment="1" applyProtection="1">
      <alignment vertical="center" wrapText="1"/>
      <protection locked="0"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3" xfId="56" applyFont="1" applyFill="1" applyBorder="1" applyAlignment="1">
      <alignment horizontal="center" vertical="center" wrapText="1"/>
      <protection/>
    </xf>
    <xf numFmtId="0" fontId="6" fillId="0" borderId="14" xfId="54" applyFont="1" applyFill="1" applyBorder="1" applyAlignment="1">
      <alignment horizontal="center" vertical="center" wrapText="1"/>
      <protection/>
    </xf>
    <xf numFmtId="0" fontId="6" fillId="0" borderId="15" xfId="54" applyFont="1" applyFill="1" applyBorder="1" applyAlignment="1">
      <alignment horizontal="center" vertical="center" wrapText="1"/>
      <protection/>
    </xf>
    <xf numFmtId="0" fontId="6" fillId="0" borderId="16" xfId="54" applyFont="1" applyFill="1" applyBorder="1" applyAlignment="1">
      <alignment horizontal="center" vertical="center" wrapText="1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6" fillId="0" borderId="18" xfId="54" applyFont="1" applyFill="1" applyBorder="1" applyAlignment="1">
      <alignment horizontal="center" vertical="center" wrapText="1"/>
      <protection/>
    </xf>
    <xf numFmtId="0" fontId="6" fillId="0" borderId="19" xfId="54" applyFont="1" applyFill="1" applyBorder="1" applyAlignment="1">
      <alignment horizontal="center" vertical="center" wrapText="1"/>
      <protection/>
    </xf>
    <xf numFmtId="0" fontId="6" fillId="0" borderId="20" xfId="54" applyFont="1" applyFill="1" applyBorder="1" applyAlignment="1">
      <alignment horizontal="center" vertical="center" wrapText="1"/>
      <protection/>
    </xf>
    <xf numFmtId="0" fontId="6" fillId="0" borderId="21" xfId="54" applyFont="1" applyFill="1" applyBorder="1" applyAlignment="1">
      <alignment horizontal="center" vertical="center" wrapText="1"/>
      <protection/>
    </xf>
    <xf numFmtId="0" fontId="6" fillId="0" borderId="22" xfId="54" applyFont="1" applyFill="1" applyBorder="1" applyAlignment="1">
      <alignment horizontal="center" vertical="center" wrapText="1"/>
      <protection/>
    </xf>
    <xf numFmtId="0" fontId="6" fillId="0" borderId="23" xfId="54" applyFont="1" applyFill="1" applyBorder="1" applyAlignment="1">
      <alignment horizontal="center" vertical="center" wrapText="1"/>
      <protection/>
    </xf>
    <xf numFmtId="0" fontId="9" fillId="0" borderId="14" xfId="54" applyFont="1" applyFill="1" applyBorder="1" applyAlignment="1">
      <alignment horizontal="center" vertical="center" wrapText="1"/>
      <protection/>
    </xf>
    <xf numFmtId="0" fontId="6" fillId="0" borderId="24" xfId="54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54" applyFont="1" applyFill="1" applyBorder="1" applyAlignment="1">
      <alignment horizontal="center" vertical="center" wrapText="1"/>
      <protection/>
    </xf>
    <xf numFmtId="49" fontId="6" fillId="0" borderId="11" xfId="54" applyNumberFormat="1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0" fontId="6" fillId="0" borderId="25" xfId="54" applyFont="1" applyFill="1" applyBorder="1" applyAlignment="1">
      <alignment horizontal="center" vertical="center" wrapText="1"/>
      <protection/>
    </xf>
    <xf numFmtId="49" fontId="6" fillId="0" borderId="14" xfId="54" applyNumberFormat="1" applyFont="1" applyFill="1" applyBorder="1" applyAlignment="1">
      <alignment horizontal="center" vertical="center" wrapText="1"/>
      <protection/>
    </xf>
    <xf numFmtId="49" fontId="6" fillId="0" borderId="15" xfId="54" applyNumberFormat="1" applyFont="1" applyFill="1" applyBorder="1" applyAlignment="1">
      <alignment horizontal="center" vertical="center" wrapText="1"/>
      <protection/>
    </xf>
    <xf numFmtId="49" fontId="6" fillId="0" borderId="24" xfId="54" applyNumberFormat="1" applyFont="1" applyFill="1" applyBorder="1" applyAlignment="1">
      <alignment horizontal="center" vertical="center" wrapText="1"/>
      <protection/>
    </xf>
    <xf numFmtId="49" fontId="6" fillId="0" borderId="0" xfId="54" applyNumberFormat="1" applyFont="1" applyFill="1" applyBorder="1" applyAlignment="1">
      <alignment horizontal="center" vertical="center" wrapText="1"/>
      <protection/>
    </xf>
    <xf numFmtId="49" fontId="6" fillId="0" borderId="17" xfId="54" applyNumberFormat="1" applyFont="1" applyFill="1" applyBorder="1" applyAlignment="1">
      <alignment horizontal="center" vertical="center" wrapText="1"/>
      <protection/>
    </xf>
    <xf numFmtId="49" fontId="6" fillId="0" borderId="18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Alignment="1">
      <alignment horizontal="center" vertical="center" wrapText="1"/>
      <protection/>
    </xf>
    <xf numFmtId="0" fontId="5" fillId="0" borderId="0" xfId="54" applyFont="1" applyFill="1" applyAlignment="1" applyProtection="1">
      <alignment horizontal="center" vertical="center" wrapText="1"/>
      <protection locked="0"/>
    </xf>
    <xf numFmtId="0" fontId="6" fillId="0" borderId="12" xfId="54" applyFont="1" applyFill="1" applyBorder="1" applyAlignment="1">
      <alignment horizontal="left" vertical="center" wrapText="1"/>
      <protection/>
    </xf>
    <xf numFmtId="0" fontId="6" fillId="0" borderId="25" xfId="54" applyFont="1" applyFill="1" applyBorder="1" applyAlignment="1">
      <alignment horizontal="left" vertical="center" wrapText="1"/>
      <protection/>
    </xf>
    <xf numFmtId="0" fontId="6" fillId="0" borderId="13" xfId="54" applyFont="1" applyFill="1" applyBorder="1" applyAlignment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view="pageBreakPreview" zoomScale="75" zoomScaleNormal="75" zoomScaleSheetLayoutView="75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G28" sqref="G28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12.140625" style="7" customWidth="1"/>
    <col min="34" max="34" width="13.140625" style="7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hidden="1" customWidth="1"/>
    <col min="64" max="64" width="15.8515625" style="7" hidden="1" customWidth="1"/>
    <col min="65" max="65" width="12.140625" style="7" hidden="1" customWidth="1"/>
    <col min="66" max="67" width="16.7109375" style="7" customWidth="1"/>
    <col min="68" max="68" width="17.28125" style="7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69" t="s">
        <v>0</v>
      </c>
      <c r="S1" s="69"/>
      <c r="T1" s="69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70" t="s">
        <v>51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42" t="s">
        <v>18</v>
      </c>
      <c r="B4" s="46" t="s">
        <v>1</v>
      </c>
      <c r="C4" s="40" t="s">
        <v>46</v>
      </c>
      <c r="D4" s="41"/>
      <c r="E4" s="42"/>
      <c r="F4" s="61" t="s">
        <v>2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50" t="s">
        <v>47</v>
      </c>
      <c r="AT4" s="41"/>
      <c r="AU4" s="42"/>
      <c r="AV4" s="61" t="s">
        <v>4</v>
      </c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40" t="s">
        <v>50</v>
      </c>
      <c r="BL4" s="41"/>
      <c r="BM4" s="42"/>
      <c r="BN4" s="50" t="s">
        <v>48</v>
      </c>
      <c r="BO4" s="41"/>
      <c r="BP4" s="42"/>
      <c r="BQ4" s="6"/>
      <c r="BR4" s="6"/>
    </row>
    <row r="5" spans="1:70" ht="15" customHeight="1">
      <c r="A5" s="49"/>
      <c r="B5" s="47"/>
      <c r="C5" s="51"/>
      <c r="D5" s="52"/>
      <c r="E5" s="49"/>
      <c r="F5" s="59" t="s">
        <v>3</v>
      </c>
      <c r="G5" s="59"/>
      <c r="H5" s="59"/>
      <c r="I5" s="71" t="s">
        <v>4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3"/>
      <c r="AJ5" s="59" t="s">
        <v>5</v>
      </c>
      <c r="AK5" s="59"/>
      <c r="AL5" s="59"/>
      <c r="AM5" s="61" t="s">
        <v>4</v>
      </c>
      <c r="AN5" s="62"/>
      <c r="AO5" s="62"/>
      <c r="AP5" s="62"/>
      <c r="AQ5" s="62"/>
      <c r="AR5" s="62"/>
      <c r="AS5" s="51"/>
      <c r="AT5" s="52"/>
      <c r="AU5" s="49"/>
      <c r="AV5" s="63" t="s">
        <v>9</v>
      </c>
      <c r="AW5" s="64"/>
      <c r="AX5" s="64"/>
      <c r="AY5" s="60" t="s">
        <v>4</v>
      </c>
      <c r="AZ5" s="60"/>
      <c r="BA5" s="60"/>
      <c r="BB5" s="60" t="s">
        <v>10</v>
      </c>
      <c r="BC5" s="60"/>
      <c r="BD5" s="60"/>
      <c r="BE5" s="60" t="s">
        <v>11</v>
      </c>
      <c r="BF5" s="60"/>
      <c r="BG5" s="60"/>
      <c r="BH5" s="59" t="s">
        <v>12</v>
      </c>
      <c r="BI5" s="59"/>
      <c r="BJ5" s="59"/>
      <c r="BK5" s="51"/>
      <c r="BL5" s="52"/>
      <c r="BM5" s="49"/>
      <c r="BN5" s="51"/>
      <c r="BO5" s="52"/>
      <c r="BP5" s="49"/>
      <c r="BQ5" s="6"/>
      <c r="BR5" s="6"/>
    </row>
    <row r="6" spans="1:70" ht="15" customHeight="1">
      <c r="A6" s="49"/>
      <c r="B6" s="47"/>
      <c r="C6" s="51"/>
      <c r="D6" s="52"/>
      <c r="E6" s="49"/>
      <c r="F6" s="59"/>
      <c r="G6" s="59"/>
      <c r="H6" s="59"/>
      <c r="I6" s="40" t="s">
        <v>6</v>
      </c>
      <c r="J6" s="41"/>
      <c r="K6" s="42"/>
      <c r="L6" s="40" t="s">
        <v>7</v>
      </c>
      <c r="M6" s="41"/>
      <c r="N6" s="42"/>
      <c r="O6" s="40" t="s">
        <v>20</v>
      </c>
      <c r="P6" s="41"/>
      <c r="Q6" s="42"/>
      <c r="R6" s="40" t="s">
        <v>8</v>
      </c>
      <c r="S6" s="41"/>
      <c r="T6" s="42"/>
      <c r="U6" s="40" t="s">
        <v>19</v>
      </c>
      <c r="V6" s="41"/>
      <c r="W6" s="42"/>
      <c r="X6" s="40" t="s">
        <v>21</v>
      </c>
      <c r="Y6" s="41"/>
      <c r="Z6" s="42"/>
      <c r="AA6" s="40" t="s">
        <v>25</v>
      </c>
      <c r="AB6" s="41"/>
      <c r="AC6" s="42"/>
      <c r="AD6" s="53" t="s">
        <v>26</v>
      </c>
      <c r="AE6" s="54"/>
      <c r="AF6" s="55"/>
      <c r="AG6" s="40" t="s">
        <v>24</v>
      </c>
      <c r="AH6" s="41"/>
      <c r="AI6" s="42"/>
      <c r="AJ6" s="59"/>
      <c r="AK6" s="59"/>
      <c r="AL6" s="59"/>
      <c r="AM6" s="40" t="s">
        <v>22</v>
      </c>
      <c r="AN6" s="41"/>
      <c r="AO6" s="42"/>
      <c r="AP6" s="40" t="s">
        <v>23</v>
      </c>
      <c r="AQ6" s="41"/>
      <c r="AR6" s="42"/>
      <c r="AS6" s="51"/>
      <c r="AT6" s="52"/>
      <c r="AU6" s="49"/>
      <c r="AV6" s="65"/>
      <c r="AW6" s="66"/>
      <c r="AX6" s="66"/>
      <c r="AY6" s="60" t="s">
        <v>13</v>
      </c>
      <c r="AZ6" s="60"/>
      <c r="BA6" s="60"/>
      <c r="BB6" s="60"/>
      <c r="BC6" s="60"/>
      <c r="BD6" s="60"/>
      <c r="BE6" s="60"/>
      <c r="BF6" s="60"/>
      <c r="BG6" s="60"/>
      <c r="BH6" s="59"/>
      <c r="BI6" s="59"/>
      <c r="BJ6" s="59"/>
      <c r="BK6" s="51"/>
      <c r="BL6" s="52"/>
      <c r="BM6" s="49"/>
      <c r="BN6" s="51"/>
      <c r="BO6" s="52"/>
      <c r="BP6" s="49"/>
      <c r="BQ6" s="6"/>
      <c r="BR6" s="6"/>
    </row>
    <row r="7" spans="1:70" ht="193.5" customHeight="1">
      <c r="A7" s="49"/>
      <c r="B7" s="47"/>
      <c r="C7" s="43"/>
      <c r="D7" s="44"/>
      <c r="E7" s="45"/>
      <c r="F7" s="59"/>
      <c r="G7" s="59"/>
      <c r="H7" s="59"/>
      <c r="I7" s="43"/>
      <c r="J7" s="44"/>
      <c r="K7" s="45"/>
      <c r="L7" s="43"/>
      <c r="M7" s="44"/>
      <c r="N7" s="45"/>
      <c r="O7" s="43"/>
      <c r="P7" s="44"/>
      <c r="Q7" s="45"/>
      <c r="R7" s="43"/>
      <c r="S7" s="44"/>
      <c r="T7" s="45"/>
      <c r="U7" s="43"/>
      <c r="V7" s="44"/>
      <c r="W7" s="45"/>
      <c r="X7" s="43"/>
      <c r="Y7" s="44"/>
      <c r="Z7" s="45"/>
      <c r="AA7" s="43"/>
      <c r="AB7" s="44"/>
      <c r="AC7" s="45"/>
      <c r="AD7" s="56"/>
      <c r="AE7" s="57"/>
      <c r="AF7" s="58"/>
      <c r="AG7" s="43"/>
      <c r="AH7" s="44"/>
      <c r="AI7" s="45"/>
      <c r="AJ7" s="59"/>
      <c r="AK7" s="59"/>
      <c r="AL7" s="59"/>
      <c r="AM7" s="43"/>
      <c r="AN7" s="44"/>
      <c r="AO7" s="45"/>
      <c r="AP7" s="43"/>
      <c r="AQ7" s="44"/>
      <c r="AR7" s="45"/>
      <c r="AS7" s="43"/>
      <c r="AT7" s="44"/>
      <c r="AU7" s="45"/>
      <c r="AV7" s="67"/>
      <c r="AW7" s="68"/>
      <c r="AX7" s="68"/>
      <c r="AY7" s="60"/>
      <c r="AZ7" s="60"/>
      <c r="BA7" s="60"/>
      <c r="BB7" s="60"/>
      <c r="BC7" s="60"/>
      <c r="BD7" s="60"/>
      <c r="BE7" s="60"/>
      <c r="BF7" s="60"/>
      <c r="BG7" s="60"/>
      <c r="BH7" s="59"/>
      <c r="BI7" s="59"/>
      <c r="BJ7" s="59"/>
      <c r="BK7" s="43"/>
      <c r="BL7" s="44"/>
      <c r="BM7" s="45"/>
      <c r="BN7" s="43"/>
      <c r="BO7" s="44"/>
      <c r="BP7" s="45"/>
      <c r="BQ7" s="6"/>
      <c r="BR7" s="6"/>
    </row>
    <row r="8" spans="1:70" ht="63">
      <c r="A8" s="45"/>
      <c r="B8" s="48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36">
        <f>F10+AJ10</f>
        <v>8320.2</v>
      </c>
      <c r="D10" s="26">
        <f>G10+AK10</f>
        <v>8368.4</v>
      </c>
      <c r="E10" s="13">
        <f>D10/C10*100</f>
        <v>100.57931299728371</v>
      </c>
      <c r="F10" s="34">
        <v>1572.9</v>
      </c>
      <c r="G10" s="15">
        <v>1677.6</v>
      </c>
      <c r="H10" s="13">
        <f>G10/F10*100</f>
        <v>106.6564943734503</v>
      </c>
      <c r="I10" s="14">
        <v>289</v>
      </c>
      <c r="J10" s="15">
        <v>291.5</v>
      </c>
      <c r="K10" s="13">
        <f aca="true" t="shared" si="0" ref="K10:K29">J10/I10*100</f>
        <v>100.86505190311419</v>
      </c>
      <c r="L10" s="14">
        <v>0.8</v>
      </c>
      <c r="M10" s="15">
        <v>0.8</v>
      </c>
      <c r="N10" s="13">
        <f>M10/L10*100</f>
        <v>100</v>
      </c>
      <c r="O10" s="14">
        <v>84</v>
      </c>
      <c r="P10" s="24">
        <v>89.6</v>
      </c>
      <c r="Q10" s="13">
        <f>P10/O10*100</f>
        <v>106.66666666666667</v>
      </c>
      <c r="R10" s="14">
        <v>362</v>
      </c>
      <c r="S10" s="15">
        <v>365.3</v>
      </c>
      <c r="T10" s="13">
        <f>S10/R10*100</f>
        <v>100.91160220994475</v>
      </c>
      <c r="U10" s="14">
        <v>0</v>
      </c>
      <c r="V10" s="16">
        <v>0</v>
      </c>
      <c r="W10" s="13" t="e">
        <f>V10/U10*100</f>
        <v>#DIV/0!</v>
      </c>
      <c r="X10" s="14">
        <v>140</v>
      </c>
      <c r="Y10" s="24">
        <v>136.8</v>
      </c>
      <c r="Z10" s="13">
        <f>Y10/X10*100</f>
        <v>97.71428571428572</v>
      </c>
      <c r="AA10" s="14">
        <v>0</v>
      </c>
      <c r="AB10" s="15">
        <v>0</v>
      </c>
      <c r="AC10" s="13" t="e">
        <f>AB10/AA10*100</f>
        <v>#DIV/0!</v>
      </c>
      <c r="AD10" s="13">
        <v>0</v>
      </c>
      <c r="AE10" s="13">
        <v>0</v>
      </c>
      <c r="AF10" s="13" t="e">
        <f>AE10/AD10*100</f>
        <v>#DIV/0!</v>
      </c>
      <c r="AG10" s="13">
        <v>0</v>
      </c>
      <c r="AH10" s="13">
        <v>0</v>
      </c>
      <c r="AI10" s="13" t="e">
        <f>AH10/AG10*100</f>
        <v>#DIV/0!</v>
      </c>
      <c r="AJ10" s="34">
        <v>6747.3</v>
      </c>
      <c r="AK10" s="15">
        <v>6690.8</v>
      </c>
      <c r="AL10" s="13">
        <f>AK10/AJ10*100</f>
        <v>99.16262801416863</v>
      </c>
      <c r="AM10" s="34">
        <v>4079.8</v>
      </c>
      <c r="AN10" s="16">
        <v>4079.8</v>
      </c>
      <c r="AO10" s="13">
        <f>AN10/AM10*100</f>
        <v>100</v>
      </c>
      <c r="AP10" s="34">
        <v>0</v>
      </c>
      <c r="AQ10" s="15">
        <v>0</v>
      </c>
      <c r="AR10" s="13" t="e">
        <f>AQ10/AP10*100</f>
        <v>#DIV/0!</v>
      </c>
      <c r="AS10" s="33">
        <v>9657.5</v>
      </c>
      <c r="AT10" s="35">
        <v>9266.3</v>
      </c>
      <c r="AU10" s="13">
        <f>AT10/AS10*100</f>
        <v>95.94926223142635</v>
      </c>
      <c r="AV10" s="33">
        <v>2495.2</v>
      </c>
      <c r="AW10" s="35">
        <v>2431.5</v>
      </c>
      <c r="AX10" s="13">
        <f>AW10/AV10*100</f>
        <v>97.44709842898367</v>
      </c>
      <c r="AY10" s="33">
        <v>1600.2</v>
      </c>
      <c r="AZ10" s="35">
        <v>1549.9</v>
      </c>
      <c r="BA10" s="13">
        <f aca="true" t="shared" si="1" ref="BA10:BA29">AZ10/AY10*100</f>
        <v>96.85664291963505</v>
      </c>
      <c r="BB10" s="33">
        <v>2818.9</v>
      </c>
      <c r="BC10" s="35">
        <v>2743.5</v>
      </c>
      <c r="BD10" s="13">
        <f>BC10/BB10*100</f>
        <v>97.32519777218064</v>
      </c>
      <c r="BE10" s="33">
        <v>1697.4</v>
      </c>
      <c r="BF10" s="35">
        <v>1445.3</v>
      </c>
      <c r="BG10" s="13">
        <f>BF10/BE10*100</f>
        <v>85.1478732178626</v>
      </c>
      <c r="BH10" s="33">
        <v>2518.4</v>
      </c>
      <c r="BI10" s="35">
        <v>2518.4</v>
      </c>
      <c r="BJ10" s="13">
        <f>BI10/BH10*100</f>
        <v>100</v>
      </c>
      <c r="BK10" s="25">
        <v>0</v>
      </c>
      <c r="BL10" s="25">
        <f>D10-AT10</f>
        <v>-897.8999999999996</v>
      </c>
      <c r="BM10" s="13" t="e">
        <f>BL10/BK10*100</f>
        <v>#DIV/0!</v>
      </c>
      <c r="BN10" s="17">
        <f>C10-AS10</f>
        <v>-1337.2999999999993</v>
      </c>
      <c r="BO10" s="17">
        <f aca="true" t="shared" si="2" ref="BO10:BO28">D10-AT10</f>
        <v>-897.8999999999996</v>
      </c>
      <c r="BP10" s="13">
        <f>BO10/BN10*100</f>
        <v>67.14275031780454</v>
      </c>
      <c r="BQ10" s="6"/>
      <c r="BR10" s="18"/>
    </row>
    <row r="11" spans="1:70" ht="15.75">
      <c r="A11" s="28">
        <v>2</v>
      </c>
      <c r="B11" s="12" t="s">
        <v>28</v>
      </c>
      <c r="C11" s="36">
        <f aca="true" t="shared" si="3" ref="C11:C27">F11+AJ11</f>
        <v>6444.299999999999</v>
      </c>
      <c r="D11" s="13">
        <f aca="true" t="shared" si="4" ref="D11:D28">G11+AK11</f>
        <v>6530.099999999999</v>
      </c>
      <c r="E11" s="13">
        <f aca="true" t="shared" si="5" ref="E11:E28">D11/C11*100</f>
        <v>101.3314091522741</v>
      </c>
      <c r="F11" s="34">
        <v>1007.4</v>
      </c>
      <c r="G11" s="15">
        <v>1093.2</v>
      </c>
      <c r="H11" s="13">
        <f aca="true" t="shared" si="6" ref="H11:H28">G11/F11*100</f>
        <v>108.51697438951757</v>
      </c>
      <c r="I11" s="14">
        <v>44</v>
      </c>
      <c r="J11" s="16">
        <v>49.7</v>
      </c>
      <c r="K11" s="13">
        <f t="shared" si="0"/>
        <v>112.95454545454547</v>
      </c>
      <c r="L11" s="14">
        <v>42.1</v>
      </c>
      <c r="M11" s="15">
        <v>42.1</v>
      </c>
      <c r="N11" s="13">
        <f aca="true" t="shared" si="7" ref="N11:N28">M11/L11*100</f>
        <v>100</v>
      </c>
      <c r="O11" s="14">
        <v>75</v>
      </c>
      <c r="P11" s="15">
        <v>78</v>
      </c>
      <c r="Q11" s="13">
        <f aca="true" t="shared" si="8" ref="Q11:Q28">P11/O11*100</f>
        <v>104</v>
      </c>
      <c r="R11" s="14">
        <v>203</v>
      </c>
      <c r="S11" s="24">
        <v>201</v>
      </c>
      <c r="T11" s="13">
        <f>S11/R11*100</f>
        <v>99.01477832512316</v>
      </c>
      <c r="U11" s="14">
        <v>0</v>
      </c>
      <c r="V11" s="16">
        <v>0</v>
      </c>
      <c r="W11" s="13" t="e">
        <f aca="true" t="shared" si="9" ref="W11:W28">V11/U11*100</f>
        <v>#DIV/0!</v>
      </c>
      <c r="X11" s="14">
        <v>70</v>
      </c>
      <c r="Y11" s="16">
        <v>61.7</v>
      </c>
      <c r="Z11" s="13">
        <f aca="true" t="shared" si="10" ref="Z11:Z28">Y11/X11*100</f>
        <v>88.14285714285714</v>
      </c>
      <c r="AA11" s="14">
        <v>0</v>
      </c>
      <c r="AB11" s="15">
        <v>0</v>
      </c>
      <c r="AC11" s="13" t="e">
        <f aca="true" t="shared" si="11" ref="AC11:AC28">AB11/AA11*100</f>
        <v>#DIV/0!</v>
      </c>
      <c r="AD11" s="13">
        <v>0</v>
      </c>
      <c r="AE11" s="13">
        <v>0</v>
      </c>
      <c r="AF11" s="13" t="e">
        <f aca="true" t="shared" si="12" ref="AF11:AF30">AE11/AD11*100</f>
        <v>#DIV/0!</v>
      </c>
      <c r="AG11" s="13">
        <v>0</v>
      </c>
      <c r="AH11" s="13">
        <v>0</v>
      </c>
      <c r="AI11" s="13" t="e">
        <f aca="true" t="shared" si="13" ref="AI11:AI30">AH11/AG11*100</f>
        <v>#DIV/0!</v>
      </c>
      <c r="AJ11" s="34">
        <v>5436.9</v>
      </c>
      <c r="AK11" s="24">
        <v>5436.9</v>
      </c>
      <c r="AL11" s="13">
        <f aca="true" t="shared" si="14" ref="AL11:AL28">AK11/AJ11*100</f>
        <v>100</v>
      </c>
      <c r="AM11" s="34">
        <v>3513.3</v>
      </c>
      <c r="AN11" s="16">
        <v>3513.3</v>
      </c>
      <c r="AO11" s="13">
        <f aca="true" t="shared" si="15" ref="AO11:AO28">AN11/AM11*100</f>
        <v>100</v>
      </c>
      <c r="AP11" s="34">
        <v>0</v>
      </c>
      <c r="AQ11" s="24">
        <v>0</v>
      </c>
      <c r="AR11" s="13" t="e">
        <f>AQ11/AP11*100</f>
        <v>#DIV/0!</v>
      </c>
      <c r="AS11" s="33">
        <v>6698</v>
      </c>
      <c r="AT11" s="35">
        <v>6615.9</v>
      </c>
      <c r="AU11" s="13">
        <f aca="true" t="shared" si="16" ref="AU11:AU27">AT11/AS11*100</f>
        <v>98.7742609734249</v>
      </c>
      <c r="AV11" s="33">
        <v>1910.1</v>
      </c>
      <c r="AW11" s="35">
        <v>1833.1</v>
      </c>
      <c r="AX11" s="13">
        <f aca="true" t="shared" si="17" ref="AX11:AX28">AW11/AV11*100</f>
        <v>95.96879744515994</v>
      </c>
      <c r="AY11" s="33">
        <v>1418.7</v>
      </c>
      <c r="AZ11" s="35">
        <v>1364.9</v>
      </c>
      <c r="BA11" s="13">
        <f t="shared" si="1"/>
        <v>96.20779586945795</v>
      </c>
      <c r="BB11" s="33">
        <v>3086.6</v>
      </c>
      <c r="BC11" s="35">
        <v>3085.6</v>
      </c>
      <c r="BD11" s="13">
        <f aca="true" t="shared" si="18" ref="BD11:BD28">BC11/BB11*100</f>
        <v>99.9676018920495</v>
      </c>
      <c r="BE11" s="33">
        <v>170</v>
      </c>
      <c r="BF11" s="35">
        <v>170</v>
      </c>
      <c r="BG11" s="13">
        <f aca="true" t="shared" si="19" ref="BG11:BG28">BF11/BE11*100</f>
        <v>100</v>
      </c>
      <c r="BH11" s="33">
        <v>1420.2</v>
      </c>
      <c r="BI11" s="35">
        <v>1416.1</v>
      </c>
      <c r="BJ11" s="13">
        <f aca="true" t="shared" si="20" ref="BJ11:BJ28">BI11/BH11*100</f>
        <v>99.71130826644134</v>
      </c>
      <c r="BK11" s="25">
        <v>0</v>
      </c>
      <c r="BL11" s="25">
        <f aca="true" t="shared" si="21" ref="BL11:BL28">D11-AT11</f>
        <v>-85.80000000000018</v>
      </c>
      <c r="BM11" s="13" t="e">
        <f aca="true" t="shared" si="22" ref="BM11:BM28">BL11/BK11*100</f>
        <v>#DIV/0!</v>
      </c>
      <c r="BN11" s="17">
        <f aca="true" t="shared" si="23" ref="BN11:BN28">C11-AS11</f>
        <v>-253.70000000000073</v>
      </c>
      <c r="BO11" s="17">
        <f t="shared" si="2"/>
        <v>-85.80000000000018</v>
      </c>
      <c r="BP11" s="13">
        <f aca="true" t="shared" si="24" ref="BP11:BP28">BO11/BN11*100</f>
        <v>33.819471817106795</v>
      </c>
      <c r="BQ11" s="6"/>
      <c r="BR11" s="18"/>
    </row>
    <row r="12" spans="1:70" ht="15.75">
      <c r="A12" s="11">
        <v>3</v>
      </c>
      <c r="B12" s="12" t="s">
        <v>29</v>
      </c>
      <c r="C12" s="36">
        <f t="shared" si="3"/>
        <v>7543</v>
      </c>
      <c r="D12" s="13">
        <f t="shared" si="4"/>
        <v>7796.4</v>
      </c>
      <c r="E12" s="13">
        <f t="shared" si="5"/>
        <v>103.35940607185469</v>
      </c>
      <c r="F12" s="34">
        <v>1766.5</v>
      </c>
      <c r="G12" s="15">
        <v>2019.9</v>
      </c>
      <c r="H12" s="13">
        <f t="shared" si="6"/>
        <v>114.34474950467026</v>
      </c>
      <c r="I12" s="14">
        <v>82</v>
      </c>
      <c r="J12" s="16">
        <v>87.4</v>
      </c>
      <c r="K12" s="13">
        <f t="shared" si="0"/>
        <v>106.58536585365854</v>
      </c>
      <c r="L12" s="14">
        <v>0</v>
      </c>
      <c r="M12" s="15">
        <v>0</v>
      </c>
      <c r="N12" s="13" t="e">
        <f t="shared" si="7"/>
        <v>#DIV/0!</v>
      </c>
      <c r="O12" s="14">
        <v>190</v>
      </c>
      <c r="P12" s="15">
        <v>183.4</v>
      </c>
      <c r="Q12" s="13">
        <f t="shared" si="8"/>
        <v>96.52631578947368</v>
      </c>
      <c r="R12" s="19">
        <v>357</v>
      </c>
      <c r="S12" s="16">
        <v>358.1</v>
      </c>
      <c r="T12" s="13">
        <f aca="true" t="shared" si="25" ref="T12:T28">S12/R12*100</f>
        <v>100.30812324929971</v>
      </c>
      <c r="U12" s="14">
        <v>0</v>
      </c>
      <c r="V12" s="16">
        <v>0</v>
      </c>
      <c r="W12" s="13" t="e">
        <f t="shared" si="9"/>
        <v>#DIV/0!</v>
      </c>
      <c r="X12" s="14">
        <v>220</v>
      </c>
      <c r="Y12" s="16">
        <v>199</v>
      </c>
      <c r="Z12" s="13">
        <f t="shared" si="10"/>
        <v>90.45454545454545</v>
      </c>
      <c r="AA12" s="14">
        <v>0</v>
      </c>
      <c r="AB12" s="15">
        <v>0</v>
      </c>
      <c r="AC12" s="13" t="e">
        <f t="shared" si="11"/>
        <v>#DIV/0!</v>
      </c>
      <c r="AD12" s="13">
        <v>0</v>
      </c>
      <c r="AE12" s="13">
        <v>0</v>
      </c>
      <c r="AF12" s="13" t="e">
        <f t="shared" si="12"/>
        <v>#DIV/0!</v>
      </c>
      <c r="AG12" s="13">
        <v>0</v>
      </c>
      <c r="AH12" s="13">
        <v>0</v>
      </c>
      <c r="AI12" s="13" t="e">
        <f t="shared" si="13"/>
        <v>#DIV/0!</v>
      </c>
      <c r="AJ12" s="34">
        <v>5776.5</v>
      </c>
      <c r="AK12" s="15">
        <v>5776.5</v>
      </c>
      <c r="AL12" s="13">
        <f t="shared" si="14"/>
        <v>100</v>
      </c>
      <c r="AM12" s="34">
        <v>3875.4</v>
      </c>
      <c r="AN12" s="16">
        <v>3875.4</v>
      </c>
      <c r="AO12" s="13">
        <f t="shared" si="15"/>
        <v>100</v>
      </c>
      <c r="AP12" s="34">
        <v>0</v>
      </c>
      <c r="AQ12" s="15">
        <v>0</v>
      </c>
      <c r="AR12" s="13" t="e">
        <f aca="true" t="shared" si="26" ref="AR12:AR28">AQ12/AP12*100</f>
        <v>#DIV/0!</v>
      </c>
      <c r="AS12" s="33">
        <v>9362</v>
      </c>
      <c r="AT12" s="35">
        <v>7924.6</v>
      </c>
      <c r="AU12" s="13">
        <f t="shared" si="16"/>
        <v>84.64644306772058</v>
      </c>
      <c r="AV12" s="33">
        <v>1912.7</v>
      </c>
      <c r="AW12" s="35">
        <v>1859.1</v>
      </c>
      <c r="AX12" s="13">
        <f t="shared" si="17"/>
        <v>97.19767867412557</v>
      </c>
      <c r="AY12" s="33">
        <v>1517.4</v>
      </c>
      <c r="AZ12" s="35">
        <v>1499.6</v>
      </c>
      <c r="BA12" s="13">
        <f t="shared" si="1"/>
        <v>98.82694081982338</v>
      </c>
      <c r="BB12" s="33">
        <v>3686.8</v>
      </c>
      <c r="BC12" s="35">
        <v>2572.5</v>
      </c>
      <c r="BD12" s="13">
        <f t="shared" si="18"/>
        <v>69.77595746989259</v>
      </c>
      <c r="BE12" s="33">
        <v>1558.6</v>
      </c>
      <c r="BF12" s="35">
        <v>1505.6</v>
      </c>
      <c r="BG12" s="13">
        <f t="shared" si="19"/>
        <v>96.59951238290773</v>
      </c>
      <c r="BH12" s="33">
        <v>1861.4</v>
      </c>
      <c r="BI12" s="35">
        <v>1660.4</v>
      </c>
      <c r="BJ12" s="13">
        <f t="shared" si="20"/>
        <v>89.20167615773073</v>
      </c>
      <c r="BK12" s="25">
        <v>166</v>
      </c>
      <c r="BL12" s="25">
        <f t="shared" si="21"/>
        <v>-128.20000000000073</v>
      </c>
      <c r="BM12" s="13">
        <f t="shared" si="22"/>
        <v>-77.22891566265105</v>
      </c>
      <c r="BN12" s="17">
        <f t="shared" si="23"/>
        <v>-1819</v>
      </c>
      <c r="BO12" s="17">
        <f t="shared" si="2"/>
        <v>-128.20000000000073</v>
      </c>
      <c r="BP12" s="13">
        <f t="shared" si="24"/>
        <v>7.047828477185307</v>
      </c>
      <c r="BQ12" s="6"/>
      <c r="BR12" s="18"/>
    </row>
    <row r="13" spans="1:70" ht="15" customHeight="1">
      <c r="A13" s="11">
        <v>4</v>
      </c>
      <c r="B13" s="12" t="s">
        <v>30</v>
      </c>
      <c r="C13" s="36">
        <f>F13+AJ13</f>
        <v>5596.4</v>
      </c>
      <c r="D13" s="13">
        <f t="shared" si="4"/>
        <v>5618.5</v>
      </c>
      <c r="E13" s="13">
        <f t="shared" si="5"/>
        <v>100.39489671931956</v>
      </c>
      <c r="F13" s="34">
        <v>1899.5</v>
      </c>
      <c r="G13" s="15">
        <v>2045.3</v>
      </c>
      <c r="H13" s="13">
        <f t="shared" si="6"/>
        <v>107.6757041326665</v>
      </c>
      <c r="I13" s="14">
        <v>186</v>
      </c>
      <c r="J13" s="16">
        <v>185</v>
      </c>
      <c r="K13" s="13">
        <f t="shared" si="0"/>
        <v>99.46236559139786</v>
      </c>
      <c r="L13" s="14">
        <v>4.5</v>
      </c>
      <c r="M13" s="15">
        <v>4.5</v>
      </c>
      <c r="N13" s="13">
        <f t="shared" si="7"/>
        <v>100</v>
      </c>
      <c r="O13" s="14">
        <v>68</v>
      </c>
      <c r="P13" s="24">
        <v>70.4</v>
      </c>
      <c r="Q13" s="13">
        <f t="shared" si="8"/>
        <v>103.5294117647059</v>
      </c>
      <c r="R13" s="14">
        <v>324</v>
      </c>
      <c r="S13" s="15">
        <v>332.2</v>
      </c>
      <c r="T13" s="13">
        <f t="shared" si="25"/>
        <v>102.53086419753086</v>
      </c>
      <c r="U13" s="14">
        <v>0</v>
      </c>
      <c r="V13" s="16">
        <v>0</v>
      </c>
      <c r="W13" s="13" t="e">
        <f t="shared" si="9"/>
        <v>#DIV/0!</v>
      </c>
      <c r="X13" s="14">
        <v>71</v>
      </c>
      <c r="Y13" s="16">
        <v>38.5</v>
      </c>
      <c r="Z13" s="13">
        <f t="shared" si="10"/>
        <v>54.22535211267606</v>
      </c>
      <c r="AA13" s="14">
        <v>0</v>
      </c>
      <c r="AB13" s="15">
        <v>0</v>
      </c>
      <c r="AC13" s="13" t="e">
        <f t="shared" si="11"/>
        <v>#DIV/0!</v>
      </c>
      <c r="AD13" s="13">
        <v>0</v>
      </c>
      <c r="AE13" s="13">
        <v>0</v>
      </c>
      <c r="AF13" s="13" t="e">
        <f t="shared" si="12"/>
        <v>#DIV/0!</v>
      </c>
      <c r="AG13" s="13">
        <v>0</v>
      </c>
      <c r="AH13" s="13">
        <v>0</v>
      </c>
      <c r="AI13" s="13" t="e">
        <f t="shared" si="13"/>
        <v>#DIV/0!</v>
      </c>
      <c r="AJ13" s="34">
        <v>3696.9</v>
      </c>
      <c r="AK13" s="24">
        <v>3573.2</v>
      </c>
      <c r="AL13" s="13">
        <f t="shared" si="14"/>
        <v>96.65395331223456</v>
      </c>
      <c r="AM13" s="34">
        <v>1632.1</v>
      </c>
      <c r="AN13" s="16">
        <v>1632.1</v>
      </c>
      <c r="AO13" s="13">
        <f t="shared" si="15"/>
        <v>100</v>
      </c>
      <c r="AP13" s="34">
        <v>0</v>
      </c>
      <c r="AQ13" s="15">
        <v>0</v>
      </c>
      <c r="AR13" s="13" t="e">
        <f t="shared" si="26"/>
        <v>#DIV/0!</v>
      </c>
      <c r="AS13" s="33">
        <v>5811.9</v>
      </c>
      <c r="AT13" s="35">
        <v>5505.2</v>
      </c>
      <c r="AU13" s="13">
        <f t="shared" si="16"/>
        <v>94.72289612691202</v>
      </c>
      <c r="AV13" s="33">
        <v>1605.2</v>
      </c>
      <c r="AW13" s="35">
        <v>1576.2</v>
      </c>
      <c r="AX13" s="13">
        <f t="shared" si="17"/>
        <v>98.19337154248691</v>
      </c>
      <c r="AY13" s="33">
        <v>1235</v>
      </c>
      <c r="AZ13" s="35">
        <v>1216.9</v>
      </c>
      <c r="BA13" s="13">
        <f t="shared" si="1"/>
        <v>98.53441295546558</v>
      </c>
      <c r="BB13" s="33">
        <v>3053.2</v>
      </c>
      <c r="BC13" s="35">
        <v>2860.2</v>
      </c>
      <c r="BD13" s="13">
        <f t="shared" si="18"/>
        <v>93.67876326477139</v>
      </c>
      <c r="BE13" s="33">
        <v>126.8</v>
      </c>
      <c r="BF13" s="35">
        <v>108.3</v>
      </c>
      <c r="BG13" s="13">
        <f t="shared" si="19"/>
        <v>85.41009463722398</v>
      </c>
      <c r="BH13" s="33">
        <v>915.6</v>
      </c>
      <c r="BI13" s="35">
        <v>849.4</v>
      </c>
      <c r="BJ13" s="13">
        <f>BI13/BH13*100</f>
        <v>92.76976845784185</v>
      </c>
      <c r="BK13" s="25">
        <v>0.1</v>
      </c>
      <c r="BL13" s="25">
        <f t="shared" si="21"/>
        <v>113.30000000000018</v>
      </c>
      <c r="BM13" s="13">
        <f>BL13/BK13*100</f>
        <v>113300.00000000017</v>
      </c>
      <c r="BN13" s="17">
        <f t="shared" si="23"/>
        <v>-215.5</v>
      </c>
      <c r="BO13" s="17">
        <f t="shared" si="2"/>
        <v>113.30000000000018</v>
      </c>
      <c r="BP13" s="13">
        <f>BO13/BN13*100</f>
        <v>-52.57540603248268</v>
      </c>
      <c r="BQ13" s="6"/>
      <c r="BR13" s="18"/>
    </row>
    <row r="14" spans="1:70" ht="15.75">
      <c r="A14" s="11">
        <v>5</v>
      </c>
      <c r="B14" s="12" t="s">
        <v>31</v>
      </c>
      <c r="C14" s="36">
        <f t="shared" si="3"/>
        <v>5284.2</v>
      </c>
      <c r="D14" s="23">
        <f t="shared" si="4"/>
        <v>5324.6</v>
      </c>
      <c r="E14" s="13">
        <f t="shared" si="5"/>
        <v>100.76454335566407</v>
      </c>
      <c r="F14" s="34">
        <v>1405</v>
      </c>
      <c r="G14" s="15">
        <v>1445.4</v>
      </c>
      <c r="H14" s="13">
        <f t="shared" si="6"/>
        <v>102.87544483985766</v>
      </c>
      <c r="I14" s="14">
        <v>81</v>
      </c>
      <c r="J14" s="15">
        <v>96</v>
      </c>
      <c r="K14" s="13">
        <f t="shared" si="0"/>
        <v>118.5185185185185</v>
      </c>
      <c r="L14" s="14">
        <v>441.9</v>
      </c>
      <c r="M14" s="15">
        <v>441.9</v>
      </c>
      <c r="N14" s="13">
        <f t="shared" si="7"/>
        <v>100</v>
      </c>
      <c r="O14" s="14">
        <v>36</v>
      </c>
      <c r="P14" s="24">
        <v>35.6</v>
      </c>
      <c r="Q14" s="13">
        <f t="shared" si="8"/>
        <v>98.88888888888889</v>
      </c>
      <c r="R14" s="14">
        <v>180</v>
      </c>
      <c r="S14" s="15">
        <v>183.1</v>
      </c>
      <c r="T14" s="13">
        <f t="shared" si="25"/>
        <v>101.72222222222223</v>
      </c>
      <c r="U14" s="14">
        <v>0</v>
      </c>
      <c r="V14" s="16">
        <v>0</v>
      </c>
      <c r="W14" s="13" t="e">
        <f t="shared" si="9"/>
        <v>#DIV/0!</v>
      </c>
      <c r="X14" s="14">
        <v>330</v>
      </c>
      <c r="Y14" s="16">
        <v>302.9</v>
      </c>
      <c r="Z14" s="13">
        <f t="shared" si="10"/>
        <v>91.78787878787878</v>
      </c>
      <c r="AA14" s="14">
        <v>15</v>
      </c>
      <c r="AB14" s="16">
        <v>12.1</v>
      </c>
      <c r="AC14" s="13">
        <f t="shared" si="11"/>
        <v>80.66666666666666</v>
      </c>
      <c r="AD14" s="13">
        <v>0</v>
      </c>
      <c r="AE14" s="13">
        <v>0</v>
      </c>
      <c r="AF14" s="13" t="e">
        <f t="shared" si="12"/>
        <v>#DIV/0!</v>
      </c>
      <c r="AG14" s="13">
        <v>0</v>
      </c>
      <c r="AH14" s="13">
        <v>0</v>
      </c>
      <c r="AI14" s="13" t="e">
        <f t="shared" si="13"/>
        <v>#DIV/0!</v>
      </c>
      <c r="AJ14" s="34">
        <v>3879.2</v>
      </c>
      <c r="AK14" s="15">
        <v>3879.2</v>
      </c>
      <c r="AL14" s="13">
        <f t="shared" si="14"/>
        <v>100</v>
      </c>
      <c r="AM14" s="34">
        <v>1681.7</v>
      </c>
      <c r="AN14" s="16">
        <v>1681.7</v>
      </c>
      <c r="AO14" s="13">
        <f t="shared" si="15"/>
        <v>100</v>
      </c>
      <c r="AP14" s="34">
        <v>0</v>
      </c>
      <c r="AQ14" s="24">
        <v>0</v>
      </c>
      <c r="AR14" s="13" t="e">
        <f t="shared" si="26"/>
        <v>#DIV/0!</v>
      </c>
      <c r="AS14" s="33">
        <v>6075.3</v>
      </c>
      <c r="AT14" s="35">
        <v>5733.1</v>
      </c>
      <c r="AU14" s="13">
        <f t="shared" si="16"/>
        <v>94.36735634454266</v>
      </c>
      <c r="AV14" s="33">
        <v>1804.2</v>
      </c>
      <c r="AW14" s="35">
        <v>1721.5</v>
      </c>
      <c r="AX14" s="13">
        <f t="shared" si="17"/>
        <v>95.41625096995898</v>
      </c>
      <c r="AY14" s="33">
        <v>1173.9</v>
      </c>
      <c r="AZ14" s="35">
        <v>1113.8</v>
      </c>
      <c r="BA14" s="13">
        <f t="shared" si="1"/>
        <v>94.88031348496465</v>
      </c>
      <c r="BB14" s="33">
        <v>1053</v>
      </c>
      <c r="BC14" s="35">
        <v>1053</v>
      </c>
      <c r="BD14" s="13">
        <f t="shared" si="18"/>
        <v>100</v>
      </c>
      <c r="BE14" s="33">
        <v>1973.4</v>
      </c>
      <c r="BF14" s="35">
        <v>1823.8</v>
      </c>
      <c r="BG14" s="13">
        <f t="shared" si="19"/>
        <v>92.41917502787066</v>
      </c>
      <c r="BH14" s="33">
        <v>1131.6</v>
      </c>
      <c r="BI14" s="35">
        <v>1023.8</v>
      </c>
      <c r="BJ14" s="13">
        <f t="shared" si="20"/>
        <v>90.47366560622129</v>
      </c>
      <c r="BK14" s="25">
        <v>0</v>
      </c>
      <c r="BL14" s="25">
        <f t="shared" si="21"/>
        <v>-408.5</v>
      </c>
      <c r="BM14" s="13" t="e">
        <f t="shared" si="22"/>
        <v>#DIV/0!</v>
      </c>
      <c r="BN14" s="17">
        <f t="shared" si="23"/>
        <v>-791.1000000000004</v>
      </c>
      <c r="BO14" s="17">
        <f t="shared" si="2"/>
        <v>-408.5</v>
      </c>
      <c r="BP14" s="13">
        <f t="shared" si="24"/>
        <v>51.63696119327517</v>
      </c>
      <c r="BQ14" s="6"/>
      <c r="BR14" s="18"/>
    </row>
    <row r="15" spans="1:70" ht="15.75">
      <c r="A15" s="11">
        <v>6</v>
      </c>
      <c r="B15" s="12" t="s">
        <v>32</v>
      </c>
      <c r="C15" s="36">
        <f t="shared" si="3"/>
        <v>5679.9</v>
      </c>
      <c r="D15" s="23">
        <f t="shared" si="4"/>
        <v>5795.8</v>
      </c>
      <c r="E15" s="13">
        <f t="shared" si="5"/>
        <v>102.04052888255075</v>
      </c>
      <c r="F15" s="34">
        <v>1205.4</v>
      </c>
      <c r="G15" s="15">
        <v>1321.3</v>
      </c>
      <c r="H15" s="13">
        <f t="shared" si="6"/>
        <v>109.61506553841048</v>
      </c>
      <c r="I15" s="14">
        <v>45.2</v>
      </c>
      <c r="J15" s="15">
        <v>44.7</v>
      </c>
      <c r="K15" s="13">
        <f t="shared" si="0"/>
        <v>98.89380530973452</v>
      </c>
      <c r="L15" s="14">
        <v>0</v>
      </c>
      <c r="M15" s="15">
        <v>0</v>
      </c>
      <c r="N15" s="13" t="e">
        <f t="shared" si="7"/>
        <v>#DIV/0!</v>
      </c>
      <c r="O15" s="14">
        <v>125</v>
      </c>
      <c r="P15" s="15">
        <v>127.2</v>
      </c>
      <c r="Q15" s="13">
        <f t="shared" si="8"/>
        <v>101.76</v>
      </c>
      <c r="R15" s="14">
        <v>316</v>
      </c>
      <c r="S15" s="15">
        <v>321.4</v>
      </c>
      <c r="T15" s="13">
        <f t="shared" si="25"/>
        <v>101.70886075949366</v>
      </c>
      <c r="U15" s="14">
        <v>0</v>
      </c>
      <c r="V15" s="16">
        <v>0</v>
      </c>
      <c r="W15" s="13" t="e">
        <f t="shared" si="9"/>
        <v>#DIV/0!</v>
      </c>
      <c r="X15" s="14">
        <v>170</v>
      </c>
      <c r="Y15" s="16">
        <v>192.1</v>
      </c>
      <c r="Z15" s="13">
        <f t="shared" si="10"/>
        <v>112.99999999999999</v>
      </c>
      <c r="AA15" s="14">
        <v>0</v>
      </c>
      <c r="AB15" s="15">
        <v>0</v>
      </c>
      <c r="AC15" s="13" t="e">
        <f t="shared" si="11"/>
        <v>#DIV/0!</v>
      </c>
      <c r="AD15" s="13">
        <v>0</v>
      </c>
      <c r="AE15" s="13">
        <v>0</v>
      </c>
      <c r="AF15" s="13" t="e">
        <f t="shared" si="12"/>
        <v>#DIV/0!</v>
      </c>
      <c r="AG15" s="13">
        <v>0</v>
      </c>
      <c r="AH15" s="13">
        <v>0</v>
      </c>
      <c r="AI15" s="13" t="e">
        <f t="shared" si="13"/>
        <v>#DIV/0!</v>
      </c>
      <c r="AJ15" s="34">
        <v>4474.5</v>
      </c>
      <c r="AK15" s="15">
        <v>4474.5</v>
      </c>
      <c r="AL15" s="13">
        <f t="shared" si="14"/>
        <v>100</v>
      </c>
      <c r="AM15" s="34">
        <v>3136.6</v>
      </c>
      <c r="AN15" s="16">
        <v>3136.6</v>
      </c>
      <c r="AO15" s="13">
        <f t="shared" si="15"/>
        <v>100</v>
      </c>
      <c r="AP15" s="34">
        <v>0</v>
      </c>
      <c r="AQ15" s="15">
        <v>0</v>
      </c>
      <c r="AR15" s="13" t="e">
        <f t="shared" si="26"/>
        <v>#DIV/0!</v>
      </c>
      <c r="AS15" s="33">
        <v>6765.3</v>
      </c>
      <c r="AT15" s="35">
        <v>5276.9</v>
      </c>
      <c r="AU15" s="13">
        <f t="shared" si="16"/>
        <v>77.99949743544262</v>
      </c>
      <c r="AV15" s="33">
        <v>2180.5</v>
      </c>
      <c r="AW15" s="35">
        <v>2013.7</v>
      </c>
      <c r="AX15" s="13">
        <f t="shared" si="17"/>
        <v>92.35037835358862</v>
      </c>
      <c r="AY15" s="33">
        <v>1940.6</v>
      </c>
      <c r="AZ15" s="35">
        <v>1779.6</v>
      </c>
      <c r="BA15" s="13">
        <f t="shared" si="1"/>
        <v>91.70359682572399</v>
      </c>
      <c r="BB15" s="33">
        <v>1722.8</v>
      </c>
      <c r="BC15" s="35">
        <v>1641.3</v>
      </c>
      <c r="BD15" s="13">
        <f t="shared" si="18"/>
        <v>95.26932899930345</v>
      </c>
      <c r="BE15" s="33">
        <v>1548.6</v>
      </c>
      <c r="BF15" s="35">
        <v>520.9</v>
      </c>
      <c r="BG15" s="13">
        <f t="shared" si="19"/>
        <v>33.63683326875888</v>
      </c>
      <c r="BH15" s="33">
        <v>1143.565</v>
      </c>
      <c r="BI15" s="35">
        <v>942.3</v>
      </c>
      <c r="BJ15" s="13">
        <f t="shared" si="20"/>
        <v>82.40021336784528</v>
      </c>
      <c r="BK15" s="25">
        <v>0</v>
      </c>
      <c r="BL15" s="25">
        <f t="shared" si="21"/>
        <v>518.9000000000005</v>
      </c>
      <c r="BM15" s="13" t="e">
        <f t="shared" si="22"/>
        <v>#DIV/0!</v>
      </c>
      <c r="BN15" s="17">
        <f t="shared" si="23"/>
        <v>-1085.4000000000005</v>
      </c>
      <c r="BO15" s="17">
        <f t="shared" si="2"/>
        <v>518.9000000000005</v>
      </c>
      <c r="BP15" s="13">
        <f t="shared" si="24"/>
        <v>-47.80725999631475</v>
      </c>
      <c r="BQ15" s="6"/>
      <c r="BR15" s="18"/>
    </row>
    <row r="16" spans="1:70" ht="15.75">
      <c r="A16" s="11">
        <v>7</v>
      </c>
      <c r="B16" s="12" t="s">
        <v>33</v>
      </c>
      <c r="C16" s="36">
        <f t="shared" si="3"/>
        <v>4974.2</v>
      </c>
      <c r="D16" s="23">
        <f t="shared" si="4"/>
        <v>5095.1</v>
      </c>
      <c r="E16" s="13">
        <f t="shared" si="5"/>
        <v>102.4305415946283</v>
      </c>
      <c r="F16" s="34">
        <v>1024.8</v>
      </c>
      <c r="G16" s="15">
        <v>1145.7</v>
      </c>
      <c r="H16" s="13">
        <f t="shared" si="6"/>
        <v>111.79742388758783</v>
      </c>
      <c r="I16" s="14">
        <v>31</v>
      </c>
      <c r="J16" s="15">
        <v>33.6</v>
      </c>
      <c r="K16" s="13">
        <f t="shared" si="0"/>
        <v>108.38709677419357</v>
      </c>
      <c r="L16" s="14">
        <v>0</v>
      </c>
      <c r="M16" s="15">
        <v>0</v>
      </c>
      <c r="N16" s="13" t="e">
        <f t="shared" si="7"/>
        <v>#DIV/0!</v>
      </c>
      <c r="O16" s="14">
        <v>116</v>
      </c>
      <c r="P16" s="16">
        <v>134.6</v>
      </c>
      <c r="Q16" s="26">
        <f t="shared" si="8"/>
        <v>116.0344827586207</v>
      </c>
      <c r="R16" s="14">
        <v>248</v>
      </c>
      <c r="S16" s="24">
        <v>257.3</v>
      </c>
      <c r="T16" s="13">
        <f t="shared" si="25"/>
        <v>103.75000000000001</v>
      </c>
      <c r="U16" s="14">
        <v>0</v>
      </c>
      <c r="V16" s="16">
        <v>0</v>
      </c>
      <c r="W16" s="13" t="e">
        <f t="shared" si="9"/>
        <v>#DIV/0!</v>
      </c>
      <c r="X16" s="14">
        <v>120</v>
      </c>
      <c r="Y16" s="16">
        <v>96.1</v>
      </c>
      <c r="Z16" s="13">
        <f t="shared" si="10"/>
        <v>80.08333333333333</v>
      </c>
      <c r="AA16" s="14">
        <v>55</v>
      </c>
      <c r="AB16" s="15">
        <v>91</v>
      </c>
      <c r="AC16" s="13">
        <f t="shared" si="11"/>
        <v>165.45454545454547</v>
      </c>
      <c r="AD16" s="13">
        <v>0</v>
      </c>
      <c r="AE16" s="13">
        <v>0</v>
      </c>
      <c r="AF16" s="13" t="e">
        <f t="shared" si="12"/>
        <v>#DIV/0!</v>
      </c>
      <c r="AG16" s="13">
        <v>0</v>
      </c>
      <c r="AH16" s="13">
        <v>0</v>
      </c>
      <c r="AI16" s="13" t="e">
        <f t="shared" si="13"/>
        <v>#DIV/0!</v>
      </c>
      <c r="AJ16" s="34">
        <v>3949.4</v>
      </c>
      <c r="AK16" s="24">
        <v>3949.4</v>
      </c>
      <c r="AL16" s="13">
        <f t="shared" si="14"/>
        <v>100</v>
      </c>
      <c r="AM16" s="34">
        <v>2894.5</v>
      </c>
      <c r="AN16" s="16">
        <v>2894.5</v>
      </c>
      <c r="AO16" s="13">
        <f>AN16/AM16*100</f>
        <v>100</v>
      </c>
      <c r="AP16" s="34">
        <v>0</v>
      </c>
      <c r="AQ16" s="15">
        <v>0</v>
      </c>
      <c r="AR16" s="13" t="e">
        <f t="shared" si="26"/>
        <v>#DIV/0!</v>
      </c>
      <c r="AS16" s="33">
        <v>5114.2</v>
      </c>
      <c r="AT16" s="35">
        <v>5047.7</v>
      </c>
      <c r="AU16" s="13">
        <f t="shared" si="16"/>
        <v>98.69969887763482</v>
      </c>
      <c r="AV16" s="33">
        <v>1990.5</v>
      </c>
      <c r="AW16" s="35">
        <v>1937.9</v>
      </c>
      <c r="AX16" s="13">
        <f t="shared" si="17"/>
        <v>97.35744787741774</v>
      </c>
      <c r="AY16" s="33">
        <v>1445.9</v>
      </c>
      <c r="AZ16" s="35">
        <v>1433.1</v>
      </c>
      <c r="BA16" s="13">
        <f t="shared" si="1"/>
        <v>99.11473822532678</v>
      </c>
      <c r="BB16" s="33">
        <v>1102.4</v>
      </c>
      <c r="BC16" s="35">
        <v>1102.4</v>
      </c>
      <c r="BD16" s="13">
        <f t="shared" si="18"/>
        <v>100</v>
      </c>
      <c r="BE16" s="33">
        <v>174</v>
      </c>
      <c r="BF16" s="35">
        <v>166.6</v>
      </c>
      <c r="BG16" s="13">
        <f t="shared" si="19"/>
        <v>95.7471264367816</v>
      </c>
      <c r="BH16" s="33">
        <v>1736.3</v>
      </c>
      <c r="BI16" s="35">
        <v>1729.8</v>
      </c>
      <c r="BJ16" s="13">
        <f t="shared" si="20"/>
        <v>99.62564073028855</v>
      </c>
      <c r="BK16" s="25">
        <f>C16-AS16</f>
        <v>-140</v>
      </c>
      <c r="BL16" s="25">
        <f t="shared" si="21"/>
        <v>47.400000000000546</v>
      </c>
      <c r="BM16" s="13">
        <f t="shared" si="22"/>
        <v>-33.857142857143245</v>
      </c>
      <c r="BN16" s="17">
        <f t="shared" si="23"/>
        <v>-140</v>
      </c>
      <c r="BO16" s="17">
        <f t="shared" si="2"/>
        <v>47.400000000000546</v>
      </c>
      <c r="BP16" s="13">
        <f t="shared" si="24"/>
        <v>-33.857142857143245</v>
      </c>
      <c r="BQ16" s="6"/>
      <c r="BR16" s="18"/>
    </row>
    <row r="17" spans="1:70" ht="15" customHeight="1">
      <c r="A17" s="11">
        <v>8</v>
      </c>
      <c r="B17" s="12" t="s">
        <v>34</v>
      </c>
      <c r="C17" s="36">
        <f t="shared" si="3"/>
        <v>89066.7</v>
      </c>
      <c r="D17" s="23">
        <f t="shared" si="4"/>
        <v>92172.29999999999</v>
      </c>
      <c r="E17" s="13">
        <f t="shared" si="5"/>
        <v>103.48682504235589</v>
      </c>
      <c r="F17" s="34">
        <v>40750</v>
      </c>
      <c r="G17" s="15">
        <v>43855.6</v>
      </c>
      <c r="H17" s="13">
        <f t="shared" si="6"/>
        <v>107.62110429447853</v>
      </c>
      <c r="I17" s="14">
        <v>24200</v>
      </c>
      <c r="J17" s="15">
        <v>26266.3</v>
      </c>
      <c r="K17" s="13">
        <f t="shared" si="0"/>
        <v>108.53842975206611</v>
      </c>
      <c r="L17" s="14">
        <v>266.8</v>
      </c>
      <c r="M17" s="15">
        <v>266.8</v>
      </c>
      <c r="N17" s="13">
        <f t="shared" si="7"/>
        <v>100</v>
      </c>
      <c r="O17" s="14">
        <v>5705</v>
      </c>
      <c r="P17" s="15">
        <v>5865.6</v>
      </c>
      <c r="Q17" s="13">
        <f t="shared" si="8"/>
        <v>102.8150744960561</v>
      </c>
      <c r="R17" s="14">
        <v>6460</v>
      </c>
      <c r="S17" s="16">
        <v>6612.6</v>
      </c>
      <c r="T17" s="13">
        <f t="shared" si="25"/>
        <v>102.36222910216719</v>
      </c>
      <c r="U17" s="14">
        <v>900</v>
      </c>
      <c r="V17" s="16">
        <v>1326.6</v>
      </c>
      <c r="W17" s="13">
        <f t="shared" si="9"/>
        <v>147.4</v>
      </c>
      <c r="X17" s="14">
        <v>200</v>
      </c>
      <c r="Y17" s="16">
        <v>257.6</v>
      </c>
      <c r="Z17" s="13">
        <f t="shared" si="10"/>
        <v>128.8</v>
      </c>
      <c r="AA17" s="14">
        <v>225</v>
      </c>
      <c r="AB17" s="15">
        <v>233.5</v>
      </c>
      <c r="AC17" s="13">
        <f t="shared" si="11"/>
        <v>103.77777777777777</v>
      </c>
      <c r="AD17" s="13">
        <v>0</v>
      </c>
      <c r="AE17" s="13">
        <v>0</v>
      </c>
      <c r="AF17" s="13" t="e">
        <f t="shared" si="12"/>
        <v>#DIV/0!</v>
      </c>
      <c r="AG17" s="13">
        <v>580</v>
      </c>
      <c r="AH17" s="13">
        <v>596.3</v>
      </c>
      <c r="AI17" s="13">
        <f t="shared" si="13"/>
        <v>102.81034482758619</v>
      </c>
      <c r="AJ17" s="34">
        <v>48316.7</v>
      </c>
      <c r="AK17" s="16">
        <v>48316.7</v>
      </c>
      <c r="AL17" s="13">
        <f t="shared" si="14"/>
        <v>100</v>
      </c>
      <c r="AM17" s="34">
        <v>0</v>
      </c>
      <c r="AN17" s="16">
        <v>0</v>
      </c>
      <c r="AO17" s="13" t="e">
        <f t="shared" si="15"/>
        <v>#DIV/0!</v>
      </c>
      <c r="AP17" s="34">
        <v>0</v>
      </c>
      <c r="AQ17" s="15">
        <v>0</v>
      </c>
      <c r="AR17" s="13" t="e">
        <f t="shared" si="26"/>
        <v>#DIV/0!</v>
      </c>
      <c r="AS17" s="33">
        <v>101311.7</v>
      </c>
      <c r="AT17" s="35">
        <v>86534.1</v>
      </c>
      <c r="AU17" s="13">
        <f t="shared" si="16"/>
        <v>85.41372812814315</v>
      </c>
      <c r="AV17" s="33">
        <v>7614.7</v>
      </c>
      <c r="AW17" s="35">
        <v>5731.7</v>
      </c>
      <c r="AX17" s="13">
        <f t="shared" si="17"/>
        <v>75.27151430785192</v>
      </c>
      <c r="AY17" s="33">
        <v>5856.1</v>
      </c>
      <c r="AZ17" s="35">
        <v>5304.9</v>
      </c>
      <c r="BA17" s="13">
        <f t="shared" si="1"/>
        <v>90.58759242499274</v>
      </c>
      <c r="BB17" s="33">
        <v>24702</v>
      </c>
      <c r="BC17" s="35">
        <v>22771.6</v>
      </c>
      <c r="BD17" s="13">
        <f t="shared" si="18"/>
        <v>92.18524815804388</v>
      </c>
      <c r="BE17" s="33">
        <v>62936.9</v>
      </c>
      <c r="BF17" s="35">
        <v>51972.7</v>
      </c>
      <c r="BG17" s="13">
        <f t="shared" si="19"/>
        <v>82.57905934356474</v>
      </c>
      <c r="BH17" s="33">
        <v>5334.1</v>
      </c>
      <c r="BI17" s="35">
        <v>5334.1</v>
      </c>
      <c r="BJ17" s="13">
        <f t="shared" si="20"/>
        <v>100</v>
      </c>
      <c r="BK17" s="25">
        <v>-3731.7</v>
      </c>
      <c r="BL17" s="25">
        <f t="shared" si="21"/>
        <v>5638.1999999999825</v>
      </c>
      <c r="BM17" s="13">
        <f t="shared" si="22"/>
        <v>-151.0893158614032</v>
      </c>
      <c r="BN17" s="17">
        <f t="shared" si="23"/>
        <v>-12245</v>
      </c>
      <c r="BO17" s="17">
        <f t="shared" si="2"/>
        <v>5638.1999999999825</v>
      </c>
      <c r="BP17" s="13">
        <f t="shared" si="24"/>
        <v>-46.044916292364086</v>
      </c>
      <c r="BQ17" s="6"/>
      <c r="BR17" s="18"/>
    </row>
    <row r="18" spans="1:70" ht="15.75">
      <c r="A18" s="11">
        <v>9</v>
      </c>
      <c r="B18" s="12" t="s">
        <v>35</v>
      </c>
      <c r="C18" s="36">
        <f t="shared" si="3"/>
        <v>7754.8</v>
      </c>
      <c r="D18" s="23">
        <f t="shared" si="4"/>
        <v>7860.3</v>
      </c>
      <c r="E18" s="13">
        <f t="shared" si="5"/>
        <v>101.36044772270078</v>
      </c>
      <c r="F18" s="34">
        <v>1475.8</v>
      </c>
      <c r="G18" s="15">
        <v>1581.3</v>
      </c>
      <c r="H18" s="13">
        <f t="shared" si="6"/>
        <v>107.14866513077652</v>
      </c>
      <c r="I18" s="14">
        <v>42</v>
      </c>
      <c r="J18" s="15">
        <v>48.6</v>
      </c>
      <c r="K18" s="13">
        <f>J18/I18*100</f>
        <v>115.71428571428572</v>
      </c>
      <c r="L18" s="14">
        <v>0</v>
      </c>
      <c r="M18" s="15">
        <v>-0.4</v>
      </c>
      <c r="N18" s="13" t="e">
        <f t="shared" si="7"/>
        <v>#DIV/0!</v>
      </c>
      <c r="O18" s="14">
        <v>119.5</v>
      </c>
      <c r="P18" s="15">
        <v>119.9</v>
      </c>
      <c r="Q18" s="13">
        <f t="shared" si="8"/>
        <v>100.33472803347281</v>
      </c>
      <c r="R18" s="14">
        <v>353</v>
      </c>
      <c r="S18" s="15">
        <v>351.4</v>
      </c>
      <c r="T18" s="13">
        <f t="shared" si="25"/>
        <v>99.54674220963172</v>
      </c>
      <c r="U18" s="14">
        <v>0</v>
      </c>
      <c r="V18" s="16">
        <v>0</v>
      </c>
      <c r="W18" s="13" t="e">
        <f t="shared" si="9"/>
        <v>#DIV/0!</v>
      </c>
      <c r="X18" s="14">
        <v>232.2</v>
      </c>
      <c r="Y18" s="24">
        <v>233.4</v>
      </c>
      <c r="Z18" s="13">
        <f t="shared" si="10"/>
        <v>100.51679586563309</v>
      </c>
      <c r="AA18" s="14">
        <v>0</v>
      </c>
      <c r="AB18" s="15">
        <v>0</v>
      </c>
      <c r="AC18" s="13" t="e">
        <f t="shared" si="11"/>
        <v>#DIV/0!</v>
      </c>
      <c r="AD18" s="13">
        <v>0</v>
      </c>
      <c r="AE18" s="13">
        <v>0</v>
      </c>
      <c r="AF18" s="13" t="e">
        <f t="shared" si="12"/>
        <v>#DIV/0!</v>
      </c>
      <c r="AG18" s="13">
        <v>0</v>
      </c>
      <c r="AH18" s="13">
        <v>0</v>
      </c>
      <c r="AI18" s="13" t="e">
        <f t="shared" si="13"/>
        <v>#DIV/0!</v>
      </c>
      <c r="AJ18" s="34">
        <v>6279</v>
      </c>
      <c r="AK18" s="24">
        <v>6279</v>
      </c>
      <c r="AL18" s="13">
        <f t="shared" si="14"/>
        <v>100</v>
      </c>
      <c r="AM18" s="34">
        <v>2604.2</v>
      </c>
      <c r="AN18" s="16">
        <v>2604.2</v>
      </c>
      <c r="AO18" s="13">
        <f t="shared" si="15"/>
        <v>100</v>
      </c>
      <c r="AP18" s="34">
        <v>0</v>
      </c>
      <c r="AQ18" s="16">
        <v>0</v>
      </c>
      <c r="AR18" s="13" t="e">
        <f>AQ18/AP18*100</f>
        <v>#DIV/0!</v>
      </c>
      <c r="AS18" s="33">
        <v>8079</v>
      </c>
      <c r="AT18" s="35">
        <v>7724.1</v>
      </c>
      <c r="AU18" s="13">
        <f t="shared" si="16"/>
        <v>95.60712959524695</v>
      </c>
      <c r="AV18" s="33">
        <v>2275.4</v>
      </c>
      <c r="AW18" s="35">
        <v>2183.7</v>
      </c>
      <c r="AX18" s="13">
        <f t="shared" si="17"/>
        <v>95.96993935132284</v>
      </c>
      <c r="AY18" s="33">
        <v>1589.1</v>
      </c>
      <c r="AZ18" s="35">
        <v>1499</v>
      </c>
      <c r="BA18" s="13">
        <f t="shared" si="1"/>
        <v>94.33012396954251</v>
      </c>
      <c r="BB18" s="33">
        <v>1951.2</v>
      </c>
      <c r="BC18" s="35">
        <v>1927.1</v>
      </c>
      <c r="BD18" s="13">
        <f t="shared" si="18"/>
        <v>98.76486264862649</v>
      </c>
      <c r="BE18" s="33">
        <v>1025.4</v>
      </c>
      <c r="BF18" s="35">
        <v>819.3</v>
      </c>
      <c r="BG18" s="13">
        <f t="shared" si="19"/>
        <v>79.90052662375658</v>
      </c>
      <c r="BH18" s="33">
        <v>2713.8</v>
      </c>
      <c r="BI18" s="35">
        <v>2680.7</v>
      </c>
      <c r="BJ18" s="13">
        <f t="shared" si="20"/>
        <v>98.78030805512564</v>
      </c>
      <c r="BK18" s="25">
        <v>0</v>
      </c>
      <c r="BL18" s="25">
        <f t="shared" si="21"/>
        <v>136.19999999999982</v>
      </c>
      <c r="BM18" s="13" t="e">
        <f t="shared" si="22"/>
        <v>#DIV/0!</v>
      </c>
      <c r="BN18" s="17">
        <f t="shared" si="23"/>
        <v>-324.1999999999998</v>
      </c>
      <c r="BO18" s="17">
        <f t="shared" si="2"/>
        <v>136.19999999999982</v>
      </c>
      <c r="BP18" s="13">
        <f t="shared" si="24"/>
        <v>-42.011104256631675</v>
      </c>
      <c r="BQ18" s="6"/>
      <c r="BR18" s="18"/>
    </row>
    <row r="19" spans="1:70" ht="15.75">
      <c r="A19" s="11">
        <v>10</v>
      </c>
      <c r="B19" s="12" t="s">
        <v>36</v>
      </c>
      <c r="C19" s="36">
        <f t="shared" si="3"/>
        <v>14518.5</v>
      </c>
      <c r="D19" s="23">
        <f t="shared" si="4"/>
        <v>14330.1</v>
      </c>
      <c r="E19" s="13">
        <f t="shared" si="5"/>
        <v>98.70234528360368</v>
      </c>
      <c r="F19" s="34">
        <v>9106</v>
      </c>
      <c r="G19" s="15">
        <v>8917.6</v>
      </c>
      <c r="H19" s="13">
        <f t="shared" si="6"/>
        <v>97.93103448275863</v>
      </c>
      <c r="I19" s="14">
        <v>100</v>
      </c>
      <c r="J19" s="24">
        <v>106.8</v>
      </c>
      <c r="K19" s="13">
        <f t="shared" si="0"/>
        <v>106.80000000000001</v>
      </c>
      <c r="L19" s="14">
        <v>70.3</v>
      </c>
      <c r="M19" s="15">
        <v>70.3</v>
      </c>
      <c r="N19" s="13">
        <f t="shared" si="7"/>
        <v>100</v>
      </c>
      <c r="O19" s="14">
        <v>150</v>
      </c>
      <c r="P19" s="16">
        <v>138.9</v>
      </c>
      <c r="Q19" s="13">
        <f t="shared" si="8"/>
        <v>92.60000000000001</v>
      </c>
      <c r="R19" s="14">
        <v>280</v>
      </c>
      <c r="S19" s="15">
        <v>266.7</v>
      </c>
      <c r="T19" s="13">
        <f t="shared" si="25"/>
        <v>95.25</v>
      </c>
      <c r="U19" s="14">
        <v>0</v>
      </c>
      <c r="V19" s="16">
        <v>0</v>
      </c>
      <c r="W19" s="13" t="e">
        <f t="shared" si="9"/>
        <v>#DIV/0!</v>
      </c>
      <c r="X19" s="14">
        <v>160</v>
      </c>
      <c r="Y19" s="16">
        <v>146.2</v>
      </c>
      <c r="Z19" s="13">
        <f t="shared" si="10"/>
        <v>91.375</v>
      </c>
      <c r="AA19" s="14">
        <v>16.7</v>
      </c>
      <c r="AB19" s="15">
        <v>16.7</v>
      </c>
      <c r="AC19" s="13">
        <f t="shared" si="11"/>
        <v>100</v>
      </c>
      <c r="AD19" s="13">
        <v>0</v>
      </c>
      <c r="AE19" s="13">
        <v>0</v>
      </c>
      <c r="AF19" s="13" t="e">
        <f t="shared" si="12"/>
        <v>#DIV/0!</v>
      </c>
      <c r="AG19" s="13">
        <v>0</v>
      </c>
      <c r="AH19" s="13">
        <v>0</v>
      </c>
      <c r="AI19" s="13" t="e">
        <f t="shared" si="13"/>
        <v>#DIV/0!</v>
      </c>
      <c r="AJ19" s="34">
        <v>5412.5</v>
      </c>
      <c r="AK19" s="15">
        <v>5412.5</v>
      </c>
      <c r="AL19" s="13">
        <f t="shared" si="14"/>
        <v>100</v>
      </c>
      <c r="AM19" s="34">
        <v>3484.2</v>
      </c>
      <c r="AN19" s="16">
        <v>3484.2</v>
      </c>
      <c r="AO19" s="13">
        <f t="shared" si="15"/>
        <v>100</v>
      </c>
      <c r="AP19" s="34">
        <v>0</v>
      </c>
      <c r="AQ19" s="15">
        <v>0</v>
      </c>
      <c r="AR19" s="13" t="e">
        <f t="shared" si="26"/>
        <v>#DIV/0!</v>
      </c>
      <c r="AS19" s="33">
        <v>12227.1</v>
      </c>
      <c r="AT19" s="35">
        <v>10481.3</v>
      </c>
      <c r="AU19" s="13">
        <f t="shared" si="16"/>
        <v>85.72188008603838</v>
      </c>
      <c r="AV19" s="33">
        <v>3469.6</v>
      </c>
      <c r="AW19" s="35">
        <v>3241.4</v>
      </c>
      <c r="AX19" s="13">
        <f t="shared" si="17"/>
        <v>93.4228729536546</v>
      </c>
      <c r="AY19" s="33">
        <v>1638.6</v>
      </c>
      <c r="AZ19" s="35">
        <v>1568</v>
      </c>
      <c r="BA19" s="13">
        <f t="shared" si="1"/>
        <v>95.69144391553766</v>
      </c>
      <c r="BB19" s="33">
        <v>3683.3</v>
      </c>
      <c r="BC19" s="35">
        <v>3634.1</v>
      </c>
      <c r="BD19" s="13">
        <f t="shared" si="18"/>
        <v>98.66424130535117</v>
      </c>
      <c r="BE19" s="33">
        <v>2551.7</v>
      </c>
      <c r="BF19" s="35">
        <v>2300.5</v>
      </c>
      <c r="BG19" s="13">
        <f t="shared" si="19"/>
        <v>90.15558255280793</v>
      </c>
      <c r="BH19" s="33">
        <v>1191.6</v>
      </c>
      <c r="BI19" s="35">
        <v>1185.4</v>
      </c>
      <c r="BJ19" s="13">
        <f t="shared" si="20"/>
        <v>99.47969117153409</v>
      </c>
      <c r="BK19" s="25">
        <v>0</v>
      </c>
      <c r="BL19" s="25">
        <f t="shared" si="21"/>
        <v>3848.800000000001</v>
      </c>
      <c r="BM19" s="13" t="e">
        <f t="shared" si="22"/>
        <v>#DIV/0!</v>
      </c>
      <c r="BN19" s="17">
        <f t="shared" si="23"/>
        <v>2291.3999999999996</v>
      </c>
      <c r="BO19" s="17">
        <f t="shared" si="2"/>
        <v>3848.800000000001</v>
      </c>
      <c r="BP19" s="13">
        <f t="shared" si="24"/>
        <v>167.96718163568133</v>
      </c>
      <c r="BQ19" s="6"/>
      <c r="BR19" s="18"/>
    </row>
    <row r="20" spans="1:70" ht="15.75">
      <c r="A20" s="11">
        <v>11</v>
      </c>
      <c r="B20" s="12" t="s">
        <v>37</v>
      </c>
      <c r="C20" s="37">
        <f t="shared" si="3"/>
        <v>12791.6</v>
      </c>
      <c r="D20" s="23">
        <f t="shared" si="4"/>
        <v>12556.7</v>
      </c>
      <c r="E20" s="13">
        <f t="shared" si="5"/>
        <v>98.1636386378561</v>
      </c>
      <c r="F20" s="34">
        <v>2941.1</v>
      </c>
      <c r="G20" s="15">
        <v>3179.5</v>
      </c>
      <c r="H20" s="13">
        <f t="shared" si="6"/>
        <v>108.10581075107952</v>
      </c>
      <c r="I20" s="14">
        <v>460</v>
      </c>
      <c r="J20" s="24">
        <v>516</v>
      </c>
      <c r="K20" s="13">
        <f t="shared" si="0"/>
        <v>112.17391304347825</v>
      </c>
      <c r="L20" s="14">
        <v>13</v>
      </c>
      <c r="M20" s="15">
        <v>13</v>
      </c>
      <c r="N20" s="13">
        <f t="shared" si="7"/>
        <v>100</v>
      </c>
      <c r="O20" s="14">
        <v>490</v>
      </c>
      <c r="P20" s="15">
        <v>497.3</v>
      </c>
      <c r="Q20" s="13">
        <f t="shared" si="8"/>
        <v>101.48979591836735</v>
      </c>
      <c r="R20" s="14">
        <v>567</v>
      </c>
      <c r="S20" s="15">
        <v>609.1</v>
      </c>
      <c r="T20" s="13">
        <f t="shared" si="25"/>
        <v>107.42504409171076</v>
      </c>
      <c r="U20" s="14">
        <v>0</v>
      </c>
      <c r="V20" s="16">
        <v>0</v>
      </c>
      <c r="W20" s="13" t="e">
        <f t="shared" si="9"/>
        <v>#DIV/0!</v>
      </c>
      <c r="X20" s="14">
        <v>290</v>
      </c>
      <c r="Y20" s="16">
        <v>286.5</v>
      </c>
      <c r="Z20" s="13">
        <f t="shared" si="10"/>
        <v>98.79310344827587</v>
      </c>
      <c r="AA20" s="14">
        <v>236.4</v>
      </c>
      <c r="AB20" s="15">
        <v>243.9</v>
      </c>
      <c r="AC20" s="13">
        <f t="shared" si="11"/>
        <v>103.17258883248729</v>
      </c>
      <c r="AD20" s="13">
        <v>0</v>
      </c>
      <c r="AE20" s="13">
        <v>0</v>
      </c>
      <c r="AF20" s="13" t="e">
        <f t="shared" si="12"/>
        <v>#DIV/0!</v>
      </c>
      <c r="AG20" s="13">
        <v>7.2</v>
      </c>
      <c r="AH20" s="13">
        <v>7.2</v>
      </c>
      <c r="AI20" s="13">
        <v>0.2</v>
      </c>
      <c r="AJ20" s="34">
        <v>9850.5</v>
      </c>
      <c r="AK20" s="15">
        <v>9377.2</v>
      </c>
      <c r="AL20" s="13">
        <f t="shared" si="14"/>
        <v>95.19516775798184</v>
      </c>
      <c r="AM20" s="34">
        <v>6545.9</v>
      </c>
      <c r="AN20" s="16">
        <v>6545.9</v>
      </c>
      <c r="AO20" s="13">
        <f t="shared" si="15"/>
        <v>100</v>
      </c>
      <c r="AP20" s="34">
        <v>0</v>
      </c>
      <c r="AQ20" s="15">
        <v>0</v>
      </c>
      <c r="AR20" s="13" t="e">
        <f t="shared" si="26"/>
        <v>#DIV/0!</v>
      </c>
      <c r="AS20" s="33">
        <v>13980.1</v>
      </c>
      <c r="AT20" s="35">
        <v>10198.6</v>
      </c>
      <c r="AU20" s="13">
        <f>AT20/AS20*100</f>
        <v>72.95083726153604</v>
      </c>
      <c r="AV20" s="33">
        <v>2953.2</v>
      </c>
      <c r="AW20" s="35">
        <v>2896.5</v>
      </c>
      <c r="AX20" s="13">
        <f t="shared" si="17"/>
        <v>98.0800487606664</v>
      </c>
      <c r="AY20" s="33">
        <v>1941.1</v>
      </c>
      <c r="AZ20" s="35">
        <v>1887.3</v>
      </c>
      <c r="BA20" s="13">
        <f t="shared" si="1"/>
        <v>97.2283756632837</v>
      </c>
      <c r="BB20" s="33">
        <v>3355.5</v>
      </c>
      <c r="BC20" s="35">
        <v>2867.7</v>
      </c>
      <c r="BD20" s="13">
        <f t="shared" si="18"/>
        <v>85.4626732230666</v>
      </c>
      <c r="BE20" s="33">
        <v>4488.5</v>
      </c>
      <c r="BF20" s="35">
        <v>1293.4</v>
      </c>
      <c r="BG20" s="13">
        <f t="shared" si="19"/>
        <v>28.815862760387663</v>
      </c>
      <c r="BH20" s="33">
        <v>2167.7</v>
      </c>
      <c r="BI20" s="35">
        <v>2131.1</v>
      </c>
      <c r="BJ20" s="13">
        <f t="shared" si="20"/>
        <v>98.31157447986345</v>
      </c>
      <c r="BK20" s="25">
        <v>863.3</v>
      </c>
      <c r="BL20" s="25">
        <f t="shared" si="21"/>
        <v>2358.1000000000004</v>
      </c>
      <c r="BM20" s="13">
        <f t="shared" si="22"/>
        <v>273.1495424533766</v>
      </c>
      <c r="BN20" s="17">
        <f t="shared" si="23"/>
        <v>-1188.5</v>
      </c>
      <c r="BO20" s="17">
        <f t="shared" si="2"/>
        <v>2358.1000000000004</v>
      </c>
      <c r="BP20" s="13">
        <f t="shared" si="24"/>
        <v>-198.40976020193523</v>
      </c>
      <c r="BQ20" s="6"/>
      <c r="BR20" s="18"/>
    </row>
    <row r="21" spans="1:70" ht="15" customHeight="1">
      <c r="A21" s="11">
        <v>12</v>
      </c>
      <c r="B21" s="12" t="s">
        <v>38</v>
      </c>
      <c r="C21" s="36">
        <f t="shared" si="3"/>
        <v>5316.6</v>
      </c>
      <c r="D21" s="31">
        <f t="shared" si="4"/>
        <v>5375.9</v>
      </c>
      <c r="E21" s="13">
        <f t="shared" si="5"/>
        <v>101.11537448745437</v>
      </c>
      <c r="F21" s="34">
        <v>992.1</v>
      </c>
      <c r="G21" s="15">
        <v>1051.4</v>
      </c>
      <c r="H21" s="13">
        <f t="shared" si="6"/>
        <v>105.97722003830259</v>
      </c>
      <c r="I21" s="14">
        <v>48</v>
      </c>
      <c r="J21" s="15">
        <v>51.4</v>
      </c>
      <c r="K21" s="13">
        <f t="shared" si="0"/>
        <v>107.08333333333333</v>
      </c>
      <c r="L21" s="14">
        <v>3.8</v>
      </c>
      <c r="M21" s="16">
        <v>3.8</v>
      </c>
      <c r="N21" s="13">
        <f t="shared" si="7"/>
        <v>100</v>
      </c>
      <c r="O21" s="14">
        <v>62</v>
      </c>
      <c r="P21" s="15">
        <v>61.1</v>
      </c>
      <c r="Q21" s="13">
        <f t="shared" si="8"/>
        <v>98.54838709677419</v>
      </c>
      <c r="R21" s="14">
        <v>141</v>
      </c>
      <c r="S21" s="15">
        <v>141.8</v>
      </c>
      <c r="T21" s="13">
        <f t="shared" si="25"/>
        <v>100.56737588652483</v>
      </c>
      <c r="U21" s="14">
        <v>0</v>
      </c>
      <c r="V21" s="16">
        <v>0</v>
      </c>
      <c r="W21" s="13" t="e">
        <f t="shared" si="9"/>
        <v>#DIV/0!</v>
      </c>
      <c r="X21" s="14">
        <v>286</v>
      </c>
      <c r="Y21" s="16">
        <v>276.3</v>
      </c>
      <c r="Z21" s="13">
        <f t="shared" si="10"/>
        <v>96.60839160839161</v>
      </c>
      <c r="AA21" s="14">
        <v>7.2</v>
      </c>
      <c r="AB21" s="24">
        <v>7.2</v>
      </c>
      <c r="AC21" s="13">
        <f t="shared" si="11"/>
        <v>100</v>
      </c>
      <c r="AD21" s="13">
        <v>0</v>
      </c>
      <c r="AE21" s="13">
        <v>0</v>
      </c>
      <c r="AF21" s="13" t="e">
        <f t="shared" si="12"/>
        <v>#DIV/0!</v>
      </c>
      <c r="AG21" s="13">
        <v>13.4</v>
      </c>
      <c r="AH21" s="23">
        <v>13.4</v>
      </c>
      <c r="AI21" s="13">
        <f t="shared" si="13"/>
        <v>100</v>
      </c>
      <c r="AJ21" s="34">
        <v>4324.5</v>
      </c>
      <c r="AK21" s="16">
        <v>4324.5</v>
      </c>
      <c r="AL21" s="13">
        <f t="shared" si="14"/>
        <v>100</v>
      </c>
      <c r="AM21" s="34">
        <v>1132.3</v>
      </c>
      <c r="AN21" s="16">
        <v>1132.3</v>
      </c>
      <c r="AO21" s="13">
        <f t="shared" si="15"/>
        <v>100</v>
      </c>
      <c r="AP21" s="34">
        <v>0</v>
      </c>
      <c r="AQ21" s="15">
        <v>0</v>
      </c>
      <c r="AR21" s="13" t="e">
        <f>AQ21/AP21*100</f>
        <v>#DIV/0!</v>
      </c>
      <c r="AS21" s="33">
        <v>5416.6</v>
      </c>
      <c r="AT21" s="35">
        <v>5345.8</v>
      </c>
      <c r="AU21" s="13">
        <f t="shared" si="16"/>
        <v>98.69290698962449</v>
      </c>
      <c r="AV21" s="33">
        <v>1598.9</v>
      </c>
      <c r="AW21" s="35">
        <v>1548.4</v>
      </c>
      <c r="AX21" s="13">
        <f t="shared" si="17"/>
        <v>96.84157858527738</v>
      </c>
      <c r="AY21" s="33">
        <v>1146.6</v>
      </c>
      <c r="AZ21" s="35">
        <v>1137.9</v>
      </c>
      <c r="BA21" s="13">
        <f t="shared" si="1"/>
        <v>99.24123495552068</v>
      </c>
      <c r="BB21" s="33">
        <v>1199.4</v>
      </c>
      <c r="BC21" s="35">
        <v>1199.4</v>
      </c>
      <c r="BD21" s="13">
        <f t="shared" si="18"/>
        <v>100</v>
      </c>
      <c r="BE21" s="33">
        <v>1094.2</v>
      </c>
      <c r="BF21" s="35">
        <v>1079.4</v>
      </c>
      <c r="BG21" s="13">
        <f t="shared" si="19"/>
        <v>98.64741363553281</v>
      </c>
      <c r="BH21" s="33">
        <v>1439.4</v>
      </c>
      <c r="BI21" s="35">
        <v>1433.9</v>
      </c>
      <c r="BJ21" s="13">
        <f t="shared" si="20"/>
        <v>99.61789634569959</v>
      </c>
      <c r="BK21" s="25">
        <f>C21-AS21</f>
        <v>-100</v>
      </c>
      <c r="BL21" s="25">
        <f t="shared" si="21"/>
        <v>30.099999999999454</v>
      </c>
      <c r="BM21" s="13">
        <f t="shared" si="22"/>
        <v>-30.099999999999454</v>
      </c>
      <c r="BN21" s="17">
        <f t="shared" si="23"/>
        <v>-100</v>
      </c>
      <c r="BO21" s="17">
        <f t="shared" si="2"/>
        <v>30.099999999999454</v>
      </c>
      <c r="BP21" s="13">
        <f t="shared" si="24"/>
        <v>-30.099999999999454</v>
      </c>
      <c r="BQ21" s="6"/>
      <c r="BR21" s="18"/>
    </row>
    <row r="22" spans="1:70" ht="15.75">
      <c r="A22" s="11">
        <v>13</v>
      </c>
      <c r="B22" s="12" t="s">
        <v>39</v>
      </c>
      <c r="C22" s="36">
        <f t="shared" si="3"/>
        <v>7888.6</v>
      </c>
      <c r="D22" s="26">
        <f t="shared" si="4"/>
        <v>7995.9</v>
      </c>
      <c r="E22" s="13">
        <f t="shared" si="5"/>
        <v>101.36019065486903</v>
      </c>
      <c r="F22" s="34">
        <v>1803.4</v>
      </c>
      <c r="G22" s="15">
        <v>1910.7</v>
      </c>
      <c r="H22" s="13">
        <f t="shared" si="6"/>
        <v>105.94987246312519</v>
      </c>
      <c r="I22" s="14">
        <v>41</v>
      </c>
      <c r="J22" s="15">
        <v>46</v>
      </c>
      <c r="K22" s="13">
        <f t="shared" si="0"/>
        <v>112.19512195121952</v>
      </c>
      <c r="L22" s="14">
        <v>80.2</v>
      </c>
      <c r="M22" s="16">
        <v>80.2</v>
      </c>
      <c r="N22" s="13">
        <f t="shared" si="7"/>
        <v>100</v>
      </c>
      <c r="O22" s="14">
        <v>163.4</v>
      </c>
      <c r="P22" s="15">
        <v>164.2</v>
      </c>
      <c r="Q22" s="13">
        <f t="shared" si="8"/>
        <v>100.48959608323132</v>
      </c>
      <c r="R22" s="14">
        <v>303</v>
      </c>
      <c r="S22" s="15">
        <v>308.8</v>
      </c>
      <c r="T22" s="13">
        <f t="shared" si="25"/>
        <v>101.91419141914191</v>
      </c>
      <c r="U22" s="14">
        <v>0</v>
      </c>
      <c r="V22" s="16">
        <v>0</v>
      </c>
      <c r="W22" s="13" t="e">
        <f t="shared" si="9"/>
        <v>#DIV/0!</v>
      </c>
      <c r="X22" s="14">
        <v>140</v>
      </c>
      <c r="Y22" s="16">
        <v>140.2</v>
      </c>
      <c r="Z22" s="13">
        <f t="shared" si="10"/>
        <v>100.14285714285714</v>
      </c>
      <c r="AA22" s="14">
        <v>80</v>
      </c>
      <c r="AB22" s="15">
        <v>64.9</v>
      </c>
      <c r="AC22" s="13">
        <f t="shared" si="11"/>
        <v>81.125</v>
      </c>
      <c r="AD22" s="13">
        <v>0</v>
      </c>
      <c r="AE22" s="13">
        <v>0</v>
      </c>
      <c r="AF22" s="13" t="e">
        <f t="shared" si="12"/>
        <v>#DIV/0!</v>
      </c>
      <c r="AG22" s="13">
        <v>0</v>
      </c>
      <c r="AH22" s="13">
        <v>0</v>
      </c>
      <c r="AI22" s="13" t="e">
        <f t="shared" si="13"/>
        <v>#DIV/0!</v>
      </c>
      <c r="AJ22" s="34">
        <v>6085.2</v>
      </c>
      <c r="AK22" s="16">
        <v>6085.2</v>
      </c>
      <c r="AL22" s="13">
        <f t="shared" si="14"/>
        <v>100</v>
      </c>
      <c r="AM22" s="34">
        <v>3121.4</v>
      </c>
      <c r="AN22" s="16">
        <v>3121.4</v>
      </c>
      <c r="AO22" s="13">
        <f t="shared" si="15"/>
        <v>100</v>
      </c>
      <c r="AP22" s="34">
        <v>0</v>
      </c>
      <c r="AQ22" s="15">
        <v>0</v>
      </c>
      <c r="AR22" s="13" t="e">
        <f>AQ22/AP22*100</f>
        <v>#DIV/0!</v>
      </c>
      <c r="AS22" s="33">
        <v>7998.7</v>
      </c>
      <c r="AT22" s="35">
        <v>7970.2</v>
      </c>
      <c r="AU22" s="13">
        <f t="shared" si="16"/>
        <v>99.64369209996624</v>
      </c>
      <c r="AV22" s="33">
        <v>2404.6</v>
      </c>
      <c r="AW22" s="35">
        <v>2394.6</v>
      </c>
      <c r="AX22" s="13">
        <f t="shared" si="17"/>
        <v>99.58413041670133</v>
      </c>
      <c r="AY22" s="33">
        <v>1759.3</v>
      </c>
      <c r="AZ22" s="35">
        <v>1751.2</v>
      </c>
      <c r="BA22" s="13">
        <f t="shared" si="1"/>
        <v>99.53958960950379</v>
      </c>
      <c r="BB22" s="33">
        <v>3676.4</v>
      </c>
      <c r="BC22" s="35">
        <v>3676.4</v>
      </c>
      <c r="BD22" s="13">
        <f t="shared" si="18"/>
        <v>100</v>
      </c>
      <c r="BE22" s="33">
        <v>231.3</v>
      </c>
      <c r="BF22" s="35">
        <v>225.3</v>
      </c>
      <c r="BG22" s="13">
        <f t="shared" si="19"/>
        <v>97.4059662775616</v>
      </c>
      <c r="BH22" s="33">
        <v>1543.5</v>
      </c>
      <c r="BI22" s="35">
        <v>1531.4</v>
      </c>
      <c r="BJ22" s="13">
        <f t="shared" si="20"/>
        <v>99.2160673793327</v>
      </c>
      <c r="BK22" s="25">
        <v>0</v>
      </c>
      <c r="BL22" s="25">
        <f t="shared" si="21"/>
        <v>25.699999999999818</v>
      </c>
      <c r="BM22" s="13" t="e">
        <f t="shared" si="22"/>
        <v>#DIV/0!</v>
      </c>
      <c r="BN22" s="17">
        <f t="shared" si="23"/>
        <v>-110.09999999999945</v>
      </c>
      <c r="BO22" s="17">
        <f t="shared" si="2"/>
        <v>25.699999999999818</v>
      </c>
      <c r="BP22" s="13">
        <f t="shared" si="24"/>
        <v>-23.342415985467706</v>
      </c>
      <c r="BQ22" s="6"/>
      <c r="BR22" s="18"/>
    </row>
    <row r="23" spans="1:70" ht="15.75">
      <c r="A23" s="11">
        <v>14</v>
      </c>
      <c r="B23" s="12" t="s">
        <v>40</v>
      </c>
      <c r="C23" s="36">
        <f t="shared" si="3"/>
        <v>5533.1</v>
      </c>
      <c r="D23" s="26">
        <f t="shared" si="4"/>
        <v>5644.3</v>
      </c>
      <c r="E23" s="13">
        <f t="shared" si="5"/>
        <v>102.009723301585</v>
      </c>
      <c r="F23" s="34">
        <v>1073.1</v>
      </c>
      <c r="G23" s="15">
        <v>1184.3</v>
      </c>
      <c r="H23" s="13">
        <f t="shared" si="6"/>
        <v>110.36250116484952</v>
      </c>
      <c r="I23" s="14">
        <v>54</v>
      </c>
      <c r="J23" s="15">
        <v>53.7</v>
      </c>
      <c r="K23" s="13">
        <f t="shared" si="0"/>
        <v>99.44444444444444</v>
      </c>
      <c r="L23" s="14">
        <v>1.7</v>
      </c>
      <c r="M23" s="15">
        <v>1.7</v>
      </c>
      <c r="N23" s="13">
        <f t="shared" si="7"/>
        <v>100</v>
      </c>
      <c r="O23" s="14">
        <v>74</v>
      </c>
      <c r="P23" s="15">
        <v>108.8</v>
      </c>
      <c r="Q23" s="13">
        <f t="shared" si="8"/>
        <v>147.027027027027</v>
      </c>
      <c r="R23" s="14">
        <v>245</v>
      </c>
      <c r="S23" s="15">
        <v>252.8</v>
      </c>
      <c r="T23" s="13">
        <f t="shared" si="25"/>
        <v>103.18367346938774</v>
      </c>
      <c r="U23" s="14">
        <v>0</v>
      </c>
      <c r="V23" s="16">
        <v>0</v>
      </c>
      <c r="W23" s="13" t="e">
        <f t="shared" si="9"/>
        <v>#DIV/0!</v>
      </c>
      <c r="X23" s="14">
        <v>230</v>
      </c>
      <c r="Y23" s="16">
        <v>217.2</v>
      </c>
      <c r="Z23" s="13">
        <f t="shared" si="10"/>
        <v>94.43478260869564</v>
      </c>
      <c r="AA23" s="14">
        <v>6</v>
      </c>
      <c r="AB23" s="15">
        <v>9</v>
      </c>
      <c r="AC23" s="13">
        <f t="shared" si="11"/>
        <v>150</v>
      </c>
      <c r="AD23" s="13">
        <v>0</v>
      </c>
      <c r="AE23" s="13">
        <v>0</v>
      </c>
      <c r="AF23" s="13" t="e">
        <f t="shared" si="12"/>
        <v>#DIV/0!</v>
      </c>
      <c r="AG23" s="13">
        <v>0</v>
      </c>
      <c r="AH23" s="13">
        <v>0</v>
      </c>
      <c r="AI23" s="13" t="e">
        <f t="shared" si="13"/>
        <v>#DIV/0!</v>
      </c>
      <c r="AJ23" s="34">
        <v>4460</v>
      </c>
      <c r="AK23" s="15">
        <v>4460</v>
      </c>
      <c r="AL23" s="13">
        <f t="shared" si="14"/>
        <v>100</v>
      </c>
      <c r="AM23" s="34">
        <v>1635.9</v>
      </c>
      <c r="AN23" s="16">
        <v>1635.9</v>
      </c>
      <c r="AO23" s="13">
        <f t="shared" si="15"/>
        <v>100</v>
      </c>
      <c r="AP23" s="34">
        <v>0</v>
      </c>
      <c r="AQ23" s="15">
        <v>0</v>
      </c>
      <c r="AR23" s="13" t="e">
        <f>AQ23/AP23*100</f>
        <v>#DIV/0!</v>
      </c>
      <c r="AS23" s="33">
        <v>6426.8</v>
      </c>
      <c r="AT23" s="35">
        <v>6116</v>
      </c>
      <c r="AU23" s="13">
        <f t="shared" si="16"/>
        <v>95.16400074687247</v>
      </c>
      <c r="AV23" s="33">
        <v>1913.1</v>
      </c>
      <c r="AW23" s="35">
        <v>1713.3</v>
      </c>
      <c r="AX23" s="13">
        <f t="shared" si="17"/>
        <v>89.55621765720558</v>
      </c>
      <c r="AY23" s="33">
        <v>1227.4</v>
      </c>
      <c r="AZ23" s="35">
        <v>1199.1</v>
      </c>
      <c r="BA23" s="13">
        <f t="shared" si="1"/>
        <v>97.69431318233663</v>
      </c>
      <c r="BB23" s="33">
        <v>1074</v>
      </c>
      <c r="BC23" s="35">
        <v>1021.5</v>
      </c>
      <c r="BD23" s="13">
        <f t="shared" si="18"/>
        <v>95.11173184357543</v>
      </c>
      <c r="BE23" s="33">
        <v>1810</v>
      </c>
      <c r="BF23" s="35">
        <v>1800</v>
      </c>
      <c r="BG23" s="13">
        <f t="shared" si="19"/>
        <v>99.4475138121547</v>
      </c>
      <c r="BH23" s="33">
        <v>1471.4</v>
      </c>
      <c r="BI23" s="35">
        <v>1464.4</v>
      </c>
      <c r="BJ23" s="13">
        <f t="shared" si="20"/>
        <v>99.52426260704091</v>
      </c>
      <c r="BK23" s="25">
        <v>0</v>
      </c>
      <c r="BL23" s="25">
        <f t="shared" si="21"/>
        <v>-471.6999999999998</v>
      </c>
      <c r="BM23" s="13" t="e">
        <f t="shared" si="22"/>
        <v>#DIV/0!</v>
      </c>
      <c r="BN23" s="17">
        <f t="shared" si="23"/>
        <v>-893.6999999999998</v>
      </c>
      <c r="BO23" s="17">
        <f t="shared" si="2"/>
        <v>-471.6999999999998</v>
      </c>
      <c r="BP23" s="13">
        <f t="shared" si="24"/>
        <v>52.7805751370706</v>
      </c>
      <c r="BQ23" s="6"/>
      <c r="BR23" s="18"/>
    </row>
    <row r="24" spans="1:70" ht="15.75">
      <c r="A24" s="11">
        <v>15</v>
      </c>
      <c r="B24" s="12" t="s">
        <v>41</v>
      </c>
      <c r="C24" s="37">
        <f>F24+AJ24</f>
        <v>7794.2</v>
      </c>
      <c r="D24" s="26">
        <f t="shared" si="4"/>
        <v>7860.2</v>
      </c>
      <c r="E24" s="13">
        <f t="shared" si="5"/>
        <v>100.84678350568372</v>
      </c>
      <c r="F24" s="34">
        <v>1254.8</v>
      </c>
      <c r="G24" s="24">
        <v>1320.8</v>
      </c>
      <c r="H24" s="13">
        <f t="shared" si="6"/>
        <v>105.25980235894166</v>
      </c>
      <c r="I24" s="14">
        <v>135</v>
      </c>
      <c r="J24" s="15">
        <v>146.8</v>
      </c>
      <c r="K24" s="13">
        <f t="shared" si="0"/>
        <v>108.74074074074076</v>
      </c>
      <c r="L24" s="14">
        <v>38.3</v>
      </c>
      <c r="M24" s="15">
        <v>38.3</v>
      </c>
      <c r="N24" s="13">
        <f t="shared" si="7"/>
        <v>100</v>
      </c>
      <c r="O24" s="14">
        <v>127</v>
      </c>
      <c r="P24" s="15">
        <v>127.6</v>
      </c>
      <c r="Q24" s="13">
        <f t="shared" si="8"/>
        <v>100.47244094488188</v>
      </c>
      <c r="R24" s="14">
        <v>227</v>
      </c>
      <c r="S24" s="15">
        <v>233.5</v>
      </c>
      <c r="T24" s="13">
        <f t="shared" si="25"/>
        <v>102.86343612334801</v>
      </c>
      <c r="U24" s="14">
        <v>0</v>
      </c>
      <c r="V24" s="16">
        <v>0</v>
      </c>
      <c r="W24" s="13" t="e">
        <f t="shared" si="9"/>
        <v>#DIV/0!</v>
      </c>
      <c r="X24" s="14">
        <v>60</v>
      </c>
      <c r="Y24" s="16">
        <v>54.4</v>
      </c>
      <c r="Z24" s="13">
        <f t="shared" si="10"/>
        <v>90.66666666666666</v>
      </c>
      <c r="AA24" s="14">
        <v>0</v>
      </c>
      <c r="AB24" s="15">
        <v>0</v>
      </c>
      <c r="AC24" s="13" t="e">
        <f t="shared" si="11"/>
        <v>#DIV/0!</v>
      </c>
      <c r="AD24" s="13">
        <v>0</v>
      </c>
      <c r="AE24" s="13">
        <v>0</v>
      </c>
      <c r="AF24" s="13" t="e">
        <f t="shared" si="12"/>
        <v>#DIV/0!</v>
      </c>
      <c r="AG24" s="13">
        <v>13</v>
      </c>
      <c r="AH24" s="13">
        <v>21.4</v>
      </c>
      <c r="AI24" s="13">
        <f t="shared" si="13"/>
        <v>164.6153846153846</v>
      </c>
      <c r="AJ24" s="34">
        <v>6539.4</v>
      </c>
      <c r="AK24" s="15">
        <v>6539.4</v>
      </c>
      <c r="AL24" s="13">
        <f t="shared" si="14"/>
        <v>100</v>
      </c>
      <c r="AM24" s="34">
        <v>2094.7</v>
      </c>
      <c r="AN24" s="16">
        <v>2094.7</v>
      </c>
      <c r="AO24" s="13">
        <f t="shared" si="15"/>
        <v>100</v>
      </c>
      <c r="AP24" s="34">
        <v>0</v>
      </c>
      <c r="AQ24" s="16">
        <v>0</v>
      </c>
      <c r="AR24" s="13" t="e">
        <f t="shared" si="26"/>
        <v>#DIV/0!</v>
      </c>
      <c r="AS24" s="33">
        <v>8044.2</v>
      </c>
      <c r="AT24" s="35">
        <v>6073.8</v>
      </c>
      <c r="AU24" s="13">
        <f t="shared" si="16"/>
        <v>75.50533303498173</v>
      </c>
      <c r="AV24" s="33">
        <v>1750.9</v>
      </c>
      <c r="AW24" s="35">
        <v>1717.9</v>
      </c>
      <c r="AX24" s="13">
        <f t="shared" si="17"/>
        <v>98.11525501170827</v>
      </c>
      <c r="AY24" s="33">
        <v>1130.3</v>
      </c>
      <c r="AZ24" s="35">
        <v>1108.7</v>
      </c>
      <c r="BA24" s="13">
        <f t="shared" si="1"/>
        <v>98.08900291957889</v>
      </c>
      <c r="BB24" s="33">
        <v>1361.7</v>
      </c>
      <c r="BC24" s="35">
        <v>656</v>
      </c>
      <c r="BD24" s="13">
        <f t="shared" si="18"/>
        <v>48.17507527355511</v>
      </c>
      <c r="BE24" s="33">
        <v>3315.2</v>
      </c>
      <c r="BF24" s="35">
        <v>2138.1</v>
      </c>
      <c r="BG24" s="13">
        <f t="shared" si="19"/>
        <v>64.49384652509652</v>
      </c>
      <c r="BH24" s="33">
        <v>1574.8</v>
      </c>
      <c r="BI24" s="35">
        <v>1520.3</v>
      </c>
      <c r="BJ24" s="13">
        <f t="shared" si="20"/>
        <v>96.53924307848615</v>
      </c>
      <c r="BK24" s="25">
        <v>0</v>
      </c>
      <c r="BL24" s="25">
        <f t="shared" si="21"/>
        <v>1786.3999999999996</v>
      </c>
      <c r="BM24" s="13" t="e">
        <f t="shared" si="22"/>
        <v>#DIV/0!</v>
      </c>
      <c r="BN24" s="17">
        <f t="shared" si="23"/>
        <v>-250</v>
      </c>
      <c r="BO24" s="17">
        <f t="shared" si="2"/>
        <v>1786.3999999999996</v>
      </c>
      <c r="BP24" s="13">
        <f t="shared" si="24"/>
        <v>-714.5599999999998</v>
      </c>
      <c r="BQ24" s="6"/>
      <c r="BR24" s="18"/>
    </row>
    <row r="25" spans="1:70" ht="15" customHeight="1">
      <c r="A25" s="11">
        <v>16</v>
      </c>
      <c r="B25" s="12" t="s">
        <v>42</v>
      </c>
      <c r="C25" s="36">
        <f t="shared" si="3"/>
        <v>5965</v>
      </c>
      <c r="D25" s="26">
        <f t="shared" si="4"/>
        <v>6019.5</v>
      </c>
      <c r="E25" s="13">
        <f t="shared" si="5"/>
        <v>100.91366303436715</v>
      </c>
      <c r="F25" s="34">
        <v>787.2</v>
      </c>
      <c r="G25" s="15">
        <v>841.7</v>
      </c>
      <c r="H25" s="13">
        <f t="shared" si="6"/>
        <v>106.92327235772359</v>
      </c>
      <c r="I25" s="14">
        <v>134</v>
      </c>
      <c r="J25" s="15">
        <v>145.2</v>
      </c>
      <c r="K25" s="13">
        <f t="shared" si="0"/>
        <v>108.35820895522387</v>
      </c>
      <c r="L25" s="14">
        <v>157.4</v>
      </c>
      <c r="M25" s="15">
        <v>157.4</v>
      </c>
      <c r="N25" s="13">
        <f t="shared" si="7"/>
        <v>100</v>
      </c>
      <c r="O25" s="14">
        <v>41</v>
      </c>
      <c r="P25" s="15">
        <v>42.2</v>
      </c>
      <c r="Q25" s="13">
        <f t="shared" si="8"/>
        <v>102.92682926829269</v>
      </c>
      <c r="R25" s="14">
        <v>165</v>
      </c>
      <c r="S25" s="24">
        <v>163.8</v>
      </c>
      <c r="T25" s="13">
        <f t="shared" si="25"/>
        <v>99.27272727272728</v>
      </c>
      <c r="U25" s="14">
        <v>0</v>
      </c>
      <c r="V25" s="16">
        <v>0</v>
      </c>
      <c r="W25" s="13" t="e">
        <f t="shared" si="9"/>
        <v>#DIV/0!</v>
      </c>
      <c r="X25" s="14">
        <v>36</v>
      </c>
      <c r="Y25" s="16">
        <v>39.5</v>
      </c>
      <c r="Z25" s="13">
        <f t="shared" si="10"/>
        <v>109.72222222222223</v>
      </c>
      <c r="AA25" s="14">
        <v>0</v>
      </c>
      <c r="AB25" s="15">
        <v>0</v>
      </c>
      <c r="AC25" s="13" t="e">
        <f t="shared" si="11"/>
        <v>#DIV/0!</v>
      </c>
      <c r="AD25" s="13">
        <v>0</v>
      </c>
      <c r="AE25" s="13">
        <v>0</v>
      </c>
      <c r="AF25" s="13" t="e">
        <f t="shared" si="12"/>
        <v>#DIV/0!</v>
      </c>
      <c r="AG25" s="13">
        <v>0</v>
      </c>
      <c r="AH25" s="13">
        <v>0</v>
      </c>
      <c r="AI25" s="13" t="e">
        <f t="shared" si="13"/>
        <v>#DIV/0!</v>
      </c>
      <c r="AJ25" s="34">
        <v>5177.8</v>
      </c>
      <c r="AK25" s="15">
        <v>5177.8</v>
      </c>
      <c r="AL25" s="13">
        <f t="shared" si="14"/>
        <v>100</v>
      </c>
      <c r="AM25" s="34">
        <v>1028.9</v>
      </c>
      <c r="AN25" s="16">
        <v>1028.9</v>
      </c>
      <c r="AO25" s="13">
        <f>AN25/AM25*100</f>
        <v>100</v>
      </c>
      <c r="AP25" s="34">
        <v>0</v>
      </c>
      <c r="AQ25" s="15">
        <v>0</v>
      </c>
      <c r="AR25" s="13" t="e">
        <f t="shared" si="26"/>
        <v>#DIV/0!</v>
      </c>
      <c r="AS25" s="33">
        <v>6365</v>
      </c>
      <c r="AT25" s="35">
        <v>6255.7</v>
      </c>
      <c r="AU25" s="13">
        <f t="shared" si="16"/>
        <v>98.2827965435978</v>
      </c>
      <c r="AV25" s="33">
        <v>1707</v>
      </c>
      <c r="AW25" s="35">
        <v>1689</v>
      </c>
      <c r="AX25" s="13">
        <f t="shared" si="17"/>
        <v>98.94551845342706</v>
      </c>
      <c r="AY25" s="33">
        <v>1133.4</v>
      </c>
      <c r="AZ25" s="35">
        <v>1116.5</v>
      </c>
      <c r="BA25" s="13">
        <f t="shared" si="1"/>
        <v>98.50891124051525</v>
      </c>
      <c r="BB25" s="33">
        <v>649.4</v>
      </c>
      <c r="BC25" s="35">
        <v>649.4</v>
      </c>
      <c r="BD25" s="13">
        <f t="shared" si="18"/>
        <v>100</v>
      </c>
      <c r="BE25" s="33">
        <v>619</v>
      </c>
      <c r="BF25" s="35">
        <v>549.3</v>
      </c>
      <c r="BG25" s="13">
        <f t="shared" si="19"/>
        <v>88.73990306946688</v>
      </c>
      <c r="BH25" s="33">
        <v>3227.5</v>
      </c>
      <c r="BI25" s="35">
        <v>3206</v>
      </c>
      <c r="BJ25" s="13">
        <f t="shared" si="20"/>
        <v>99.33384972889233</v>
      </c>
      <c r="BK25" s="25">
        <v>0</v>
      </c>
      <c r="BL25" s="25">
        <f t="shared" si="21"/>
        <v>-236.19999999999982</v>
      </c>
      <c r="BM25" s="13" t="e">
        <f t="shared" si="22"/>
        <v>#DIV/0!</v>
      </c>
      <c r="BN25" s="17">
        <f t="shared" si="23"/>
        <v>-400</v>
      </c>
      <c r="BO25" s="17">
        <f t="shared" si="2"/>
        <v>-236.19999999999982</v>
      </c>
      <c r="BP25" s="13">
        <f t="shared" si="24"/>
        <v>59.049999999999955</v>
      </c>
      <c r="BQ25" s="6"/>
      <c r="BR25" s="18"/>
    </row>
    <row r="26" spans="1:70" ht="15.75">
      <c r="A26" s="11">
        <v>17</v>
      </c>
      <c r="B26" s="12" t="s">
        <v>43</v>
      </c>
      <c r="C26" s="36">
        <f t="shared" si="3"/>
        <v>5504.5</v>
      </c>
      <c r="D26" s="26">
        <f t="shared" si="4"/>
        <v>5582.5</v>
      </c>
      <c r="E26" s="13">
        <f t="shared" si="5"/>
        <v>101.41702243618857</v>
      </c>
      <c r="F26" s="34">
        <v>1213.1</v>
      </c>
      <c r="G26" s="15">
        <v>1291.1</v>
      </c>
      <c r="H26" s="13">
        <f t="shared" si="6"/>
        <v>106.42980793009644</v>
      </c>
      <c r="I26" s="14">
        <v>82</v>
      </c>
      <c r="J26" s="30">
        <v>84.7</v>
      </c>
      <c r="K26" s="13">
        <f t="shared" si="0"/>
        <v>103.29268292682927</v>
      </c>
      <c r="L26" s="14">
        <v>79.4</v>
      </c>
      <c r="M26" s="15">
        <v>79.4</v>
      </c>
      <c r="N26" s="13">
        <f t="shared" si="7"/>
        <v>100</v>
      </c>
      <c r="O26" s="14">
        <v>114</v>
      </c>
      <c r="P26" s="15">
        <v>105.8</v>
      </c>
      <c r="Q26" s="13">
        <f t="shared" si="8"/>
        <v>92.80701754385964</v>
      </c>
      <c r="R26" s="14">
        <v>285.1</v>
      </c>
      <c r="S26" s="15">
        <v>292.3</v>
      </c>
      <c r="T26" s="13">
        <f t="shared" si="25"/>
        <v>102.52542967379867</v>
      </c>
      <c r="U26" s="14">
        <v>0</v>
      </c>
      <c r="V26" s="16">
        <v>0</v>
      </c>
      <c r="W26" s="13" t="e">
        <f t="shared" si="9"/>
        <v>#DIV/0!</v>
      </c>
      <c r="X26" s="14">
        <v>55</v>
      </c>
      <c r="Y26" s="16">
        <v>56.2</v>
      </c>
      <c r="Z26" s="13">
        <f t="shared" si="10"/>
        <v>102.1818181818182</v>
      </c>
      <c r="AA26" s="14">
        <v>12.2</v>
      </c>
      <c r="AB26" s="15">
        <v>12.2</v>
      </c>
      <c r="AC26" s="13">
        <f t="shared" si="11"/>
        <v>100</v>
      </c>
      <c r="AD26" s="13">
        <v>0</v>
      </c>
      <c r="AE26" s="13">
        <v>0</v>
      </c>
      <c r="AF26" s="13" t="e">
        <f t="shared" si="12"/>
        <v>#DIV/0!</v>
      </c>
      <c r="AG26" s="13">
        <v>0</v>
      </c>
      <c r="AH26" s="13">
        <v>0</v>
      </c>
      <c r="AI26" s="13" t="e">
        <f t="shared" si="13"/>
        <v>#DIV/0!</v>
      </c>
      <c r="AJ26" s="34">
        <v>4291.4</v>
      </c>
      <c r="AK26" s="15">
        <v>4291.4</v>
      </c>
      <c r="AL26" s="13">
        <f t="shared" si="14"/>
        <v>100</v>
      </c>
      <c r="AM26" s="34">
        <v>2741.5</v>
      </c>
      <c r="AN26" s="16">
        <v>2741.5</v>
      </c>
      <c r="AO26" s="13">
        <f t="shared" si="15"/>
        <v>100</v>
      </c>
      <c r="AP26" s="34">
        <v>0</v>
      </c>
      <c r="AQ26" s="15">
        <v>0</v>
      </c>
      <c r="AR26" s="13" t="e">
        <f t="shared" si="26"/>
        <v>#DIV/0!</v>
      </c>
      <c r="AS26" s="33">
        <v>6004.5</v>
      </c>
      <c r="AT26" s="35">
        <v>5756.5</v>
      </c>
      <c r="AU26" s="13">
        <f t="shared" si="16"/>
        <v>95.86976434340912</v>
      </c>
      <c r="AV26" s="33">
        <v>1919.7</v>
      </c>
      <c r="AW26" s="35">
        <v>1850.9</v>
      </c>
      <c r="AX26" s="13">
        <f t="shared" si="17"/>
        <v>96.41610668333594</v>
      </c>
      <c r="AY26" s="33">
        <v>1489.4</v>
      </c>
      <c r="AZ26" s="35">
        <v>1450.2</v>
      </c>
      <c r="BA26" s="13">
        <f t="shared" si="1"/>
        <v>97.36806767825969</v>
      </c>
      <c r="BB26" s="33">
        <v>1564.5</v>
      </c>
      <c r="BC26" s="35">
        <v>1513.4</v>
      </c>
      <c r="BD26" s="13">
        <f t="shared" si="18"/>
        <v>96.7337807606264</v>
      </c>
      <c r="BE26" s="33">
        <v>316.4</v>
      </c>
      <c r="BF26" s="35">
        <v>244.2</v>
      </c>
      <c r="BG26" s="13">
        <f t="shared" si="19"/>
        <v>77.18078381795196</v>
      </c>
      <c r="BH26" s="33">
        <v>1722.3</v>
      </c>
      <c r="BI26" s="35">
        <v>1672.2</v>
      </c>
      <c r="BJ26" s="13">
        <f t="shared" si="20"/>
        <v>97.09109911165302</v>
      </c>
      <c r="BK26" s="25">
        <v>0</v>
      </c>
      <c r="BL26" s="25">
        <f t="shared" si="21"/>
        <v>-174</v>
      </c>
      <c r="BM26" s="13" t="e">
        <f t="shared" si="22"/>
        <v>#DIV/0!</v>
      </c>
      <c r="BN26" s="17">
        <f t="shared" si="23"/>
        <v>-500</v>
      </c>
      <c r="BO26" s="17">
        <f t="shared" si="2"/>
        <v>-174</v>
      </c>
      <c r="BP26" s="13">
        <f t="shared" si="24"/>
        <v>34.8</v>
      </c>
      <c r="BQ26" s="6"/>
      <c r="BR26" s="18"/>
    </row>
    <row r="27" spans="1:70" ht="15.75">
      <c r="A27" s="11">
        <v>18</v>
      </c>
      <c r="B27" s="12" t="s">
        <v>44</v>
      </c>
      <c r="C27" s="36">
        <f t="shared" si="3"/>
        <v>5844</v>
      </c>
      <c r="D27" s="23">
        <f t="shared" si="4"/>
        <v>5930.3</v>
      </c>
      <c r="E27" s="13">
        <f t="shared" si="5"/>
        <v>101.47672826830939</v>
      </c>
      <c r="F27" s="34">
        <v>918.8</v>
      </c>
      <c r="G27" s="24">
        <v>1005.1</v>
      </c>
      <c r="H27" s="13">
        <f t="shared" si="6"/>
        <v>109.39268611232042</v>
      </c>
      <c r="I27" s="14">
        <v>28</v>
      </c>
      <c r="J27" s="24">
        <v>32</v>
      </c>
      <c r="K27" s="13">
        <f t="shared" si="0"/>
        <v>114.28571428571428</v>
      </c>
      <c r="L27" s="14">
        <v>0</v>
      </c>
      <c r="M27" s="15">
        <v>0</v>
      </c>
      <c r="N27" s="13" t="e">
        <f t="shared" si="7"/>
        <v>#DIV/0!</v>
      </c>
      <c r="O27" s="14">
        <v>63</v>
      </c>
      <c r="P27" s="15">
        <v>62.7</v>
      </c>
      <c r="Q27" s="13">
        <f t="shared" si="8"/>
        <v>99.52380952380952</v>
      </c>
      <c r="R27" s="14">
        <v>154</v>
      </c>
      <c r="S27" s="15">
        <v>155.7</v>
      </c>
      <c r="T27" s="13">
        <f t="shared" si="25"/>
        <v>101.10389610389609</v>
      </c>
      <c r="U27" s="14">
        <v>0</v>
      </c>
      <c r="V27" s="16">
        <v>0</v>
      </c>
      <c r="W27" s="13" t="e">
        <f t="shared" si="9"/>
        <v>#DIV/0!</v>
      </c>
      <c r="X27" s="14">
        <v>128</v>
      </c>
      <c r="Y27" s="16">
        <v>124.8</v>
      </c>
      <c r="Z27" s="13">
        <f t="shared" si="10"/>
        <v>97.5</v>
      </c>
      <c r="AA27" s="14">
        <v>0.3</v>
      </c>
      <c r="AB27" s="15">
        <v>0.3</v>
      </c>
      <c r="AC27" s="13">
        <f t="shared" si="11"/>
        <v>100</v>
      </c>
      <c r="AD27" s="13">
        <v>0</v>
      </c>
      <c r="AE27" s="13">
        <v>0</v>
      </c>
      <c r="AF27" s="13" t="e">
        <f t="shared" si="12"/>
        <v>#DIV/0!</v>
      </c>
      <c r="AG27" s="13">
        <v>0</v>
      </c>
      <c r="AH27" s="13">
        <v>0</v>
      </c>
      <c r="AI27" s="13" t="e">
        <f t="shared" si="13"/>
        <v>#DIV/0!</v>
      </c>
      <c r="AJ27" s="34">
        <v>4925.2</v>
      </c>
      <c r="AK27" s="15">
        <v>4925.2</v>
      </c>
      <c r="AL27" s="13">
        <f t="shared" si="14"/>
        <v>100</v>
      </c>
      <c r="AM27" s="34">
        <v>2573.9</v>
      </c>
      <c r="AN27" s="16">
        <v>2573.9</v>
      </c>
      <c r="AO27" s="13">
        <f t="shared" si="15"/>
        <v>100</v>
      </c>
      <c r="AP27" s="34">
        <v>0</v>
      </c>
      <c r="AQ27" s="15">
        <v>0</v>
      </c>
      <c r="AR27" s="13" t="e">
        <f t="shared" si="26"/>
        <v>#DIV/0!</v>
      </c>
      <c r="AS27" s="33">
        <v>6274</v>
      </c>
      <c r="AT27" s="35">
        <v>6179.4</v>
      </c>
      <c r="AU27" s="13">
        <f t="shared" si="16"/>
        <v>98.49218999043671</v>
      </c>
      <c r="AV27" s="33">
        <v>2014.3</v>
      </c>
      <c r="AW27" s="35">
        <v>1989.4</v>
      </c>
      <c r="AX27" s="13">
        <f t="shared" si="17"/>
        <v>98.7638385543365</v>
      </c>
      <c r="AY27" s="33">
        <v>1516.3</v>
      </c>
      <c r="AZ27" s="35">
        <v>1501.4</v>
      </c>
      <c r="BA27" s="13">
        <f t="shared" si="1"/>
        <v>99.01734485260174</v>
      </c>
      <c r="BB27" s="33">
        <v>1544.1</v>
      </c>
      <c r="BC27" s="35">
        <v>1544.1</v>
      </c>
      <c r="BD27" s="13">
        <f t="shared" si="18"/>
        <v>100</v>
      </c>
      <c r="BE27" s="33">
        <v>1428.7</v>
      </c>
      <c r="BF27" s="35">
        <v>1415.6</v>
      </c>
      <c r="BG27" s="13">
        <f t="shared" si="19"/>
        <v>99.08308252257297</v>
      </c>
      <c r="BH27" s="33">
        <v>1175.9</v>
      </c>
      <c r="BI27" s="35">
        <v>1119.4</v>
      </c>
      <c r="BJ27" s="13">
        <f t="shared" si="20"/>
        <v>95.19516965728378</v>
      </c>
      <c r="BK27" s="25">
        <v>0</v>
      </c>
      <c r="BL27" s="25">
        <f t="shared" si="21"/>
        <v>-249.09999999999945</v>
      </c>
      <c r="BM27" s="13" t="e">
        <f t="shared" si="22"/>
        <v>#DIV/0!</v>
      </c>
      <c r="BN27" s="17">
        <f t="shared" si="23"/>
        <v>-430</v>
      </c>
      <c r="BO27" s="17">
        <f t="shared" si="2"/>
        <v>-249.09999999999945</v>
      </c>
      <c r="BP27" s="13">
        <f t="shared" si="24"/>
        <v>57.93023255813941</v>
      </c>
      <c r="BQ27" s="6"/>
      <c r="BR27" s="18"/>
    </row>
    <row r="28" spans="1:70" ht="15.75">
      <c r="A28" s="11">
        <v>19</v>
      </c>
      <c r="B28" s="12" t="s">
        <v>45</v>
      </c>
      <c r="C28" s="36">
        <f>F28+AJ28</f>
        <v>8095.7</v>
      </c>
      <c r="D28" s="13">
        <f t="shared" si="4"/>
        <v>8021.799999999999</v>
      </c>
      <c r="E28" s="13">
        <f t="shared" si="5"/>
        <v>99.08716973207999</v>
      </c>
      <c r="F28" s="34">
        <v>1965.8</v>
      </c>
      <c r="G28" s="15">
        <v>1933.1</v>
      </c>
      <c r="H28" s="13">
        <f t="shared" si="6"/>
        <v>98.33655509207448</v>
      </c>
      <c r="I28" s="14">
        <v>188</v>
      </c>
      <c r="J28" s="15">
        <v>200</v>
      </c>
      <c r="K28" s="13">
        <f t="shared" si="0"/>
        <v>106.38297872340425</v>
      </c>
      <c r="L28" s="14">
        <v>25.6</v>
      </c>
      <c r="M28" s="24">
        <v>25.6</v>
      </c>
      <c r="N28" s="13">
        <f t="shared" si="7"/>
        <v>100</v>
      </c>
      <c r="O28" s="14">
        <v>120</v>
      </c>
      <c r="P28" s="15">
        <v>119.3</v>
      </c>
      <c r="Q28" s="13">
        <f t="shared" si="8"/>
        <v>99.41666666666666</v>
      </c>
      <c r="R28" s="14">
        <v>248</v>
      </c>
      <c r="S28" s="15">
        <v>252.7</v>
      </c>
      <c r="T28" s="13">
        <f t="shared" si="25"/>
        <v>101.89516129032256</v>
      </c>
      <c r="U28" s="14">
        <v>0</v>
      </c>
      <c r="V28" s="16">
        <v>0</v>
      </c>
      <c r="W28" s="13" t="e">
        <f t="shared" si="9"/>
        <v>#DIV/0!</v>
      </c>
      <c r="X28" s="14">
        <v>334</v>
      </c>
      <c r="Y28" s="16">
        <v>333.9</v>
      </c>
      <c r="Z28" s="13">
        <f t="shared" si="10"/>
        <v>99.97005988023952</v>
      </c>
      <c r="AA28" s="14">
        <v>120</v>
      </c>
      <c r="AB28" s="16">
        <v>51.7</v>
      </c>
      <c r="AC28" s="13">
        <f t="shared" si="11"/>
        <v>43.083333333333336</v>
      </c>
      <c r="AD28" s="13">
        <v>0</v>
      </c>
      <c r="AE28" s="13">
        <v>0</v>
      </c>
      <c r="AF28" s="13" t="e">
        <f t="shared" si="12"/>
        <v>#DIV/0!</v>
      </c>
      <c r="AG28" s="13">
        <v>0</v>
      </c>
      <c r="AH28" s="13">
        <v>0</v>
      </c>
      <c r="AI28" s="13" t="e">
        <f t="shared" si="13"/>
        <v>#DIV/0!</v>
      </c>
      <c r="AJ28" s="34">
        <v>6129.9</v>
      </c>
      <c r="AK28" s="15">
        <v>6088.7</v>
      </c>
      <c r="AL28" s="13">
        <f t="shared" si="14"/>
        <v>99.32788463107066</v>
      </c>
      <c r="AM28" s="34">
        <v>2521.2</v>
      </c>
      <c r="AN28" s="16">
        <v>2521.2</v>
      </c>
      <c r="AO28" s="13">
        <f t="shared" si="15"/>
        <v>100</v>
      </c>
      <c r="AP28" s="34">
        <v>0</v>
      </c>
      <c r="AQ28" s="15">
        <v>0</v>
      </c>
      <c r="AR28" s="13" t="e">
        <f t="shared" si="26"/>
        <v>#DIV/0!</v>
      </c>
      <c r="AS28" s="33">
        <v>8995.7</v>
      </c>
      <c r="AT28" s="35">
        <v>7630.3</v>
      </c>
      <c r="AU28" s="13">
        <f>AT28/AS28*100</f>
        <v>84.82163700434651</v>
      </c>
      <c r="AV28" s="33">
        <v>2116.3</v>
      </c>
      <c r="AW28" s="35">
        <v>1969.4</v>
      </c>
      <c r="AX28" s="13">
        <f t="shared" si="17"/>
        <v>93.05864007938382</v>
      </c>
      <c r="AY28" s="33">
        <v>1740.3</v>
      </c>
      <c r="AZ28" s="35">
        <v>1634.7</v>
      </c>
      <c r="BA28" s="13">
        <f t="shared" si="1"/>
        <v>93.93208067574557</v>
      </c>
      <c r="BB28" s="33">
        <v>3004.3</v>
      </c>
      <c r="BC28" s="35">
        <v>2833.7</v>
      </c>
      <c r="BD28" s="13">
        <f t="shared" si="18"/>
        <v>94.32147255600304</v>
      </c>
      <c r="BE28" s="33">
        <v>1634.6</v>
      </c>
      <c r="BF28" s="35">
        <v>788.2</v>
      </c>
      <c r="BG28" s="13">
        <f t="shared" si="19"/>
        <v>48.21974795056895</v>
      </c>
      <c r="BH28" s="33">
        <v>2127.7</v>
      </c>
      <c r="BI28" s="35">
        <v>1926.1</v>
      </c>
      <c r="BJ28" s="13">
        <f t="shared" si="20"/>
        <v>90.52498002537952</v>
      </c>
      <c r="BK28" s="25">
        <v>0</v>
      </c>
      <c r="BL28" s="25">
        <f t="shared" si="21"/>
        <v>391.4999999999991</v>
      </c>
      <c r="BM28" s="13" t="e">
        <f t="shared" si="22"/>
        <v>#DIV/0!</v>
      </c>
      <c r="BN28" s="17">
        <f t="shared" si="23"/>
        <v>-900.0000000000009</v>
      </c>
      <c r="BO28" s="17">
        <f t="shared" si="2"/>
        <v>391.4999999999991</v>
      </c>
      <c r="BP28" s="13">
        <f t="shared" si="24"/>
        <v>-43.49999999999986</v>
      </c>
      <c r="BQ28" s="6"/>
      <c r="BR28" s="18"/>
    </row>
    <row r="29" spans="1:70" ht="14.25" customHeight="1">
      <c r="A29" s="38" t="s">
        <v>17</v>
      </c>
      <c r="B29" s="39"/>
      <c r="C29" s="32">
        <f>SUM(C10:C28)</f>
        <v>219915.50000000003</v>
      </c>
      <c r="D29" s="32">
        <f>SUM(D10:D28)</f>
        <v>223878.69999999995</v>
      </c>
      <c r="E29" s="27">
        <f>D29/C29*100</f>
        <v>101.80214673363174</v>
      </c>
      <c r="F29" s="32">
        <f>SUM(F10:F28)</f>
        <v>74162.70000000001</v>
      </c>
      <c r="G29" s="32">
        <f>SUM(G10:G28)</f>
        <v>78820.6</v>
      </c>
      <c r="H29" s="27">
        <f>G29/F29*100</f>
        <v>106.2806505156905</v>
      </c>
      <c r="I29" s="32">
        <f>SUM(I10:I28)</f>
        <v>26270.2</v>
      </c>
      <c r="J29" s="32">
        <f>SUM(J10:J28)</f>
        <v>28485.4</v>
      </c>
      <c r="K29" s="23">
        <f t="shared" si="0"/>
        <v>108.43236823472986</v>
      </c>
      <c r="L29" s="32">
        <f>SUM(L10:L28)</f>
        <v>1225.8</v>
      </c>
      <c r="M29" s="32">
        <f>SUM(M10:M28)</f>
        <v>1225.3999999999999</v>
      </c>
      <c r="N29" s="27">
        <f>M29/L29*100</f>
        <v>99.96736824930656</v>
      </c>
      <c r="O29" s="32">
        <f>SUM(O10:O28)</f>
        <v>7922.9</v>
      </c>
      <c r="P29" s="32">
        <f>SUM(P10:P28)</f>
        <v>8132.200000000001</v>
      </c>
      <c r="Q29" s="27">
        <f>P29/O29*100</f>
        <v>102.64170947506597</v>
      </c>
      <c r="R29" s="32">
        <f>SUM(R10:R28)</f>
        <v>11418.1</v>
      </c>
      <c r="S29" s="32">
        <f>SUM(S10:S28)</f>
        <v>11659.599999999999</v>
      </c>
      <c r="T29" s="27">
        <f>S29/R29*100</f>
        <v>102.11506292640631</v>
      </c>
      <c r="U29" s="32">
        <f>SUM(U10:U28)</f>
        <v>900</v>
      </c>
      <c r="V29" s="32">
        <f>SUM(V10:V28)</f>
        <v>1326.6</v>
      </c>
      <c r="W29" s="27">
        <f>V29/U29*100</f>
        <v>147.4</v>
      </c>
      <c r="X29" s="32">
        <f>SUM(X10:X28)</f>
        <v>3272.2</v>
      </c>
      <c r="Y29" s="32">
        <f>SUM(Y10:Y28)</f>
        <v>3193.2999999999997</v>
      </c>
      <c r="Z29" s="27">
        <f>Y29/X29*100</f>
        <v>97.58877819204204</v>
      </c>
      <c r="AA29" s="32">
        <f>SUM(AA10:AA28)</f>
        <v>773.8000000000001</v>
      </c>
      <c r="AB29" s="32">
        <f>SUM(AB10:AB28)</f>
        <v>742.5000000000001</v>
      </c>
      <c r="AC29" s="27">
        <f>AB29/AA29*100</f>
        <v>95.95502713879556</v>
      </c>
      <c r="AD29" s="27">
        <f>SUM(AD10:AD28)</f>
        <v>0</v>
      </c>
      <c r="AE29" s="27">
        <f>SUM(AE10:AE28)</f>
        <v>0</v>
      </c>
      <c r="AF29" s="23" t="e">
        <f t="shared" si="12"/>
        <v>#DIV/0!</v>
      </c>
      <c r="AG29" s="32">
        <f>SUM(AG10:AG28)</f>
        <v>613.6</v>
      </c>
      <c r="AH29" s="32">
        <f>SUM(AH10:AH28)</f>
        <v>638.3</v>
      </c>
      <c r="AI29" s="23">
        <f t="shared" si="13"/>
        <v>104.02542372881354</v>
      </c>
      <c r="AJ29" s="32">
        <f>SUM(AJ10:AJ28)</f>
        <v>145752.8</v>
      </c>
      <c r="AK29" s="32">
        <f>SUM(AK10:AK28)</f>
        <v>145058.1</v>
      </c>
      <c r="AL29" s="27">
        <f>AK29/AJ29*100</f>
        <v>99.52337107760539</v>
      </c>
      <c r="AM29" s="32">
        <f>SUM(AM10:AM28)</f>
        <v>50297.50000000001</v>
      </c>
      <c r="AN29" s="32">
        <f>SUM(AN10:AN28)</f>
        <v>50297.50000000001</v>
      </c>
      <c r="AO29" s="27">
        <f>AN29/AM29*100</f>
        <v>100</v>
      </c>
      <c r="AP29" s="32">
        <f>SUM(AP10:AP28)</f>
        <v>0</v>
      </c>
      <c r="AQ29" s="32">
        <f>SUM(AQ10:AQ28)</f>
        <v>0</v>
      </c>
      <c r="AR29" s="27" t="e">
        <f>AQ29/AP29*100</f>
        <v>#DIV/0!</v>
      </c>
      <c r="AS29" s="32">
        <f>SUM(AS10:AS28)</f>
        <v>240607.60000000003</v>
      </c>
      <c r="AT29" s="32">
        <f>SUM(AT10:AT28)</f>
        <v>211635.49999999997</v>
      </c>
      <c r="AU29" s="27">
        <f>(AT29/AS29)*100</f>
        <v>87.95877603201227</v>
      </c>
      <c r="AV29" s="32">
        <f>SUM(AV10:AV28)</f>
        <v>45636.100000000006</v>
      </c>
      <c r="AW29" s="32">
        <f>SUM(AW10:AW28)</f>
        <v>42299.20000000001</v>
      </c>
      <c r="AX29" s="27">
        <f>AW29/AV29*100</f>
        <v>92.68802548859347</v>
      </c>
      <c r="AY29" s="32">
        <f>SUM(AY10:AY28)</f>
        <v>32499.6</v>
      </c>
      <c r="AZ29" s="32">
        <f>SUM(AZ10:AZ28)</f>
        <v>31116.7</v>
      </c>
      <c r="BA29" s="27">
        <f t="shared" si="1"/>
        <v>95.74487070610101</v>
      </c>
      <c r="BB29" s="32">
        <f>SUM(BB10:BB28)</f>
        <v>64289.5</v>
      </c>
      <c r="BC29" s="32">
        <f>SUM(BC10:BC28)</f>
        <v>59352.899999999994</v>
      </c>
      <c r="BD29" s="27">
        <f>BC29/BB29*100</f>
        <v>92.32129663475372</v>
      </c>
      <c r="BE29" s="32">
        <f>SUM(BE10:BE28)</f>
        <v>88700.69999999998</v>
      </c>
      <c r="BF29" s="32">
        <f>SUM(BF10:BF28)</f>
        <v>70366.50000000001</v>
      </c>
      <c r="BG29" s="27">
        <f>BF29/BE29*100</f>
        <v>79.33026458641254</v>
      </c>
      <c r="BH29" s="32">
        <f>SUM(BH10:BH28)</f>
        <v>36416.765</v>
      </c>
      <c r="BI29" s="32">
        <f>SUM(BI10:BI28)</f>
        <v>35345.200000000004</v>
      </c>
      <c r="BJ29" s="27">
        <f>BI29/BH29*100</f>
        <v>97.05749535962353</v>
      </c>
      <c r="BK29" s="32">
        <f>SUM(BK10:BK28)</f>
        <v>-2942.3</v>
      </c>
      <c r="BL29" s="32">
        <f>SUM(BL10:BL28)</f>
        <v>12243.199999999986</v>
      </c>
      <c r="BM29" s="27">
        <f>BL29/BK29*100</f>
        <v>-416.1098460388127</v>
      </c>
      <c r="BN29" s="20">
        <f>SUM(BN10:BN28)</f>
        <v>-20692.100000000002</v>
      </c>
      <c r="BO29" s="20">
        <f>SUM(BO10:BO28)</f>
        <v>12243.199999999986</v>
      </c>
      <c r="BP29" s="20">
        <f>BO29/BN29*100</f>
        <v>-59.168474925212934</v>
      </c>
      <c r="BQ29" s="6"/>
      <c r="BR29" s="18"/>
    </row>
    <row r="30" spans="3:68" ht="15.75" hidden="1">
      <c r="C30" s="21">
        <f aca="true" t="shared" si="27" ref="C30:AC30">C29-C20</f>
        <v>207123.90000000002</v>
      </c>
      <c r="D30" s="21">
        <f t="shared" si="27"/>
        <v>211321.99999999994</v>
      </c>
      <c r="E30" s="21">
        <f t="shared" si="27"/>
        <v>3.6385080957756486</v>
      </c>
      <c r="F30" s="21">
        <f t="shared" si="27"/>
        <v>71221.6</v>
      </c>
      <c r="G30" s="21">
        <f t="shared" si="27"/>
        <v>75641.1</v>
      </c>
      <c r="H30" s="21">
        <f t="shared" si="27"/>
        <v>-1.8251602353890206</v>
      </c>
      <c r="I30" s="21">
        <f t="shared" si="27"/>
        <v>25810.2</v>
      </c>
      <c r="J30" s="21">
        <f t="shared" si="27"/>
        <v>27969.4</v>
      </c>
      <c r="K30" s="21">
        <f t="shared" si="27"/>
        <v>-3.7415448087483867</v>
      </c>
      <c r="L30" s="21">
        <f t="shared" si="27"/>
        <v>1212.8</v>
      </c>
      <c r="M30" s="21">
        <f t="shared" si="27"/>
        <v>1212.3999999999999</v>
      </c>
      <c r="N30" s="21">
        <f t="shared" si="27"/>
        <v>-0.032631750693440154</v>
      </c>
      <c r="O30" s="21">
        <f t="shared" si="27"/>
        <v>7432.9</v>
      </c>
      <c r="P30" s="21">
        <f t="shared" si="27"/>
        <v>7634.900000000001</v>
      </c>
      <c r="Q30" s="21">
        <f t="shared" si="27"/>
        <v>1.1519135566986165</v>
      </c>
      <c r="R30" s="21">
        <f t="shared" si="27"/>
        <v>10851.1</v>
      </c>
      <c r="S30" s="21">
        <f t="shared" si="27"/>
        <v>11050.499999999998</v>
      </c>
      <c r="T30" s="21">
        <f t="shared" si="27"/>
        <v>-5.30998116530445</v>
      </c>
      <c r="U30" s="21">
        <f t="shared" si="27"/>
        <v>900</v>
      </c>
      <c r="V30" s="21">
        <f t="shared" si="27"/>
        <v>1326.6</v>
      </c>
      <c r="W30" s="21" t="e">
        <f t="shared" si="27"/>
        <v>#DIV/0!</v>
      </c>
      <c r="X30" s="21">
        <f t="shared" si="27"/>
        <v>2982.2</v>
      </c>
      <c r="Y30" s="21">
        <f t="shared" si="27"/>
        <v>2906.7999999999997</v>
      </c>
      <c r="Z30" s="21">
        <f t="shared" si="27"/>
        <v>-1.2043252562338296</v>
      </c>
      <c r="AA30" s="21">
        <f t="shared" si="27"/>
        <v>537.4000000000001</v>
      </c>
      <c r="AB30" s="21">
        <f t="shared" si="27"/>
        <v>498.60000000000014</v>
      </c>
      <c r="AC30" s="21">
        <f t="shared" si="27"/>
        <v>-7.217561693691735</v>
      </c>
      <c r="AD30" s="21"/>
      <c r="AE30" s="21"/>
      <c r="AF30" s="13" t="e">
        <f t="shared" si="12"/>
        <v>#DIV/0!</v>
      </c>
      <c r="AG30" s="21">
        <f aca="true" t="shared" si="28" ref="AG30:BP30">AG29-AG20</f>
        <v>606.4</v>
      </c>
      <c r="AH30" s="21">
        <f t="shared" si="28"/>
        <v>631.0999999999999</v>
      </c>
      <c r="AI30" s="13">
        <f t="shared" si="13"/>
        <v>104.07321899736147</v>
      </c>
      <c r="AJ30" s="21">
        <f t="shared" si="28"/>
        <v>135902.3</v>
      </c>
      <c r="AK30" s="21">
        <f t="shared" si="28"/>
        <v>135680.9</v>
      </c>
      <c r="AL30" s="21">
        <f t="shared" si="28"/>
        <v>4.3282033196235545</v>
      </c>
      <c r="AM30" s="21">
        <f t="shared" si="28"/>
        <v>43751.600000000006</v>
      </c>
      <c r="AN30" s="21">
        <f t="shared" si="28"/>
        <v>43751.600000000006</v>
      </c>
      <c r="AO30" s="21">
        <f t="shared" si="28"/>
        <v>0</v>
      </c>
      <c r="AP30" s="21">
        <f t="shared" si="28"/>
        <v>0</v>
      </c>
      <c r="AQ30" s="21">
        <f t="shared" si="28"/>
        <v>0</v>
      </c>
      <c r="AR30" s="21" t="e">
        <f t="shared" si="28"/>
        <v>#DIV/0!</v>
      </c>
      <c r="AS30" s="21">
        <f t="shared" si="28"/>
        <v>226627.50000000003</v>
      </c>
      <c r="AT30" s="21">
        <f t="shared" si="28"/>
        <v>201436.89999999997</v>
      </c>
      <c r="AU30" s="21">
        <f t="shared" si="28"/>
        <v>15.00793877047623</v>
      </c>
      <c r="AV30" s="21">
        <f t="shared" si="28"/>
        <v>42682.90000000001</v>
      </c>
      <c r="AW30" s="21">
        <f t="shared" si="28"/>
        <v>39402.70000000001</v>
      </c>
      <c r="AX30" s="21">
        <f t="shared" si="28"/>
        <v>-5.392023272072933</v>
      </c>
      <c r="AY30" s="21">
        <f t="shared" si="28"/>
        <v>30558.5</v>
      </c>
      <c r="AZ30" s="21">
        <f t="shared" si="28"/>
        <v>29229.4</v>
      </c>
      <c r="BA30" s="21">
        <f t="shared" si="28"/>
        <v>-1.4835049571826886</v>
      </c>
      <c r="BB30" s="21">
        <f t="shared" si="28"/>
        <v>60934</v>
      </c>
      <c r="BC30" s="21">
        <f t="shared" si="28"/>
        <v>56485.2</v>
      </c>
      <c r="BD30" s="21">
        <f t="shared" si="28"/>
        <v>6.85862341168712</v>
      </c>
      <c r="BE30" s="21">
        <f t="shared" si="28"/>
        <v>84212.19999999998</v>
      </c>
      <c r="BF30" s="21">
        <f t="shared" si="28"/>
        <v>69073.10000000002</v>
      </c>
      <c r="BG30" s="21">
        <f t="shared" si="28"/>
        <v>50.51440182602488</v>
      </c>
      <c r="BH30" s="21">
        <f t="shared" si="28"/>
        <v>34249.065</v>
      </c>
      <c r="BI30" s="21">
        <f t="shared" si="28"/>
        <v>33214.100000000006</v>
      </c>
      <c r="BJ30" s="21">
        <f t="shared" si="28"/>
        <v>-1.254079120239922</v>
      </c>
      <c r="BK30" s="21">
        <f>BK29-BK20</f>
        <v>-3805.6000000000004</v>
      </c>
      <c r="BL30" s="21">
        <f>BL29-BL20</f>
        <v>9885.099999999986</v>
      </c>
      <c r="BM30" s="21">
        <f>BM29-BM20</f>
        <v>-689.2593884921894</v>
      </c>
      <c r="BN30" s="21">
        <f t="shared" si="28"/>
        <v>-19503.600000000002</v>
      </c>
      <c r="BO30" s="21">
        <f t="shared" si="28"/>
        <v>9885.099999999986</v>
      </c>
      <c r="BP30" s="21">
        <f t="shared" si="28"/>
        <v>139.2412852767223</v>
      </c>
    </row>
    <row r="31" spans="3:69" ht="15.75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</row>
    <row r="32" ht="15.75">
      <c r="I32" s="7" t="s">
        <v>49</v>
      </c>
    </row>
    <row r="33" spans="15:16" ht="15.75">
      <c r="O33" s="29"/>
      <c r="P33" s="29"/>
    </row>
    <row r="35" ht="15.75">
      <c r="AH35" s="22"/>
    </row>
  </sheetData>
  <sheetProtection/>
  <mergeCells count="32">
    <mergeCell ref="R1:T1"/>
    <mergeCell ref="C2:T2"/>
    <mergeCell ref="C4:E7"/>
    <mergeCell ref="F4:AR4"/>
    <mergeCell ref="F5:H7"/>
    <mergeCell ref="I5:AI5"/>
    <mergeCell ref="U6:W7"/>
    <mergeCell ref="AM5:AR5"/>
    <mergeCell ref="R6:T7"/>
    <mergeCell ref="L6:N7"/>
    <mergeCell ref="BN4:BP7"/>
    <mergeCell ref="BE5:BG7"/>
    <mergeCell ref="BH5:BJ7"/>
    <mergeCell ref="AV4:BJ4"/>
    <mergeCell ref="BB5:BD7"/>
    <mergeCell ref="AV5:AX7"/>
    <mergeCell ref="BK4:BM7"/>
    <mergeCell ref="AY6:BA7"/>
    <mergeCell ref="AS4:AU7"/>
    <mergeCell ref="AA6:AC7"/>
    <mergeCell ref="AD6:AF7"/>
    <mergeCell ref="AP6:AR7"/>
    <mergeCell ref="AJ5:AL7"/>
    <mergeCell ref="AY5:BA5"/>
    <mergeCell ref="A29:B29"/>
    <mergeCell ref="AG6:AI7"/>
    <mergeCell ref="AM6:AO7"/>
    <mergeCell ref="B4:B8"/>
    <mergeCell ref="A4:A8"/>
    <mergeCell ref="I6:K7"/>
    <mergeCell ref="O6:Q7"/>
    <mergeCell ref="X6:Z7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Finance5</cp:lastModifiedBy>
  <cp:lastPrinted>2023-01-16T12:59:12Z</cp:lastPrinted>
  <dcterms:created xsi:type="dcterms:W3CDTF">2013-04-03T10:22:22Z</dcterms:created>
  <dcterms:modified xsi:type="dcterms:W3CDTF">2023-01-17T06:36:16Z</dcterms:modified>
  <cp:category/>
  <cp:version/>
  <cp:contentType/>
  <cp:contentStatus/>
</cp:coreProperties>
</file>