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<sst xmlns="http://schemas.openxmlformats.org/spreadsheetml/2006/main" count="118" uniqueCount="52">
  <si>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</si>
  <si>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</si>
  <si>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</si>
  <si>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</si>
  <si>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</si>
  <si>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</si>
  <si>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</si>
  <si>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</si>
  <si>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</si>
  <si>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</si>
  <si>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</si>
  <si>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</si>
  <si>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</si>
  <si>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</si>
  <si>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</si>
  <si>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</si>
  <si>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</si>
  <si>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</si>
  <si>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</si>
  <si>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</si>
  <si>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</si>
  <si>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</si>
  <si>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</si>
  <si>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</si>
  <si>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</si>
  <si>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</si>
  <si>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</si>
  <si>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</si>
  <si>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</si>
  <si>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</si>
  <si>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</si>
  <si>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</si>
  <si>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</si>
  <si>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</si>
  <si>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</si>
  <si>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</si>
  <si>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</si>
  <si>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</si>
  <si>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</si>
  <si>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</si>
  <si>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</si>
  <si>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</si>
  <si>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</si>
  <si>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</si>
  <si>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</si>
  <si>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</si>
  <si>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</si>
  <si>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</si>
  <si>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</si>
  <si>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</si>
  <si>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</si>
  <si>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декабря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</si>
</sst>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53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3" fontId="7" fillId="33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4" applyNumberFormat="1" applyFont="1" applyFill="1" applyBorder="1" applyAlignment="1" applyProtection="1">
      <alignment vertical="center" wrapText="1"/>
      <protection locked="0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0" fontId="6" fillId="33" borderId="10" xfId="55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0" xfId="0" applyNumberFormat="1" applyFont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5" borderId="10" xfId="0" applyNumberFormat="1" applyFont="1" applyFill="1" applyBorder="1" applyAlignment="1" applyProtection="1">
      <alignment/>
      <protection locked="0"/>
    </xf>
    <xf numFmtId="172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10" fillId="35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left" vertical="center" wrapText="1"/>
      <protection/>
    </xf>
    <xf numFmtId="0" fontId="6" fillId="0" borderId="20" xfId="53" applyFont="1" applyFill="1" applyBorder="1" applyAlignment="1">
      <alignment horizontal="left" vertical="center" wrapText="1"/>
      <protection/>
    </xf>
    <xf numFmtId="0" fontId="6" fillId="0" borderId="21" xfId="53" applyFont="1" applyFill="1" applyBorder="1" applyAlignment="1">
      <alignment horizontal="left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AQ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I16" sqref="BI16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48" t="s">
        <v>0</v>
      </c>
      <c r="S1" s="48"/>
      <c r="T1" s="48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49" t="s">
        <v>51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2" t="s">
        <v>18</v>
      </c>
      <c r="B4" s="81" t="s">
        <v>1</v>
      </c>
      <c r="C4" s="50" t="s">
        <v>46</v>
      </c>
      <c r="D4" s="51"/>
      <c r="E4" s="52"/>
      <c r="F4" s="59" t="s">
        <v>2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5" t="s">
        <v>47</v>
      </c>
      <c r="AT4" s="51"/>
      <c r="AU4" s="52"/>
      <c r="AV4" s="59" t="s">
        <v>4</v>
      </c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50" t="s">
        <v>50</v>
      </c>
      <c r="BL4" s="51"/>
      <c r="BM4" s="52"/>
      <c r="BN4" s="65" t="s">
        <v>48</v>
      </c>
      <c r="BO4" s="51"/>
      <c r="BP4" s="52"/>
      <c r="BQ4" s="6"/>
      <c r="BR4" s="6"/>
    </row>
    <row r="5" spans="1:70" ht="15" customHeight="1">
      <c r="A5" s="55"/>
      <c r="B5" s="82"/>
      <c r="C5" s="53"/>
      <c r="D5" s="54"/>
      <c r="E5" s="55"/>
      <c r="F5" s="61" t="s">
        <v>3</v>
      </c>
      <c r="G5" s="61"/>
      <c r="H5" s="61"/>
      <c r="I5" s="62" t="s">
        <v>4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4"/>
      <c r="AJ5" s="61" t="s">
        <v>5</v>
      </c>
      <c r="AK5" s="61"/>
      <c r="AL5" s="61"/>
      <c r="AM5" s="59" t="s">
        <v>4</v>
      </c>
      <c r="AN5" s="60"/>
      <c r="AO5" s="60"/>
      <c r="AP5" s="60"/>
      <c r="AQ5" s="60"/>
      <c r="AR5" s="60"/>
      <c r="AS5" s="53"/>
      <c r="AT5" s="54"/>
      <c r="AU5" s="55"/>
      <c r="AV5" s="67" t="s">
        <v>9</v>
      </c>
      <c r="AW5" s="68"/>
      <c r="AX5" s="68"/>
      <c r="AY5" s="66" t="s">
        <v>4</v>
      </c>
      <c r="AZ5" s="66"/>
      <c r="BA5" s="66"/>
      <c r="BB5" s="66" t="s">
        <v>10</v>
      </c>
      <c r="BC5" s="66"/>
      <c r="BD5" s="66"/>
      <c r="BE5" s="66" t="s">
        <v>11</v>
      </c>
      <c r="BF5" s="66"/>
      <c r="BG5" s="66"/>
      <c r="BH5" s="61" t="s">
        <v>12</v>
      </c>
      <c r="BI5" s="61"/>
      <c r="BJ5" s="61"/>
      <c r="BK5" s="53"/>
      <c r="BL5" s="54"/>
      <c r="BM5" s="55"/>
      <c r="BN5" s="53"/>
      <c r="BO5" s="54"/>
      <c r="BP5" s="55"/>
      <c r="BQ5" s="6"/>
      <c r="BR5" s="6"/>
    </row>
    <row r="6" spans="1:70" ht="15" customHeight="1">
      <c r="A6" s="55"/>
      <c r="B6" s="82"/>
      <c r="C6" s="53"/>
      <c r="D6" s="54"/>
      <c r="E6" s="55"/>
      <c r="F6" s="61"/>
      <c r="G6" s="61"/>
      <c r="H6" s="61"/>
      <c r="I6" s="50" t="s">
        <v>6</v>
      </c>
      <c r="J6" s="51"/>
      <c r="K6" s="52"/>
      <c r="L6" s="50" t="s">
        <v>7</v>
      </c>
      <c r="M6" s="51"/>
      <c r="N6" s="52"/>
      <c r="O6" s="50" t="s">
        <v>20</v>
      </c>
      <c r="P6" s="51"/>
      <c r="Q6" s="52"/>
      <c r="R6" s="50" t="s">
        <v>8</v>
      </c>
      <c r="S6" s="51"/>
      <c r="T6" s="52"/>
      <c r="U6" s="50" t="s">
        <v>19</v>
      </c>
      <c r="V6" s="51"/>
      <c r="W6" s="52"/>
      <c r="X6" s="50" t="s">
        <v>21</v>
      </c>
      <c r="Y6" s="51"/>
      <c r="Z6" s="52"/>
      <c r="AA6" s="50" t="s">
        <v>25</v>
      </c>
      <c r="AB6" s="51"/>
      <c r="AC6" s="52"/>
      <c r="AD6" s="73" t="s">
        <v>26</v>
      </c>
      <c r="AE6" s="74"/>
      <c r="AF6" s="75"/>
      <c r="AG6" s="50" t="s">
        <v>24</v>
      </c>
      <c r="AH6" s="51"/>
      <c r="AI6" s="52"/>
      <c r="AJ6" s="61"/>
      <c r="AK6" s="61"/>
      <c r="AL6" s="61"/>
      <c r="AM6" s="50" t="s">
        <v>22</v>
      </c>
      <c r="AN6" s="51"/>
      <c r="AO6" s="52"/>
      <c r="AP6" s="50" t="s">
        <v>23</v>
      </c>
      <c r="AQ6" s="51"/>
      <c r="AR6" s="52"/>
      <c r="AS6" s="53"/>
      <c r="AT6" s="54"/>
      <c r="AU6" s="55"/>
      <c r="AV6" s="69"/>
      <c r="AW6" s="70"/>
      <c r="AX6" s="70"/>
      <c r="AY6" s="66" t="s">
        <v>13</v>
      </c>
      <c r="AZ6" s="66"/>
      <c r="BA6" s="66"/>
      <c r="BB6" s="66"/>
      <c r="BC6" s="66"/>
      <c r="BD6" s="66"/>
      <c r="BE6" s="66"/>
      <c r="BF6" s="66"/>
      <c r="BG6" s="66"/>
      <c r="BH6" s="61"/>
      <c r="BI6" s="61"/>
      <c r="BJ6" s="61"/>
      <c r="BK6" s="53"/>
      <c r="BL6" s="54"/>
      <c r="BM6" s="55"/>
      <c r="BN6" s="53"/>
      <c r="BO6" s="54"/>
      <c r="BP6" s="55"/>
      <c r="BQ6" s="6"/>
      <c r="BR6" s="6"/>
    </row>
    <row r="7" spans="1:70" ht="193.5" customHeight="1">
      <c r="A7" s="55"/>
      <c r="B7" s="82"/>
      <c r="C7" s="56"/>
      <c r="D7" s="57"/>
      <c r="E7" s="58"/>
      <c r="F7" s="61"/>
      <c r="G7" s="61"/>
      <c r="H7" s="61"/>
      <c r="I7" s="56"/>
      <c r="J7" s="57"/>
      <c r="K7" s="58"/>
      <c r="L7" s="56"/>
      <c r="M7" s="57"/>
      <c r="N7" s="58"/>
      <c r="O7" s="56"/>
      <c r="P7" s="57"/>
      <c r="Q7" s="58"/>
      <c r="R7" s="56"/>
      <c r="S7" s="57"/>
      <c r="T7" s="58"/>
      <c r="U7" s="56"/>
      <c r="V7" s="57"/>
      <c r="W7" s="58"/>
      <c r="X7" s="56"/>
      <c r="Y7" s="57"/>
      <c r="Z7" s="58"/>
      <c r="AA7" s="56"/>
      <c r="AB7" s="57"/>
      <c r="AC7" s="58"/>
      <c r="AD7" s="76"/>
      <c r="AE7" s="77"/>
      <c r="AF7" s="78"/>
      <c r="AG7" s="56"/>
      <c r="AH7" s="57"/>
      <c r="AI7" s="58"/>
      <c r="AJ7" s="61"/>
      <c r="AK7" s="61"/>
      <c r="AL7" s="61"/>
      <c r="AM7" s="56"/>
      <c r="AN7" s="57"/>
      <c r="AO7" s="58"/>
      <c r="AP7" s="56"/>
      <c r="AQ7" s="57"/>
      <c r="AR7" s="58"/>
      <c r="AS7" s="56"/>
      <c r="AT7" s="57"/>
      <c r="AU7" s="58"/>
      <c r="AV7" s="71"/>
      <c r="AW7" s="72"/>
      <c r="AX7" s="72"/>
      <c r="AY7" s="66"/>
      <c r="AZ7" s="66"/>
      <c r="BA7" s="66"/>
      <c r="BB7" s="66"/>
      <c r="BC7" s="66"/>
      <c r="BD7" s="66"/>
      <c r="BE7" s="66"/>
      <c r="BF7" s="66"/>
      <c r="BG7" s="66"/>
      <c r="BH7" s="61"/>
      <c r="BI7" s="61"/>
      <c r="BJ7" s="61"/>
      <c r="BK7" s="56"/>
      <c r="BL7" s="57"/>
      <c r="BM7" s="58"/>
      <c r="BN7" s="56"/>
      <c r="BO7" s="57"/>
      <c r="BP7" s="58"/>
      <c r="BQ7" s="6"/>
      <c r="BR7" s="6"/>
    </row>
    <row r="8" spans="1:70" ht="63">
      <c r="A8" s="58"/>
      <c r="B8" s="83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>F10+AJ10</f>
        <v>7678</v>
      </c>
      <c r="D10" s="34">
        <f>G10+AK10</f>
        <v>6555</v>
      </c>
      <c r="E10" s="14">
        <f>D10/C10*100</f>
        <v>85.37379525918209</v>
      </c>
      <c r="F10" s="42">
        <v>1526.4</v>
      </c>
      <c r="G10" s="16">
        <v>1770.2</v>
      </c>
      <c r="H10" s="14">
        <f>G10/F10*100</f>
        <v>115.97222222222221</v>
      </c>
      <c r="I10" s="15">
        <v>214</v>
      </c>
      <c r="J10" s="16">
        <v>247.8</v>
      </c>
      <c r="K10" s="14">
        <f aca="true" t="shared" si="0" ref="K10:K29">J10/I10*100</f>
        <v>115.7943925233645</v>
      </c>
      <c r="L10" s="15">
        <v>10</v>
      </c>
      <c r="M10" s="16">
        <v>8.9</v>
      </c>
      <c r="N10" s="14">
        <f>M10/L10*100</f>
        <v>89</v>
      </c>
      <c r="O10" s="15">
        <v>75</v>
      </c>
      <c r="P10" s="31">
        <v>76.4</v>
      </c>
      <c r="Q10" s="14">
        <f>P10/O10*100</f>
        <v>101.86666666666669</v>
      </c>
      <c r="R10" s="15">
        <v>420</v>
      </c>
      <c r="S10" s="16">
        <v>308.9</v>
      </c>
      <c r="T10" s="14">
        <f>S10/R10*100</f>
        <v>73.54761904761904</v>
      </c>
      <c r="U10" s="15">
        <v>0</v>
      </c>
      <c r="V10" s="17">
        <v>0</v>
      </c>
      <c r="W10" s="14" t="e">
        <f>V10/U10*100</f>
        <v>#DIV/0!</v>
      </c>
      <c r="X10" s="15">
        <v>135</v>
      </c>
      <c r="Y10" s="31">
        <v>169.3</v>
      </c>
      <c r="Z10" s="14">
        <f>Y10/X10*100</f>
        <v>125.40740740740742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42">
        <v>6151.6</v>
      </c>
      <c r="AK10" s="16">
        <v>4784.8</v>
      </c>
      <c r="AL10" s="14">
        <f>AK10/AJ10*100</f>
        <v>77.7813902074257</v>
      </c>
      <c r="AM10" s="42">
        <v>4094.3</v>
      </c>
      <c r="AN10" s="42">
        <v>3753.1</v>
      </c>
      <c r="AO10" s="14">
        <f>AN10/AM10*100</f>
        <v>91.66646313167085</v>
      </c>
      <c r="AP10" s="15">
        <v>0</v>
      </c>
      <c r="AQ10" s="16">
        <v>0</v>
      </c>
      <c r="AR10" s="14" t="e">
        <f>AQ10/AP10*100</f>
        <v>#DIV/0!</v>
      </c>
      <c r="AS10" s="18">
        <v>7316.4</v>
      </c>
      <c r="AT10" s="19">
        <v>5500.5</v>
      </c>
      <c r="AU10" s="14">
        <f>AT10/AS10*100</f>
        <v>75.18041659832704</v>
      </c>
      <c r="AV10" s="44">
        <v>2183.3</v>
      </c>
      <c r="AW10" s="19">
        <v>1703.7</v>
      </c>
      <c r="AX10" s="14">
        <f>AW10/AV10*100</f>
        <v>78.03325241606741</v>
      </c>
      <c r="AY10" s="20">
        <v>1410.8</v>
      </c>
      <c r="AZ10" s="19">
        <v>1069.6</v>
      </c>
      <c r="BA10" s="14">
        <f aca="true" t="shared" si="1" ref="BA10:BA29">AZ10/AY10*100</f>
        <v>75.81514034590303</v>
      </c>
      <c r="BB10" s="25">
        <v>1545</v>
      </c>
      <c r="BC10" s="21">
        <v>841.4</v>
      </c>
      <c r="BD10" s="14">
        <f>BC10/BB10*100</f>
        <v>54.459546925566336</v>
      </c>
      <c r="BE10" s="20">
        <v>1839.1</v>
      </c>
      <c r="BF10" s="21">
        <v>1310.6</v>
      </c>
      <c r="BG10" s="14">
        <f>BF10/BE10*100</f>
        <v>71.26311782937306</v>
      </c>
      <c r="BH10" s="20">
        <v>1638.8</v>
      </c>
      <c r="BI10" s="32">
        <v>1549.7</v>
      </c>
      <c r="BJ10" s="14">
        <f>BI10/BH10*100</f>
        <v>94.56309494752259</v>
      </c>
      <c r="BK10" s="33">
        <v>0</v>
      </c>
      <c r="BL10" s="33">
        <f>D10-AT10</f>
        <v>1054.5</v>
      </c>
      <c r="BM10" s="14" t="e">
        <f>BL10/BK10*100</f>
        <v>#DIV/0!</v>
      </c>
      <c r="BN10" s="22">
        <f>C10-AS10</f>
        <v>361.60000000000036</v>
      </c>
      <c r="BO10" s="22">
        <f aca="true" t="shared" si="2" ref="BO10:BO28">D10-AT10</f>
        <v>1054.5</v>
      </c>
      <c r="BP10" s="14">
        <f>BO10/BN10*100</f>
        <v>291.62057522123865</v>
      </c>
      <c r="BQ10" s="6"/>
      <c r="BR10" s="23"/>
    </row>
    <row r="11" spans="1:70" ht="15.75">
      <c r="A11" s="36">
        <v>2</v>
      </c>
      <c r="B11" s="12" t="s">
        <v>28</v>
      </c>
      <c r="C11" s="39">
        <f aca="true" t="shared" si="3" ref="C11:C27">F11+AJ11</f>
        <v>9996.1</v>
      </c>
      <c r="D11" s="14">
        <f aca="true" t="shared" si="4" ref="D11:D28">G11+AK11</f>
        <v>8083.400000000001</v>
      </c>
      <c r="E11" s="14">
        <f aca="true" t="shared" si="5" ref="E11:E28">D11/C11*100</f>
        <v>80.86553755964827</v>
      </c>
      <c r="F11" s="42">
        <v>1163.9</v>
      </c>
      <c r="G11" s="16">
        <v>1013.3</v>
      </c>
      <c r="H11" s="14">
        <f aca="true" t="shared" si="6" ref="H11:H28">G11/F11*100</f>
        <v>87.06074405017613</v>
      </c>
      <c r="I11" s="15">
        <v>38</v>
      </c>
      <c r="J11" s="31">
        <v>35.3</v>
      </c>
      <c r="K11" s="14">
        <f t="shared" si="0"/>
        <v>92.89473684210525</v>
      </c>
      <c r="L11" s="15">
        <v>81</v>
      </c>
      <c r="M11" s="16">
        <v>64.2</v>
      </c>
      <c r="N11" s="14">
        <f aca="true" t="shared" si="7" ref="N11:N28">M11/L11*100</f>
        <v>79.25925925925927</v>
      </c>
      <c r="O11" s="15">
        <v>90</v>
      </c>
      <c r="P11" s="16">
        <v>37.2</v>
      </c>
      <c r="Q11" s="14">
        <f aca="true" t="shared" si="8" ref="Q11:Q28">P11/O11*100</f>
        <v>41.333333333333336</v>
      </c>
      <c r="R11" s="15">
        <v>225</v>
      </c>
      <c r="S11" s="31">
        <v>163.4</v>
      </c>
      <c r="T11" s="14">
        <f>S11/R11*100</f>
        <v>72.62222222222222</v>
      </c>
      <c r="U11" s="15">
        <v>0</v>
      </c>
      <c r="V11" s="17">
        <v>0</v>
      </c>
      <c r="W11" s="14" t="e">
        <f aca="true" t="shared" si="9" ref="W11:W28">V11/U11*100</f>
        <v>#DIV/0!</v>
      </c>
      <c r="X11" s="15">
        <v>50</v>
      </c>
      <c r="Y11" s="17">
        <v>46.8</v>
      </c>
      <c r="Z11" s="14">
        <f aca="true" t="shared" si="10" ref="Z11:Z28">Y11/X11*100</f>
        <v>93.6</v>
      </c>
      <c r="AA11" s="15">
        <v>0</v>
      </c>
      <c r="AB11" s="16">
        <v>0</v>
      </c>
      <c r="AC11" s="14" t="e">
        <f aca="true" t="shared" si="11" ref="AC11:AC28">AB11/AA11*100</f>
        <v>#DIV/0!</v>
      </c>
      <c r="AD11" s="14">
        <v>0</v>
      </c>
      <c r="AE11" s="14">
        <v>0</v>
      </c>
      <c r="AF11" s="14" t="e">
        <f aca="true" t="shared" si="12" ref="AF11:AF30">AE11/AD11*100</f>
        <v>#DIV/0!</v>
      </c>
      <c r="AG11" s="14">
        <v>0</v>
      </c>
      <c r="AH11" s="14">
        <v>0</v>
      </c>
      <c r="AI11" s="14" t="e">
        <f aca="true" t="shared" si="13" ref="AI11:AI30">AH11/AG11*100</f>
        <v>#DIV/0!</v>
      </c>
      <c r="AJ11" s="42">
        <v>8832.2</v>
      </c>
      <c r="AK11" s="31">
        <v>7070.1</v>
      </c>
      <c r="AL11" s="14">
        <f aca="true" t="shared" si="14" ref="AL11:AL28">AK11/AJ11*100</f>
        <v>80.04913838001858</v>
      </c>
      <c r="AM11" s="42">
        <v>3506</v>
      </c>
      <c r="AN11" s="42">
        <v>3213.8</v>
      </c>
      <c r="AO11" s="14">
        <f aca="true" t="shared" si="15" ref="AO11:AO28">AN11/AM11*100</f>
        <v>91.66571591557332</v>
      </c>
      <c r="AP11" s="15">
        <v>1084.8</v>
      </c>
      <c r="AQ11" s="31">
        <v>904</v>
      </c>
      <c r="AR11" s="14">
        <f>AQ11/AP11*100</f>
        <v>83.33333333333334</v>
      </c>
      <c r="AS11" s="18">
        <v>10180.1</v>
      </c>
      <c r="AT11" s="19">
        <v>6650.2</v>
      </c>
      <c r="AU11" s="14">
        <f aca="true" t="shared" si="16" ref="AU11:AU27">AT11/AS11*100</f>
        <v>65.32548796180784</v>
      </c>
      <c r="AV11" s="45">
        <v>1817.9</v>
      </c>
      <c r="AW11" s="19">
        <v>1360.9</v>
      </c>
      <c r="AX11" s="14">
        <f aca="true" t="shared" si="17" ref="AX11:AX28">AW11/AV11*100</f>
        <v>74.86110347103802</v>
      </c>
      <c r="AY11" s="20">
        <v>1409</v>
      </c>
      <c r="AZ11" s="19">
        <v>1014.9</v>
      </c>
      <c r="BA11" s="14">
        <f t="shared" si="1"/>
        <v>72.02980837473385</v>
      </c>
      <c r="BB11" s="43">
        <v>3642.5</v>
      </c>
      <c r="BC11" s="21">
        <v>2955.6</v>
      </c>
      <c r="BD11" s="14">
        <f aca="true" t="shared" si="18" ref="BD11:BD28">BC11/BB11*100</f>
        <v>81.1420727522306</v>
      </c>
      <c r="BE11" s="20">
        <v>3660</v>
      </c>
      <c r="BF11" s="21">
        <v>1432.8</v>
      </c>
      <c r="BG11" s="14">
        <f aca="true" t="shared" si="19" ref="BG11:BG28">BF11/BE11*100</f>
        <v>39.147540983606554</v>
      </c>
      <c r="BH11" s="20">
        <v>954</v>
      </c>
      <c r="BI11" s="19">
        <v>815.7</v>
      </c>
      <c r="BJ11" s="14">
        <f aca="true" t="shared" si="20" ref="BJ11:BJ28">BI11/BH11*100</f>
        <v>85.50314465408806</v>
      </c>
      <c r="BK11" s="33">
        <v>0</v>
      </c>
      <c r="BL11" s="33">
        <f aca="true" t="shared" si="21" ref="BL11:BL28">D11-AT11</f>
        <v>1433.2000000000007</v>
      </c>
      <c r="BM11" s="14" t="e">
        <f aca="true" t="shared" si="22" ref="BM11:BM28">BL11/BK11*100</f>
        <v>#DIV/0!</v>
      </c>
      <c r="BN11" s="22">
        <f aca="true" t="shared" si="23" ref="BN11:BN28">C11-AS11</f>
        <v>-184</v>
      </c>
      <c r="BO11" s="22">
        <f t="shared" si="2"/>
        <v>1433.2000000000007</v>
      </c>
      <c r="BP11" s="14">
        <f aca="true" t="shared" si="24" ref="BP11:BP28">BO11/BN11*100</f>
        <v>-778.9130434782612</v>
      </c>
      <c r="BQ11" s="6"/>
      <c r="BR11" s="23"/>
    </row>
    <row r="12" spans="1:70" ht="15.75">
      <c r="A12" s="11">
        <v>3</v>
      </c>
      <c r="B12" s="12" t="s">
        <v>29</v>
      </c>
      <c r="C12" s="39">
        <f t="shared" si="3"/>
        <v>9275.6</v>
      </c>
      <c r="D12" s="14">
        <f t="shared" si="4"/>
        <v>8814.199999999999</v>
      </c>
      <c r="E12" s="14">
        <f t="shared" si="5"/>
        <v>95.02565871749536</v>
      </c>
      <c r="F12" s="42">
        <v>1495.1</v>
      </c>
      <c r="G12" s="16">
        <v>1530.3</v>
      </c>
      <c r="H12" s="14">
        <f t="shared" si="6"/>
        <v>102.35435756805565</v>
      </c>
      <c r="I12" s="15">
        <v>51</v>
      </c>
      <c r="J12" s="16">
        <v>52.9</v>
      </c>
      <c r="K12" s="14">
        <f t="shared" si="0"/>
        <v>103.72549019607843</v>
      </c>
      <c r="L12" s="15">
        <v>0</v>
      </c>
      <c r="M12" s="16">
        <v>0</v>
      </c>
      <c r="N12" s="14" t="e">
        <f t="shared" si="7"/>
        <v>#DIV/0!</v>
      </c>
      <c r="O12" s="15">
        <v>225</v>
      </c>
      <c r="P12" s="16">
        <v>142.1</v>
      </c>
      <c r="Q12" s="14">
        <f t="shared" si="8"/>
        <v>63.15555555555555</v>
      </c>
      <c r="R12" s="26">
        <v>447</v>
      </c>
      <c r="S12" s="16">
        <v>291.7</v>
      </c>
      <c r="T12" s="14">
        <f aca="true" t="shared" si="25" ref="T12:T28">S12/R12*100</f>
        <v>65.25727069351231</v>
      </c>
      <c r="U12" s="15">
        <v>0</v>
      </c>
      <c r="V12" s="17">
        <v>0</v>
      </c>
      <c r="W12" s="14" t="e">
        <f t="shared" si="9"/>
        <v>#DIV/0!</v>
      </c>
      <c r="X12" s="15">
        <v>220</v>
      </c>
      <c r="Y12" s="17">
        <v>201.7</v>
      </c>
      <c r="Z12" s="14">
        <f t="shared" si="10"/>
        <v>91.68181818181817</v>
      </c>
      <c r="AA12" s="15">
        <v>0</v>
      </c>
      <c r="AB12" s="16">
        <v>0</v>
      </c>
      <c r="AC12" s="14" t="e">
        <f t="shared" si="11"/>
        <v>#DIV/0!</v>
      </c>
      <c r="AD12" s="14">
        <v>0</v>
      </c>
      <c r="AE12" s="14">
        <v>0</v>
      </c>
      <c r="AF12" s="14" t="e">
        <f t="shared" si="12"/>
        <v>#DIV/0!</v>
      </c>
      <c r="AG12" s="14">
        <v>0</v>
      </c>
      <c r="AH12" s="14">
        <v>0</v>
      </c>
      <c r="AI12" s="14" t="e">
        <f t="shared" si="13"/>
        <v>#DIV/0!</v>
      </c>
      <c r="AJ12" s="42">
        <v>7780.5</v>
      </c>
      <c r="AK12" s="16">
        <v>7283.9</v>
      </c>
      <c r="AL12" s="14">
        <f t="shared" si="14"/>
        <v>93.61737677527151</v>
      </c>
      <c r="AM12" s="15">
        <v>3835.7</v>
      </c>
      <c r="AN12" s="15">
        <v>3516</v>
      </c>
      <c r="AO12" s="14">
        <f t="shared" si="15"/>
        <v>91.66514586646505</v>
      </c>
      <c r="AP12" s="42">
        <v>0</v>
      </c>
      <c r="AQ12" s="16">
        <v>0</v>
      </c>
      <c r="AR12" s="14" t="e">
        <f aca="true" t="shared" si="26" ref="AR12:AR28">AQ12/AP12*100</f>
        <v>#DIV/0!</v>
      </c>
      <c r="AS12" s="43">
        <v>9534.7</v>
      </c>
      <c r="AT12" s="19">
        <v>6891.2</v>
      </c>
      <c r="AU12" s="14">
        <f t="shared" si="16"/>
        <v>72.27495359056918</v>
      </c>
      <c r="AV12" s="45">
        <v>3273.3</v>
      </c>
      <c r="AW12" s="19">
        <v>1174.1</v>
      </c>
      <c r="AX12" s="14">
        <f t="shared" si="17"/>
        <v>35.86900070265481</v>
      </c>
      <c r="AY12" s="20">
        <v>1374.5</v>
      </c>
      <c r="AZ12" s="19">
        <v>919.3</v>
      </c>
      <c r="BA12" s="14">
        <f t="shared" si="1"/>
        <v>66.88250272826483</v>
      </c>
      <c r="BB12" s="47">
        <v>2207.1</v>
      </c>
      <c r="BC12" s="21">
        <v>1999</v>
      </c>
      <c r="BD12" s="14">
        <f t="shared" si="18"/>
        <v>90.5713379547823</v>
      </c>
      <c r="BE12" s="20">
        <v>157.4</v>
      </c>
      <c r="BF12" s="21">
        <v>139</v>
      </c>
      <c r="BG12" s="14">
        <f t="shared" si="19"/>
        <v>88.31003811944092</v>
      </c>
      <c r="BH12" s="20">
        <v>3788.3</v>
      </c>
      <c r="BI12" s="19">
        <v>3513.9</v>
      </c>
      <c r="BJ12" s="14">
        <f t="shared" si="20"/>
        <v>92.75664546102473</v>
      </c>
      <c r="BK12" s="33">
        <v>166</v>
      </c>
      <c r="BL12" s="33">
        <f t="shared" si="21"/>
        <v>1922.999999999999</v>
      </c>
      <c r="BM12" s="14">
        <f t="shared" si="22"/>
        <v>1158.4337349397583</v>
      </c>
      <c r="BN12" s="22">
        <f t="shared" si="23"/>
        <v>-259.10000000000036</v>
      </c>
      <c r="BO12" s="22">
        <f t="shared" si="2"/>
        <v>1922.999999999999</v>
      </c>
      <c r="BP12" s="14">
        <f t="shared" si="24"/>
        <v>-742.1844847549195</v>
      </c>
      <c r="BQ12" s="6"/>
      <c r="BR12" s="23"/>
    </row>
    <row r="13" spans="1:70" ht="15" customHeight="1">
      <c r="A13" s="11">
        <v>4</v>
      </c>
      <c r="B13" s="12" t="s">
        <v>30</v>
      </c>
      <c r="C13" s="39">
        <f>F13+AJ13</f>
        <v>4212.4</v>
      </c>
      <c r="D13" s="14">
        <f t="shared" si="4"/>
        <v>3689.7</v>
      </c>
      <c r="E13" s="14">
        <f t="shared" si="5"/>
        <v>87.59139682841136</v>
      </c>
      <c r="F13" s="42">
        <v>1360.1</v>
      </c>
      <c r="G13" s="16">
        <v>1158.2</v>
      </c>
      <c r="H13" s="14">
        <f t="shared" si="6"/>
        <v>85.15550327181826</v>
      </c>
      <c r="I13" s="15">
        <v>164</v>
      </c>
      <c r="J13" s="16">
        <v>168.1</v>
      </c>
      <c r="K13" s="14">
        <f t="shared" si="0"/>
        <v>102.49999999999999</v>
      </c>
      <c r="L13" s="15">
        <v>15</v>
      </c>
      <c r="M13" s="16">
        <v>4.4</v>
      </c>
      <c r="N13" s="14">
        <f t="shared" si="7"/>
        <v>29.333333333333332</v>
      </c>
      <c r="O13" s="15">
        <v>86</v>
      </c>
      <c r="P13" s="31">
        <v>48.6</v>
      </c>
      <c r="Q13" s="14">
        <f t="shared" si="8"/>
        <v>56.51162790697675</v>
      </c>
      <c r="R13" s="15">
        <v>350</v>
      </c>
      <c r="S13" s="16">
        <v>254.3</v>
      </c>
      <c r="T13" s="14">
        <f t="shared" si="25"/>
        <v>72.65714285714286</v>
      </c>
      <c r="U13" s="15">
        <v>0</v>
      </c>
      <c r="V13" s="17">
        <v>0</v>
      </c>
      <c r="W13" s="14" t="e">
        <f t="shared" si="9"/>
        <v>#DIV/0!</v>
      </c>
      <c r="X13" s="15">
        <v>166</v>
      </c>
      <c r="Y13" s="17">
        <v>118.1</v>
      </c>
      <c r="Z13" s="14">
        <f t="shared" si="10"/>
        <v>71.144578313253</v>
      </c>
      <c r="AA13" s="15">
        <v>0</v>
      </c>
      <c r="AB13" s="16">
        <v>0</v>
      </c>
      <c r="AC13" s="14" t="e">
        <f t="shared" si="11"/>
        <v>#DIV/0!</v>
      </c>
      <c r="AD13" s="14">
        <v>0</v>
      </c>
      <c r="AE13" s="14">
        <v>0</v>
      </c>
      <c r="AF13" s="14" t="e">
        <f t="shared" si="12"/>
        <v>#DIV/0!</v>
      </c>
      <c r="AG13" s="14">
        <v>0</v>
      </c>
      <c r="AH13" s="14">
        <v>0</v>
      </c>
      <c r="AI13" s="14" t="e">
        <f t="shared" si="13"/>
        <v>#DIV/0!</v>
      </c>
      <c r="AJ13" s="42">
        <v>2852.3</v>
      </c>
      <c r="AK13" s="31">
        <v>2531.5</v>
      </c>
      <c r="AL13" s="14">
        <f t="shared" si="14"/>
        <v>88.7529362269046</v>
      </c>
      <c r="AM13" s="15">
        <v>1657.6</v>
      </c>
      <c r="AN13" s="15">
        <v>1519.4</v>
      </c>
      <c r="AO13" s="14">
        <f t="shared" si="15"/>
        <v>91.6626447876448</v>
      </c>
      <c r="AP13" s="15">
        <v>0</v>
      </c>
      <c r="AQ13" s="16">
        <v>0</v>
      </c>
      <c r="AR13" s="14" t="e">
        <f t="shared" si="26"/>
        <v>#DIV/0!</v>
      </c>
      <c r="AS13" s="25">
        <v>4098.2</v>
      </c>
      <c r="AT13" s="19">
        <v>3340.2</v>
      </c>
      <c r="AU13" s="14">
        <f t="shared" si="16"/>
        <v>81.50407495973843</v>
      </c>
      <c r="AV13" s="45">
        <v>1366.5</v>
      </c>
      <c r="AW13" s="19">
        <v>1012.4</v>
      </c>
      <c r="AX13" s="14">
        <f t="shared" si="17"/>
        <v>74.08708379070619</v>
      </c>
      <c r="AY13" s="20">
        <v>1030.5</v>
      </c>
      <c r="AZ13" s="19">
        <v>788.7</v>
      </c>
      <c r="BA13" s="14">
        <f t="shared" si="1"/>
        <v>76.53566229985445</v>
      </c>
      <c r="BB13" s="43">
        <v>1363.2</v>
      </c>
      <c r="BC13" s="32">
        <v>1145.7</v>
      </c>
      <c r="BD13" s="14">
        <f t="shared" si="18"/>
        <v>84.04489436619718</v>
      </c>
      <c r="BE13" s="20">
        <v>507.4</v>
      </c>
      <c r="BF13" s="32">
        <v>476</v>
      </c>
      <c r="BG13" s="14">
        <f t="shared" si="19"/>
        <v>93.81158849034293</v>
      </c>
      <c r="BH13" s="20">
        <v>650.3</v>
      </c>
      <c r="BI13" s="19">
        <v>544.5</v>
      </c>
      <c r="BJ13" s="14">
        <f>BI13/BH13*100</f>
        <v>83.73058588343842</v>
      </c>
      <c r="BK13" s="33">
        <v>0.1</v>
      </c>
      <c r="BL13" s="33">
        <f t="shared" si="21"/>
        <v>349.5</v>
      </c>
      <c r="BM13" s="14">
        <f>BL13/BK13*100</f>
        <v>349500</v>
      </c>
      <c r="BN13" s="22">
        <f t="shared" si="23"/>
        <v>114.19999999999982</v>
      </c>
      <c r="BO13" s="22">
        <f t="shared" si="2"/>
        <v>349.5</v>
      </c>
      <c r="BP13" s="14">
        <f>BO13/BN13*100</f>
        <v>306.04203152364323</v>
      </c>
      <c r="BQ13" s="6"/>
      <c r="BR13" s="23"/>
    </row>
    <row r="14" spans="1:70" ht="15.75">
      <c r="A14" s="11">
        <v>5</v>
      </c>
      <c r="B14" s="12" t="s">
        <v>31</v>
      </c>
      <c r="C14" s="39">
        <f t="shared" si="3"/>
        <v>5095.3</v>
      </c>
      <c r="D14" s="30">
        <f t="shared" si="4"/>
        <v>4627.9</v>
      </c>
      <c r="E14" s="14">
        <f t="shared" si="5"/>
        <v>90.82684042156495</v>
      </c>
      <c r="F14" s="42">
        <v>1115.9</v>
      </c>
      <c r="G14" s="16">
        <v>1309.9</v>
      </c>
      <c r="H14" s="14">
        <f t="shared" si="6"/>
        <v>117.38507034680528</v>
      </c>
      <c r="I14" s="15">
        <v>76.6</v>
      </c>
      <c r="J14" s="16">
        <v>54.3</v>
      </c>
      <c r="K14" s="14">
        <f t="shared" si="0"/>
        <v>70.88772845953002</v>
      </c>
      <c r="L14" s="15">
        <v>30</v>
      </c>
      <c r="M14" s="16">
        <v>0.6</v>
      </c>
      <c r="N14" s="14">
        <f t="shared" si="7"/>
        <v>2</v>
      </c>
      <c r="O14" s="15">
        <v>100</v>
      </c>
      <c r="P14" s="31">
        <v>25.7</v>
      </c>
      <c r="Q14" s="14">
        <f t="shared" si="8"/>
        <v>25.7</v>
      </c>
      <c r="R14" s="15">
        <v>245</v>
      </c>
      <c r="S14" s="16">
        <v>171.5</v>
      </c>
      <c r="T14" s="14">
        <f t="shared" si="25"/>
        <v>70</v>
      </c>
      <c r="U14" s="15">
        <v>0</v>
      </c>
      <c r="V14" s="17">
        <v>0</v>
      </c>
      <c r="W14" s="14" t="e">
        <f t="shared" si="9"/>
        <v>#DIV/0!</v>
      </c>
      <c r="X14" s="15">
        <v>280</v>
      </c>
      <c r="Y14" s="17">
        <v>311.9</v>
      </c>
      <c r="Z14" s="14">
        <f t="shared" si="10"/>
        <v>111.39285714285714</v>
      </c>
      <c r="AA14" s="15">
        <v>15</v>
      </c>
      <c r="AB14" s="16">
        <v>9.1</v>
      </c>
      <c r="AC14" s="14">
        <f t="shared" si="11"/>
        <v>60.66666666666667</v>
      </c>
      <c r="AD14" s="14">
        <v>0</v>
      </c>
      <c r="AE14" s="14">
        <v>0</v>
      </c>
      <c r="AF14" s="14" t="e">
        <f t="shared" si="12"/>
        <v>#DIV/0!</v>
      </c>
      <c r="AG14" s="14">
        <v>0</v>
      </c>
      <c r="AH14" s="14">
        <v>0</v>
      </c>
      <c r="AI14" s="14" t="e">
        <f t="shared" si="13"/>
        <v>#DIV/0!</v>
      </c>
      <c r="AJ14" s="42">
        <v>3979.4</v>
      </c>
      <c r="AK14" s="16">
        <v>3318</v>
      </c>
      <c r="AL14" s="14">
        <f t="shared" si="14"/>
        <v>83.37940393024074</v>
      </c>
      <c r="AM14" s="15">
        <v>1732.9</v>
      </c>
      <c r="AN14" s="15">
        <v>1588.5</v>
      </c>
      <c r="AO14" s="14">
        <f t="shared" si="15"/>
        <v>91.6671475561198</v>
      </c>
      <c r="AP14" s="42">
        <v>708.9</v>
      </c>
      <c r="AQ14" s="31">
        <v>590.7</v>
      </c>
      <c r="AR14" s="14">
        <f t="shared" si="26"/>
        <v>83.32628015234872</v>
      </c>
      <c r="AS14" s="25">
        <v>5637.6</v>
      </c>
      <c r="AT14" s="32">
        <v>3453</v>
      </c>
      <c r="AU14" s="14">
        <f t="shared" si="16"/>
        <v>61.24946785866325</v>
      </c>
      <c r="AV14" s="45">
        <v>1519.9</v>
      </c>
      <c r="AW14" s="19">
        <v>998.2</v>
      </c>
      <c r="AX14" s="14">
        <f t="shared" si="17"/>
        <v>65.67537337982762</v>
      </c>
      <c r="AY14" s="20">
        <v>1054.7</v>
      </c>
      <c r="AZ14" s="32">
        <v>649.4</v>
      </c>
      <c r="BA14" s="14">
        <f t="shared" si="1"/>
        <v>61.57201099838816</v>
      </c>
      <c r="BB14" s="43">
        <v>1167.6</v>
      </c>
      <c r="BC14" s="21">
        <v>980.4</v>
      </c>
      <c r="BD14" s="14">
        <f t="shared" si="18"/>
        <v>83.967112024666</v>
      </c>
      <c r="BE14" s="20">
        <v>2045.1</v>
      </c>
      <c r="BF14" s="21">
        <v>819.3</v>
      </c>
      <c r="BG14" s="14">
        <f t="shared" si="19"/>
        <v>40.06161067918439</v>
      </c>
      <c r="BH14" s="20">
        <v>799.2</v>
      </c>
      <c r="BI14" s="32">
        <v>565.5</v>
      </c>
      <c r="BJ14" s="14">
        <f t="shared" si="20"/>
        <v>70.75825825825825</v>
      </c>
      <c r="BK14" s="33">
        <v>0</v>
      </c>
      <c r="BL14" s="33">
        <f t="shared" si="21"/>
        <v>1174.8999999999996</v>
      </c>
      <c r="BM14" s="14" t="e">
        <f t="shared" si="22"/>
        <v>#DIV/0!</v>
      </c>
      <c r="BN14" s="22">
        <f t="shared" si="23"/>
        <v>-542.3000000000002</v>
      </c>
      <c r="BO14" s="22">
        <f t="shared" si="2"/>
        <v>1174.8999999999996</v>
      </c>
      <c r="BP14" s="14">
        <f t="shared" si="24"/>
        <v>-216.65130001843983</v>
      </c>
      <c r="BQ14" s="6"/>
      <c r="BR14" s="23"/>
    </row>
    <row r="15" spans="1:70" ht="15.75">
      <c r="A15" s="11">
        <v>6</v>
      </c>
      <c r="B15" s="12" t="s">
        <v>32</v>
      </c>
      <c r="C15" s="39">
        <f t="shared" si="3"/>
        <v>5633.400000000001</v>
      </c>
      <c r="D15" s="30">
        <f t="shared" si="4"/>
        <v>5073.6</v>
      </c>
      <c r="E15" s="14">
        <f t="shared" si="5"/>
        <v>90.06283949302374</v>
      </c>
      <c r="F15" s="42">
        <v>1220.8</v>
      </c>
      <c r="G15" s="16">
        <v>997.2</v>
      </c>
      <c r="H15" s="14">
        <f t="shared" si="6"/>
        <v>81.68414154652687</v>
      </c>
      <c r="I15" s="15">
        <v>29</v>
      </c>
      <c r="J15" s="16">
        <v>32.8</v>
      </c>
      <c r="K15" s="14">
        <f t="shared" si="0"/>
        <v>113.10344827586205</v>
      </c>
      <c r="L15" s="15">
        <v>0</v>
      </c>
      <c r="M15" s="16">
        <v>0</v>
      </c>
      <c r="N15" s="14" t="e">
        <f t="shared" si="7"/>
        <v>#DIV/0!</v>
      </c>
      <c r="O15" s="15">
        <v>171</v>
      </c>
      <c r="P15" s="16">
        <v>93.9</v>
      </c>
      <c r="Q15" s="14">
        <f t="shared" si="8"/>
        <v>54.91228070175439</v>
      </c>
      <c r="R15" s="15">
        <v>353</v>
      </c>
      <c r="S15" s="16">
        <v>274.6</v>
      </c>
      <c r="T15" s="14">
        <f t="shared" si="25"/>
        <v>77.79036827195468</v>
      </c>
      <c r="U15" s="15">
        <v>0</v>
      </c>
      <c r="V15" s="17">
        <v>0</v>
      </c>
      <c r="W15" s="14" t="e">
        <f t="shared" si="9"/>
        <v>#DIV/0!</v>
      </c>
      <c r="X15" s="15">
        <v>170</v>
      </c>
      <c r="Y15" s="17">
        <v>121.5</v>
      </c>
      <c r="Z15" s="14">
        <f t="shared" si="10"/>
        <v>71.47058823529412</v>
      </c>
      <c r="AA15" s="15">
        <v>0</v>
      </c>
      <c r="AB15" s="16">
        <v>0</v>
      </c>
      <c r="AC15" s="14" t="e">
        <f t="shared" si="11"/>
        <v>#DIV/0!</v>
      </c>
      <c r="AD15" s="14">
        <v>0</v>
      </c>
      <c r="AE15" s="14">
        <v>0</v>
      </c>
      <c r="AF15" s="14" t="e">
        <f t="shared" si="12"/>
        <v>#DIV/0!</v>
      </c>
      <c r="AG15" s="14">
        <v>0</v>
      </c>
      <c r="AH15" s="14">
        <v>0</v>
      </c>
      <c r="AI15" s="14" t="e">
        <f t="shared" si="13"/>
        <v>#DIV/0!</v>
      </c>
      <c r="AJ15" s="42">
        <v>4412.6</v>
      </c>
      <c r="AK15" s="16">
        <v>4076.4</v>
      </c>
      <c r="AL15" s="14">
        <f t="shared" si="14"/>
        <v>92.38090921452205</v>
      </c>
      <c r="AM15" s="15">
        <v>3127.1</v>
      </c>
      <c r="AN15" s="15">
        <v>2866.5</v>
      </c>
      <c r="AO15" s="14">
        <f t="shared" si="15"/>
        <v>91.66640017907966</v>
      </c>
      <c r="AP15" s="15">
        <v>0</v>
      </c>
      <c r="AQ15" s="16">
        <v>0</v>
      </c>
      <c r="AR15" s="14" t="e">
        <f t="shared" si="26"/>
        <v>#DIV/0!</v>
      </c>
      <c r="AS15" s="25">
        <v>5920.6</v>
      </c>
      <c r="AT15" s="19">
        <v>3758.1</v>
      </c>
      <c r="AU15" s="14">
        <f t="shared" si="16"/>
        <v>63.47498564334695</v>
      </c>
      <c r="AV15" s="45">
        <v>1566</v>
      </c>
      <c r="AW15" s="19">
        <v>1149.4</v>
      </c>
      <c r="AX15" s="14">
        <f t="shared" si="17"/>
        <v>73.39719029374201</v>
      </c>
      <c r="AY15" s="20">
        <v>1362.6</v>
      </c>
      <c r="AZ15" s="19">
        <v>989.3</v>
      </c>
      <c r="BA15" s="14">
        <f t="shared" si="1"/>
        <v>72.60384558931455</v>
      </c>
      <c r="BB15" s="43">
        <v>1836.9</v>
      </c>
      <c r="BC15" s="21">
        <v>1479.6</v>
      </c>
      <c r="BD15" s="14">
        <f t="shared" si="18"/>
        <v>80.54875061244488</v>
      </c>
      <c r="BE15" s="20">
        <v>1531.3</v>
      </c>
      <c r="BF15" s="21">
        <v>435.2</v>
      </c>
      <c r="BG15" s="14">
        <f t="shared" si="19"/>
        <v>28.42029648011494</v>
      </c>
      <c r="BH15" s="20">
        <v>870.7</v>
      </c>
      <c r="BI15" s="19">
        <v>601.3</v>
      </c>
      <c r="BJ15" s="14">
        <f t="shared" si="20"/>
        <v>69.05937751234637</v>
      </c>
      <c r="BK15" s="33">
        <v>0</v>
      </c>
      <c r="BL15" s="33">
        <f t="shared" si="21"/>
        <v>1315.5000000000005</v>
      </c>
      <c r="BM15" s="14" t="e">
        <f t="shared" si="22"/>
        <v>#DIV/0!</v>
      </c>
      <c r="BN15" s="22">
        <f t="shared" si="23"/>
        <v>-287.1999999999998</v>
      </c>
      <c r="BO15" s="22">
        <f t="shared" si="2"/>
        <v>1315.5000000000005</v>
      </c>
      <c r="BP15" s="14">
        <f t="shared" si="24"/>
        <v>-458.0431754874656</v>
      </c>
      <c r="BQ15" s="6"/>
      <c r="BR15" s="23"/>
    </row>
    <row r="16" spans="1:70" ht="15.75">
      <c r="A16" s="11">
        <v>7</v>
      </c>
      <c r="B16" s="12" t="s">
        <v>33</v>
      </c>
      <c r="C16" s="39">
        <f t="shared" si="3"/>
        <v>4613.6</v>
      </c>
      <c r="D16" s="30">
        <f t="shared" si="4"/>
        <v>3865</v>
      </c>
      <c r="E16" s="14">
        <f t="shared" si="5"/>
        <v>83.77405930293045</v>
      </c>
      <c r="F16" s="42">
        <v>1045.8</v>
      </c>
      <c r="G16" s="16">
        <v>820.3</v>
      </c>
      <c r="H16" s="14">
        <f t="shared" si="6"/>
        <v>78.43755976286097</v>
      </c>
      <c r="I16" s="15">
        <v>24</v>
      </c>
      <c r="J16" s="16">
        <v>17.5</v>
      </c>
      <c r="K16" s="14">
        <f t="shared" si="0"/>
        <v>72.91666666666666</v>
      </c>
      <c r="L16" s="15">
        <v>0</v>
      </c>
      <c r="M16" s="16">
        <v>0</v>
      </c>
      <c r="N16" s="14" t="e">
        <f t="shared" si="7"/>
        <v>#DIV/0!</v>
      </c>
      <c r="O16" s="15">
        <v>122</v>
      </c>
      <c r="P16" s="31">
        <v>33.5</v>
      </c>
      <c r="Q16" s="34">
        <f t="shared" si="8"/>
        <v>27.459016393442624</v>
      </c>
      <c r="R16" s="15">
        <v>327.2</v>
      </c>
      <c r="S16" s="31">
        <v>218.7</v>
      </c>
      <c r="T16" s="14">
        <f t="shared" si="25"/>
        <v>66.8398533007335</v>
      </c>
      <c r="U16" s="15">
        <v>0</v>
      </c>
      <c r="V16" s="17">
        <v>0</v>
      </c>
      <c r="W16" s="14" t="e">
        <f t="shared" si="9"/>
        <v>#DIV/0!</v>
      </c>
      <c r="X16" s="15">
        <v>120</v>
      </c>
      <c r="Y16" s="17">
        <v>106</v>
      </c>
      <c r="Z16" s="14">
        <f t="shared" si="10"/>
        <v>88.33333333333333</v>
      </c>
      <c r="AA16" s="15">
        <v>45</v>
      </c>
      <c r="AB16" s="16">
        <v>26.2</v>
      </c>
      <c r="AC16" s="14">
        <f t="shared" si="11"/>
        <v>58.22222222222222</v>
      </c>
      <c r="AD16" s="14">
        <v>0</v>
      </c>
      <c r="AE16" s="14">
        <v>0</v>
      </c>
      <c r="AF16" s="14" t="e">
        <f t="shared" si="12"/>
        <v>#DIV/0!</v>
      </c>
      <c r="AG16" s="14">
        <v>0</v>
      </c>
      <c r="AH16" s="14">
        <v>0</v>
      </c>
      <c r="AI16" s="14" t="e">
        <f t="shared" si="13"/>
        <v>#DIV/0!</v>
      </c>
      <c r="AJ16" s="42">
        <v>3567.8</v>
      </c>
      <c r="AK16" s="31">
        <v>3044.7</v>
      </c>
      <c r="AL16" s="14">
        <f t="shared" si="14"/>
        <v>85.33830371657604</v>
      </c>
      <c r="AM16" s="15">
        <v>2834.4</v>
      </c>
      <c r="AN16" s="15">
        <v>2598.2</v>
      </c>
      <c r="AO16" s="14">
        <f>AN16/AM16*100</f>
        <v>91.66666666666666</v>
      </c>
      <c r="AP16" s="15">
        <v>125.1</v>
      </c>
      <c r="AQ16" s="16">
        <v>104.2</v>
      </c>
      <c r="AR16" s="14">
        <f t="shared" si="26"/>
        <v>83.2933653077538</v>
      </c>
      <c r="AS16" s="25">
        <v>4663.6</v>
      </c>
      <c r="AT16" s="19">
        <v>3844.2</v>
      </c>
      <c r="AU16" s="14">
        <f t="shared" si="16"/>
        <v>82.42988249421047</v>
      </c>
      <c r="AV16" s="45">
        <v>1701.8</v>
      </c>
      <c r="AW16" s="19">
        <v>1357.3</v>
      </c>
      <c r="AX16" s="14">
        <f t="shared" si="17"/>
        <v>79.75672817017275</v>
      </c>
      <c r="AY16" s="20">
        <v>1289.5</v>
      </c>
      <c r="AZ16" s="19">
        <v>1067.7</v>
      </c>
      <c r="BA16" s="14">
        <f t="shared" si="1"/>
        <v>82.7995347033734</v>
      </c>
      <c r="BB16" s="43">
        <v>880.7</v>
      </c>
      <c r="BC16" s="21">
        <v>597.4</v>
      </c>
      <c r="BD16" s="14">
        <f t="shared" si="18"/>
        <v>67.83240604064947</v>
      </c>
      <c r="BE16" s="46">
        <v>406.8</v>
      </c>
      <c r="BF16" s="21">
        <v>391.9</v>
      </c>
      <c r="BG16" s="14">
        <f t="shared" si="19"/>
        <v>96.33726647000982</v>
      </c>
      <c r="BH16" s="20">
        <v>1547.7</v>
      </c>
      <c r="BI16" s="19">
        <v>1414.2</v>
      </c>
      <c r="BJ16" s="14">
        <f t="shared" si="20"/>
        <v>91.3742973444466</v>
      </c>
      <c r="BK16" s="33">
        <f>C16-AS16</f>
        <v>-50</v>
      </c>
      <c r="BL16" s="33">
        <f t="shared" si="21"/>
        <v>20.800000000000182</v>
      </c>
      <c r="BM16" s="14">
        <f t="shared" si="22"/>
        <v>-41.600000000000364</v>
      </c>
      <c r="BN16" s="22">
        <f t="shared" si="23"/>
        <v>-50</v>
      </c>
      <c r="BO16" s="22">
        <f t="shared" si="2"/>
        <v>20.800000000000182</v>
      </c>
      <c r="BP16" s="14">
        <f t="shared" si="24"/>
        <v>-41.600000000000364</v>
      </c>
      <c r="BQ16" s="6"/>
      <c r="BR16" s="23"/>
    </row>
    <row r="17" spans="1:70" ht="15" customHeight="1">
      <c r="A17" s="11">
        <v>8</v>
      </c>
      <c r="B17" s="12" t="s">
        <v>34</v>
      </c>
      <c r="C17" s="39">
        <f t="shared" si="3"/>
        <v>95646.2</v>
      </c>
      <c r="D17" s="30">
        <f t="shared" si="4"/>
        <v>89922.20000000001</v>
      </c>
      <c r="E17" s="14">
        <f t="shared" si="5"/>
        <v>94.01544441911965</v>
      </c>
      <c r="F17" s="42">
        <v>39202.6</v>
      </c>
      <c r="G17" s="16">
        <v>34297.4</v>
      </c>
      <c r="H17" s="14">
        <f t="shared" si="6"/>
        <v>87.48756460030714</v>
      </c>
      <c r="I17" s="15">
        <v>22000</v>
      </c>
      <c r="J17" s="16">
        <v>18879.3</v>
      </c>
      <c r="K17" s="14">
        <f t="shared" si="0"/>
        <v>85.815</v>
      </c>
      <c r="L17" s="15">
        <v>330</v>
      </c>
      <c r="M17" s="16">
        <v>173.3</v>
      </c>
      <c r="N17" s="14">
        <f t="shared" si="7"/>
        <v>52.515151515151516</v>
      </c>
      <c r="O17" s="15">
        <v>4150</v>
      </c>
      <c r="P17" s="16">
        <v>4464.9</v>
      </c>
      <c r="Q17" s="14">
        <f t="shared" si="8"/>
        <v>107.5879518072289</v>
      </c>
      <c r="R17" s="15">
        <v>7100</v>
      </c>
      <c r="S17" s="17">
        <v>5910.4</v>
      </c>
      <c r="T17" s="14">
        <f t="shared" si="25"/>
        <v>83.2450704225352</v>
      </c>
      <c r="U17" s="15">
        <v>1000</v>
      </c>
      <c r="V17" s="17">
        <v>317.4</v>
      </c>
      <c r="W17" s="14">
        <f t="shared" si="9"/>
        <v>31.739999999999995</v>
      </c>
      <c r="X17" s="15">
        <v>60</v>
      </c>
      <c r="Y17" s="17">
        <v>161.3</v>
      </c>
      <c r="Z17" s="14">
        <f t="shared" si="10"/>
        <v>268.83333333333337</v>
      </c>
      <c r="AA17" s="15">
        <v>75</v>
      </c>
      <c r="AB17" s="16">
        <v>0</v>
      </c>
      <c r="AC17" s="14">
        <f t="shared" si="11"/>
        <v>0</v>
      </c>
      <c r="AD17" s="14">
        <v>0</v>
      </c>
      <c r="AE17" s="14">
        <v>0</v>
      </c>
      <c r="AF17" s="14" t="e">
        <f t="shared" si="12"/>
        <v>#DIV/0!</v>
      </c>
      <c r="AG17" s="14">
        <v>530</v>
      </c>
      <c r="AH17" s="14">
        <v>581</v>
      </c>
      <c r="AI17" s="14">
        <f t="shared" si="13"/>
        <v>109.62264150943398</v>
      </c>
      <c r="AJ17" s="42">
        <v>56443.6</v>
      </c>
      <c r="AK17" s="17">
        <v>55624.8</v>
      </c>
      <c r="AL17" s="14">
        <f t="shared" si="14"/>
        <v>98.54934837607807</v>
      </c>
      <c r="AM17" s="15">
        <v>0</v>
      </c>
      <c r="AN17" s="15">
        <v>0</v>
      </c>
      <c r="AO17" s="14" t="e">
        <f t="shared" si="15"/>
        <v>#DIV/0!</v>
      </c>
      <c r="AP17" s="15">
        <v>7967.2</v>
      </c>
      <c r="AQ17" s="16">
        <v>7866.1</v>
      </c>
      <c r="AR17" s="14">
        <f t="shared" si="26"/>
        <v>98.73104729390502</v>
      </c>
      <c r="AS17" s="25">
        <v>102980.1</v>
      </c>
      <c r="AT17" s="19">
        <v>92493.3</v>
      </c>
      <c r="AU17" s="14">
        <f t="shared" si="16"/>
        <v>89.81667331843724</v>
      </c>
      <c r="AV17" s="45">
        <v>8653.3</v>
      </c>
      <c r="AW17" s="19">
        <v>5668.1</v>
      </c>
      <c r="AX17" s="14">
        <f t="shared" si="17"/>
        <v>65.50217835970093</v>
      </c>
      <c r="AY17" s="20">
        <v>5164</v>
      </c>
      <c r="AZ17" s="19">
        <v>4229.8</v>
      </c>
      <c r="BA17" s="14">
        <f t="shared" si="1"/>
        <v>81.90937257939582</v>
      </c>
      <c r="BB17" s="43">
        <v>25669.3</v>
      </c>
      <c r="BC17" s="21">
        <v>22909.3</v>
      </c>
      <c r="BD17" s="14">
        <f t="shared" si="18"/>
        <v>89.24785638876011</v>
      </c>
      <c r="BE17" s="20">
        <v>63604.7</v>
      </c>
      <c r="BF17" s="21">
        <v>59151.7</v>
      </c>
      <c r="BG17" s="14">
        <f t="shared" si="19"/>
        <v>92.99894504651385</v>
      </c>
      <c r="BH17" s="20">
        <v>3956.3</v>
      </c>
      <c r="BI17" s="19">
        <v>3896.3</v>
      </c>
      <c r="BJ17" s="14">
        <f t="shared" si="20"/>
        <v>98.48343148901752</v>
      </c>
      <c r="BK17" s="33">
        <v>-3731.7</v>
      </c>
      <c r="BL17" s="33">
        <f t="shared" si="21"/>
        <v>-2571.0999999999913</v>
      </c>
      <c r="BM17" s="14">
        <f t="shared" si="22"/>
        <v>68.89889326580357</v>
      </c>
      <c r="BN17" s="22">
        <f t="shared" si="23"/>
        <v>-7333.900000000009</v>
      </c>
      <c r="BO17" s="22">
        <f t="shared" si="2"/>
        <v>-2571.0999999999913</v>
      </c>
      <c r="BP17" s="14">
        <f t="shared" si="24"/>
        <v>35.05774553784464</v>
      </c>
      <c r="BQ17" s="6"/>
      <c r="BR17" s="23"/>
    </row>
    <row r="18" spans="1:70" ht="15.75">
      <c r="A18" s="11">
        <v>9</v>
      </c>
      <c r="B18" s="12" t="s">
        <v>35</v>
      </c>
      <c r="C18" s="39">
        <f t="shared" si="3"/>
        <v>6541.9</v>
      </c>
      <c r="D18" s="30">
        <f t="shared" si="4"/>
        <v>5709.6</v>
      </c>
      <c r="E18" s="14">
        <f t="shared" si="5"/>
        <v>87.2773964750302</v>
      </c>
      <c r="F18" s="42">
        <v>1219.5</v>
      </c>
      <c r="G18" s="16">
        <v>1287.5</v>
      </c>
      <c r="H18" s="14">
        <f t="shared" si="6"/>
        <v>105.5760557605576</v>
      </c>
      <c r="I18" s="15">
        <v>40</v>
      </c>
      <c r="J18" s="16">
        <v>31.5</v>
      </c>
      <c r="K18" s="14">
        <f t="shared" si="0"/>
        <v>78.75</v>
      </c>
      <c r="L18" s="15">
        <v>11</v>
      </c>
      <c r="M18" s="16">
        <v>19</v>
      </c>
      <c r="N18" s="14">
        <f t="shared" si="7"/>
        <v>172.72727272727272</v>
      </c>
      <c r="O18" s="15">
        <v>88</v>
      </c>
      <c r="P18" s="16">
        <v>73.8</v>
      </c>
      <c r="Q18" s="14">
        <f t="shared" si="8"/>
        <v>83.86363636363636</v>
      </c>
      <c r="R18" s="15">
        <v>305</v>
      </c>
      <c r="S18" s="16">
        <v>307.8</v>
      </c>
      <c r="T18" s="14">
        <f t="shared" si="25"/>
        <v>100.91803278688525</v>
      </c>
      <c r="U18" s="15">
        <v>0</v>
      </c>
      <c r="V18" s="17">
        <v>0</v>
      </c>
      <c r="W18" s="14" t="e">
        <f t="shared" si="9"/>
        <v>#DIV/0!</v>
      </c>
      <c r="X18" s="15">
        <v>70</v>
      </c>
      <c r="Y18" s="31">
        <v>54.8</v>
      </c>
      <c r="Z18" s="14">
        <f t="shared" si="10"/>
        <v>78.28571428571428</v>
      </c>
      <c r="AA18" s="15">
        <v>0</v>
      </c>
      <c r="AB18" s="16">
        <v>0</v>
      </c>
      <c r="AC18" s="14" t="e">
        <f t="shared" si="11"/>
        <v>#DIV/0!</v>
      </c>
      <c r="AD18" s="14">
        <v>0</v>
      </c>
      <c r="AE18" s="14">
        <v>0</v>
      </c>
      <c r="AF18" s="14" t="e">
        <f t="shared" si="12"/>
        <v>#DIV/0!</v>
      </c>
      <c r="AG18" s="14">
        <v>0</v>
      </c>
      <c r="AH18" s="14">
        <v>0</v>
      </c>
      <c r="AI18" s="14" t="e">
        <f t="shared" si="13"/>
        <v>#DIV/0!</v>
      </c>
      <c r="AJ18" s="42">
        <v>5322.4</v>
      </c>
      <c r="AK18" s="31">
        <v>4422.1</v>
      </c>
      <c r="AL18" s="14">
        <f t="shared" si="14"/>
        <v>83.08469863219602</v>
      </c>
      <c r="AM18" s="15">
        <v>2718</v>
      </c>
      <c r="AN18" s="15">
        <v>2491.5</v>
      </c>
      <c r="AO18" s="14">
        <f t="shared" si="15"/>
        <v>91.66666666666666</v>
      </c>
      <c r="AP18" s="15">
        <v>1353.6</v>
      </c>
      <c r="AQ18" s="17">
        <v>1184.4</v>
      </c>
      <c r="AR18" s="14">
        <f t="shared" si="26"/>
        <v>87.50000000000001</v>
      </c>
      <c r="AS18" s="25">
        <v>6224.2</v>
      </c>
      <c r="AT18" s="32">
        <v>4435.5</v>
      </c>
      <c r="AU18" s="14">
        <f t="shared" si="16"/>
        <v>71.26217023874555</v>
      </c>
      <c r="AV18" s="45">
        <v>2079.3</v>
      </c>
      <c r="AW18" s="19">
        <v>1427</v>
      </c>
      <c r="AX18" s="14">
        <f t="shared" si="17"/>
        <v>68.62886548357619</v>
      </c>
      <c r="AY18" s="20">
        <v>1410.5</v>
      </c>
      <c r="AZ18" s="19">
        <v>912.7</v>
      </c>
      <c r="BA18" s="14">
        <f t="shared" si="1"/>
        <v>64.70755051400214</v>
      </c>
      <c r="BB18" s="43">
        <v>1341.6</v>
      </c>
      <c r="BC18" s="21">
        <v>310.1</v>
      </c>
      <c r="BD18" s="14">
        <f t="shared" si="18"/>
        <v>23.114192009540847</v>
      </c>
      <c r="BE18" s="20">
        <v>756.4</v>
      </c>
      <c r="BF18" s="21">
        <v>734.7</v>
      </c>
      <c r="BG18" s="14">
        <f t="shared" si="19"/>
        <v>97.13114754098362</v>
      </c>
      <c r="BH18" s="20">
        <v>1941.9</v>
      </c>
      <c r="BI18" s="32">
        <v>1878.1</v>
      </c>
      <c r="BJ18" s="14">
        <f t="shared" si="20"/>
        <v>96.71455790720428</v>
      </c>
      <c r="BK18" s="33">
        <v>0</v>
      </c>
      <c r="BL18" s="33">
        <f t="shared" si="21"/>
        <v>1274.1000000000004</v>
      </c>
      <c r="BM18" s="14" t="e">
        <f t="shared" si="22"/>
        <v>#DIV/0!</v>
      </c>
      <c r="BN18" s="22">
        <f t="shared" si="23"/>
        <v>317.6999999999998</v>
      </c>
      <c r="BO18" s="22">
        <f t="shared" si="2"/>
        <v>1274.1000000000004</v>
      </c>
      <c r="BP18" s="14">
        <f t="shared" si="24"/>
        <v>401.0387157695943</v>
      </c>
      <c r="BQ18" s="6"/>
      <c r="BR18" s="23"/>
    </row>
    <row r="19" spans="1:70" ht="15.75">
      <c r="A19" s="11">
        <v>10</v>
      </c>
      <c r="B19" s="12" t="s">
        <v>36</v>
      </c>
      <c r="C19" s="39">
        <f t="shared" si="3"/>
        <v>7148.5</v>
      </c>
      <c r="D19" s="30">
        <f t="shared" si="4"/>
        <v>6756.900000000001</v>
      </c>
      <c r="E19" s="14">
        <f t="shared" si="5"/>
        <v>94.52192767713508</v>
      </c>
      <c r="F19" s="42">
        <v>1650.8</v>
      </c>
      <c r="G19" s="16">
        <v>1975.8</v>
      </c>
      <c r="H19" s="14">
        <f t="shared" si="6"/>
        <v>119.68742427913739</v>
      </c>
      <c r="I19" s="15">
        <v>76</v>
      </c>
      <c r="J19" s="31">
        <v>71.4</v>
      </c>
      <c r="K19" s="14">
        <f t="shared" si="0"/>
        <v>93.94736842105263</v>
      </c>
      <c r="L19" s="15">
        <v>136</v>
      </c>
      <c r="M19" s="16">
        <v>150.7</v>
      </c>
      <c r="N19" s="14">
        <f t="shared" si="7"/>
        <v>110.80882352941175</v>
      </c>
      <c r="O19" s="15">
        <v>185</v>
      </c>
      <c r="P19" s="16">
        <v>100.6</v>
      </c>
      <c r="Q19" s="14">
        <f t="shared" si="8"/>
        <v>54.37837837837838</v>
      </c>
      <c r="R19" s="15">
        <v>320</v>
      </c>
      <c r="S19" s="16">
        <v>242.8</v>
      </c>
      <c r="T19" s="14">
        <f t="shared" si="25"/>
        <v>75.875</v>
      </c>
      <c r="U19" s="15">
        <v>0</v>
      </c>
      <c r="V19" s="17">
        <v>0</v>
      </c>
      <c r="W19" s="14" t="e">
        <f t="shared" si="9"/>
        <v>#DIV/0!</v>
      </c>
      <c r="X19" s="15">
        <v>210</v>
      </c>
      <c r="Y19" s="17">
        <v>142.7</v>
      </c>
      <c r="Z19" s="14">
        <f t="shared" si="10"/>
        <v>67.95238095238093</v>
      </c>
      <c r="AA19" s="15">
        <v>50</v>
      </c>
      <c r="AB19" s="16">
        <v>133.4</v>
      </c>
      <c r="AC19" s="14">
        <f t="shared" si="11"/>
        <v>266.8</v>
      </c>
      <c r="AD19" s="14">
        <v>0</v>
      </c>
      <c r="AE19" s="14">
        <v>0</v>
      </c>
      <c r="AF19" s="14" t="e">
        <f t="shared" si="12"/>
        <v>#DIV/0!</v>
      </c>
      <c r="AG19" s="14">
        <v>0</v>
      </c>
      <c r="AH19" s="14">
        <v>0</v>
      </c>
      <c r="AI19" s="14" t="e">
        <f t="shared" si="13"/>
        <v>#DIV/0!</v>
      </c>
      <c r="AJ19" s="42">
        <v>5497.7</v>
      </c>
      <c r="AK19" s="16">
        <v>4781.1</v>
      </c>
      <c r="AL19" s="14">
        <f t="shared" si="14"/>
        <v>86.96545828255454</v>
      </c>
      <c r="AM19" s="15">
        <v>3607.7</v>
      </c>
      <c r="AN19" s="15">
        <v>3307.1</v>
      </c>
      <c r="AO19" s="14">
        <f t="shared" si="15"/>
        <v>91.6678216037919</v>
      </c>
      <c r="AP19" s="15">
        <v>584.7</v>
      </c>
      <c r="AQ19" s="16">
        <v>342.4</v>
      </c>
      <c r="AR19" s="14">
        <f t="shared" si="26"/>
        <v>58.55994527107917</v>
      </c>
      <c r="AS19" s="25">
        <v>7368.5</v>
      </c>
      <c r="AT19" s="19">
        <v>4223.1</v>
      </c>
      <c r="AU19" s="14">
        <f t="shared" si="16"/>
        <v>57.31288593336501</v>
      </c>
      <c r="AV19" s="45">
        <v>2045.5</v>
      </c>
      <c r="AW19" s="19">
        <v>1292.9</v>
      </c>
      <c r="AX19" s="14">
        <f t="shared" si="17"/>
        <v>63.20703984355903</v>
      </c>
      <c r="AY19" s="46">
        <v>1423</v>
      </c>
      <c r="AZ19" s="32">
        <v>942</v>
      </c>
      <c r="BA19" s="14">
        <f t="shared" si="1"/>
        <v>66.19817287420942</v>
      </c>
      <c r="BB19" s="43">
        <v>1600.5</v>
      </c>
      <c r="BC19" s="21">
        <v>1397.8</v>
      </c>
      <c r="BD19" s="14">
        <f t="shared" si="18"/>
        <v>87.33520774757888</v>
      </c>
      <c r="BE19" s="20">
        <v>803.7</v>
      </c>
      <c r="BF19" s="21">
        <v>583</v>
      </c>
      <c r="BG19" s="14">
        <f t="shared" si="19"/>
        <v>72.53950479034465</v>
      </c>
      <c r="BH19" s="20">
        <v>781.8</v>
      </c>
      <c r="BI19" s="19">
        <v>714.2</v>
      </c>
      <c r="BJ19" s="14">
        <f t="shared" si="20"/>
        <v>91.35328728575084</v>
      </c>
      <c r="BK19" s="33">
        <v>0</v>
      </c>
      <c r="BL19" s="33">
        <f t="shared" si="21"/>
        <v>2533.8</v>
      </c>
      <c r="BM19" s="14" t="e">
        <f t="shared" si="22"/>
        <v>#DIV/0!</v>
      </c>
      <c r="BN19" s="22">
        <f t="shared" si="23"/>
        <v>-220</v>
      </c>
      <c r="BO19" s="22">
        <f t="shared" si="2"/>
        <v>2533.8</v>
      </c>
      <c r="BP19" s="14">
        <f t="shared" si="24"/>
        <v>-1151.7272727272727</v>
      </c>
      <c r="BQ19" s="6"/>
      <c r="BR19" s="23"/>
    </row>
    <row r="20" spans="1:70" ht="15.75">
      <c r="A20" s="11">
        <v>11</v>
      </c>
      <c r="B20" s="12" t="s">
        <v>37</v>
      </c>
      <c r="C20" s="30">
        <f t="shared" si="3"/>
        <v>12135.7</v>
      </c>
      <c r="D20" s="30">
        <f t="shared" si="4"/>
        <v>10493.9</v>
      </c>
      <c r="E20" s="14">
        <f t="shared" si="5"/>
        <v>86.47132015458521</v>
      </c>
      <c r="F20" s="42">
        <v>3197.8</v>
      </c>
      <c r="G20" s="16">
        <v>2776.6</v>
      </c>
      <c r="H20" s="14">
        <f t="shared" si="6"/>
        <v>86.82844455563199</v>
      </c>
      <c r="I20" s="15">
        <v>400</v>
      </c>
      <c r="J20" s="31">
        <v>329.4</v>
      </c>
      <c r="K20" s="14">
        <f t="shared" si="0"/>
        <v>82.35</v>
      </c>
      <c r="L20" s="15">
        <v>40</v>
      </c>
      <c r="M20" s="16">
        <v>31</v>
      </c>
      <c r="N20" s="14">
        <f t="shared" si="7"/>
        <v>77.5</v>
      </c>
      <c r="O20" s="15">
        <v>451</v>
      </c>
      <c r="P20" s="16">
        <v>285.2</v>
      </c>
      <c r="Q20" s="14">
        <f t="shared" si="8"/>
        <v>63.23725055432372</v>
      </c>
      <c r="R20" s="15">
        <v>750</v>
      </c>
      <c r="S20" s="16">
        <v>437.9</v>
      </c>
      <c r="T20" s="14">
        <f t="shared" si="25"/>
        <v>58.38666666666666</v>
      </c>
      <c r="U20" s="15">
        <v>0</v>
      </c>
      <c r="V20" s="17">
        <v>0</v>
      </c>
      <c r="W20" s="14" t="e">
        <f t="shared" si="9"/>
        <v>#DIV/0!</v>
      </c>
      <c r="X20" s="15">
        <v>350</v>
      </c>
      <c r="Y20" s="17">
        <v>257.2</v>
      </c>
      <c r="Z20" s="14">
        <f t="shared" si="10"/>
        <v>73.4857142857143</v>
      </c>
      <c r="AA20" s="15">
        <v>305</v>
      </c>
      <c r="AB20" s="16">
        <v>204.1</v>
      </c>
      <c r="AC20" s="14">
        <f t="shared" si="11"/>
        <v>66.91803278688523</v>
      </c>
      <c r="AD20" s="14">
        <v>0</v>
      </c>
      <c r="AE20" s="14">
        <v>0</v>
      </c>
      <c r="AF20" s="14" t="e">
        <f t="shared" si="12"/>
        <v>#DIV/0!</v>
      </c>
      <c r="AG20" s="14">
        <v>10</v>
      </c>
      <c r="AH20" s="14">
        <v>10.7</v>
      </c>
      <c r="AI20" s="14">
        <v>0.2</v>
      </c>
      <c r="AJ20" s="42">
        <v>8937.9</v>
      </c>
      <c r="AK20" s="16">
        <v>7717.3</v>
      </c>
      <c r="AL20" s="14">
        <f t="shared" si="14"/>
        <v>86.34354826077714</v>
      </c>
      <c r="AM20" s="15">
        <v>6272</v>
      </c>
      <c r="AN20" s="15">
        <v>5749.4</v>
      </c>
      <c r="AO20" s="14">
        <f t="shared" si="15"/>
        <v>91.66772959183673</v>
      </c>
      <c r="AP20" s="15">
        <v>84.7</v>
      </c>
      <c r="AQ20" s="16">
        <v>74.1</v>
      </c>
      <c r="AR20" s="14">
        <f t="shared" si="26"/>
        <v>87.48524203069657</v>
      </c>
      <c r="AS20" s="25">
        <v>12735.6</v>
      </c>
      <c r="AT20" s="19">
        <v>6920</v>
      </c>
      <c r="AU20" s="14">
        <f t="shared" si="16"/>
        <v>54.33587738308364</v>
      </c>
      <c r="AV20" s="45">
        <v>2766.9</v>
      </c>
      <c r="AW20" s="19">
        <v>2057.5</v>
      </c>
      <c r="AX20" s="14">
        <f t="shared" si="17"/>
        <v>74.3611984531425</v>
      </c>
      <c r="AY20" s="46">
        <v>1711.3</v>
      </c>
      <c r="AZ20" s="19">
        <v>1244</v>
      </c>
      <c r="BA20" s="14">
        <f t="shared" si="1"/>
        <v>72.69327411909076</v>
      </c>
      <c r="BB20" s="43">
        <v>2780.6</v>
      </c>
      <c r="BC20" s="21">
        <v>1562.4</v>
      </c>
      <c r="BD20" s="14">
        <f t="shared" si="18"/>
        <v>56.189311659354104</v>
      </c>
      <c r="BE20" s="20">
        <v>3585.3</v>
      </c>
      <c r="BF20" s="21">
        <v>736.1</v>
      </c>
      <c r="BG20" s="14">
        <f t="shared" si="19"/>
        <v>20.531057373162636</v>
      </c>
      <c r="BH20" s="20">
        <v>2945.1</v>
      </c>
      <c r="BI20" s="19">
        <v>2069.5</v>
      </c>
      <c r="BJ20" s="14">
        <f t="shared" si="20"/>
        <v>70.26926080608469</v>
      </c>
      <c r="BK20" s="33">
        <v>863.3</v>
      </c>
      <c r="BL20" s="33">
        <f t="shared" si="21"/>
        <v>3573.8999999999996</v>
      </c>
      <c r="BM20" s="14">
        <f t="shared" si="22"/>
        <v>413.98123479671034</v>
      </c>
      <c r="BN20" s="22">
        <f t="shared" si="23"/>
        <v>-599.8999999999996</v>
      </c>
      <c r="BO20" s="22">
        <f t="shared" si="2"/>
        <v>3573.8999999999996</v>
      </c>
      <c r="BP20" s="14">
        <f t="shared" si="24"/>
        <v>-595.7492915485917</v>
      </c>
      <c r="BQ20" s="6"/>
      <c r="BR20" s="23"/>
    </row>
    <row r="21" spans="1:70" ht="15" customHeight="1">
      <c r="A21" s="11">
        <v>12</v>
      </c>
      <c r="B21" s="12" t="s">
        <v>38</v>
      </c>
      <c r="C21" s="39">
        <f t="shared" si="3"/>
        <v>5781.200000000001</v>
      </c>
      <c r="D21" s="40">
        <f t="shared" si="4"/>
        <v>4699.4</v>
      </c>
      <c r="E21" s="14">
        <f t="shared" si="5"/>
        <v>81.28762194700062</v>
      </c>
      <c r="F21" s="42">
        <v>1056.1</v>
      </c>
      <c r="G21" s="16">
        <v>1118.3</v>
      </c>
      <c r="H21" s="14">
        <f t="shared" si="6"/>
        <v>105.88959378846701</v>
      </c>
      <c r="I21" s="15">
        <v>34</v>
      </c>
      <c r="J21" s="16">
        <v>35.1</v>
      </c>
      <c r="K21" s="14">
        <f t="shared" si="0"/>
        <v>103.23529411764707</v>
      </c>
      <c r="L21" s="15">
        <v>46</v>
      </c>
      <c r="M21" s="16">
        <v>47.4</v>
      </c>
      <c r="N21" s="14">
        <f t="shared" si="7"/>
        <v>103.04347826086956</v>
      </c>
      <c r="O21" s="15">
        <v>43</v>
      </c>
      <c r="P21" s="16">
        <v>24.5</v>
      </c>
      <c r="Q21" s="14">
        <f t="shared" si="8"/>
        <v>56.97674418604651</v>
      </c>
      <c r="R21" s="15">
        <v>181</v>
      </c>
      <c r="S21" s="16">
        <v>128.2</v>
      </c>
      <c r="T21" s="14">
        <f t="shared" si="25"/>
        <v>70.82872928176795</v>
      </c>
      <c r="U21" s="15">
        <v>0</v>
      </c>
      <c r="V21" s="17">
        <v>0</v>
      </c>
      <c r="W21" s="14" t="e">
        <f t="shared" si="9"/>
        <v>#DIV/0!</v>
      </c>
      <c r="X21" s="15">
        <v>317</v>
      </c>
      <c r="Y21" s="17">
        <v>435.8</v>
      </c>
      <c r="Z21" s="14">
        <f t="shared" si="10"/>
        <v>137.47634069400632</v>
      </c>
      <c r="AA21" s="15">
        <v>6</v>
      </c>
      <c r="AB21" s="31">
        <v>6.6</v>
      </c>
      <c r="AC21" s="14">
        <f t="shared" si="11"/>
        <v>109.99999999999999</v>
      </c>
      <c r="AD21" s="14">
        <v>0</v>
      </c>
      <c r="AE21" s="14">
        <v>0</v>
      </c>
      <c r="AF21" s="14" t="e">
        <f t="shared" si="12"/>
        <v>#DIV/0!</v>
      </c>
      <c r="AG21" s="14">
        <v>9.1</v>
      </c>
      <c r="AH21" s="30">
        <v>10.7</v>
      </c>
      <c r="AI21" s="14">
        <f t="shared" si="13"/>
        <v>117.58241758241759</v>
      </c>
      <c r="AJ21" s="42">
        <v>4725.1</v>
      </c>
      <c r="AK21" s="17">
        <v>3581.1</v>
      </c>
      <c r="AL21" s="14">
        <f t="shared" si="14"/>
        <v>75.78887219318109</v>
      </c>
      <c r="AM21" s="15">
        <v>1322.3</v>
      </c>
      <c r="AN21" s="15">
        <v>1212.1</v>
      </c>
      <c r="AO21" s="14">
        <f t="shared" si="15"/>
        <v>91.6660364516373</v>
      </c>
      <c r="AP21" s="15">
        <v>1961.5</v>
      </c>
      <c r="AQ21" s="16">
        <v>1716.3</v>
      </c>
      <c r="AR21" s="14">
        <f t="shared" si="26"/>
        <v>87.49936273260259</v>
      </c>
      <c r="AS21" s="43">
        <v>6162.8</v>
      </c>
      <c r="AT21" s="19">
        <v>3670.1</v>
      </c>
      <c r="AU21" s="14">
        <f t="shared" si="16"/>
        <v>59.552476147205816</v>
      </c>
      <c r="AV21" s="45">
        <v>2344.1</v>
      </c>
      <c r="AW21" s="19">
        <v>1275.7</v>
      </c>
      <c r="AX21" s="14">
        <f t="shared" si="17"/>
        <v>54.42173968687343</v>
      </c>
      <c r="AY21" s="46">
        <v>1783.4</v>
      </c>
      <c r="AZ21" s="19">
        <v>943.1</v>
      </c>
      <c r="BA21" s="14">
        <f t="shared" si="1"/>
        <v>52.88213524728047</v>
      </c>
      <c r="BB21" s="43">
        <v>904.5</v>
      </c>
      <c r="BC21" s="21">
        <v>866.2</v>
      </c>
      <c r="BD21" s="14">
        <f t="shared" si="18"/>
        <v>95.76561636263129</v>
      </c>
      <c r="BE21" s="20">
        <v>1447.1</v>
      </c>
      <c r="BF21" s="21">
        <v>188.5</v>
      </c>
      <c r="BG21" s="14">
        <f t="shared" si="19"/>
        <v>13.026052104208418</v>
      </c>
      <c r="BH21" s="20">
        <v>1304.1</v>
      </c>
      <c r="BI21" s="19">
        <v>1214.5</v>
      </c>
      <c r="BJ21" s="14">
        <f t="shared" si="20"/>
        <v>93.12936124530327</v>
      </c>
      <c r="BK21" s="33">
        <f>C21-AS21</f>
        <v>-381.59999999999945</v>
      </c>
      <c r="BL21" s="33">
        <f t="shared" si="21"/>
        <v>1029.2999999999997</v>
      </c>
      <c r="BM21" s="14">
        <f t="shared" si="22"/>
        <v>-269.73270440251605</v>
      </c>
      <c r="BN21" s="22">
        <f t="shared" si="23"/>
        <v>-381.59999999999945</v>
      </c>
      <c r="BO21" s="22">
        <f t="shared" si="2"/>
        <v>1029.2999999999997</v>
      </c>
      <c r="BP21" s="14">
        <f t="shared" si="24"/>
        <v>-269.73270440251605</v>
      </c>
      <c r="BQ21" s="6"/>
      <c r="BR21" s="23"/>
    </row>
    <row r="22" spans="1:70" ht="15.75">
      <c r="A22" s="11">
        <v>13</v>
      </c>
      <c r="B22" s="12" t="s">
        <v>39</v>
      </c>
      <c r="C22" s="39">
        <f t="shared" si="3"/>
        <v>9296.1</v>
      </c>
      <c r="D22" s="34">
        <f t="shared" si="4"/>
        <v>6684</v>
      </c>
      <c r="E22" s="14">
        <f t="shared" si="5"/>
        <v>71.9011198244425</v>
      </c>
      <c r="F22" s="42">
        <v>1449.9</v>
      </c>
      <c r="G22" s="16">
        <v>1269</v>
      </c>
      <c r="H22" s="14">
        <f t="shared" si="6"/>
        <v>87.52327746741155</v>
      </c>
      <c r="I22" s="15">
        <v>38</v>
      </c>
      <c r="J22" s="16">
        <v>31.7</v>
      </c>
      <c r="K22" s="14">
        <f t="shared" si="0"/>
        <v>83.42105263157895</v>
      </c>
      <c r="L22" s="15">
        <v>68</v>
      </c>
      <c r="M22" s="31">
        <v>56.8</v>
      </c>
      <c r="N22" s="14">
        <f t="shared" si="7"/>
        <v>83.52941176470587</v>
      </c>
      <c r="O22" s="15">
        <v>95</v>
      </c>
      <c r="P22" s="16">
        <v>99</v>
      </c>
      <c r="Q22" s="14">
        <f t="shared" si="8"/>
        <v>104.21052631578947</v>
      </c>
      <c r="R22" s="15">
        <v>371</v>
      </c>
      <c r="S22" s="16">
        <v>288.7</v>
      </c>
      <c r="T22" s="14">
        <f t="shared" si="25"/>
        <v>77.81671159029649</v>
      </c>
      <c r="U22" s="15">
        <v>0</v>
      </c>
      <c r="V22" s="17">
        <v>0</v>
      </c>
      <c r="W22" s="14" t="e">
        <f t="shared" si="9"/>
        <v>#DIV/0!</v>
      </c>
      <c r="X22" s="15">
        <v>150</v>
      </c>
      <c r="Y22" s="17">
        <v>131.1</v>
      </c>
      <c r="Z22" s="14">
        <f t="shared" si="10"/>
        <v>87.4</v>
      </c>
      <c r="AA22" s="15">
        <v>100</v>
      </c>
      <c r="AB22" s="16">
        <v>26.7</v>
      </c>
      <c r="AC22" s="14">
        <f t="shared" si="11"/>
        <v>26.700000000000003</v>
      </c>
      <c r="AD22" s="14">
        <v>0</v>
      </c>
      <c r="AE22" s="14">
        <v>0</v>
      </c>
      <c r="AF22" s="14" t="e">
        <f t="shared" si="12"/>
        <v>#DIV/0!</v>
      </c>
      <c r="AG22" s="14">
        <v>0</v>
      </c>
      <c r="AH22" s="14">
        <v>0</v>
      </c>
      <c r="AI22" s="14" t="e">
        <f t="shared" si="13"/>
        <v>#DIV/0!</v>
      </c>
      <c r="AJ22" s="42">
        <v>7846.2</v>
      </c>
      <c r="AK22" s="16">
        <v>5415</v>
      </c>
      <c r="AL22" s="14">
        <f t="shared" si="14"/>
        <v>69.01429991588284</v>
      </c>
      <c r="AM22" s="15">
        <v>3185.1</v>
      </c>
      <c r="AN22" s="15">
        <v>2919.7</v>
      </c>
      <c r="AO22" s="14">
        <f t="shared" si="15"/>
        <v>91.66745157137923</v>
      </c>
      <c r="AP22" s="15">
        <v>1927.4</v>
      </c>
      <c r="AQ22" s="16">
        <v>1395.2</v>
      </c>
      <c r="AR22" s="14">
        <f>AQ22/AP22*100</f>
        <v>72.3876725121926</v>
      </c>
      <c r="AS22" s="25">
        <v>9596.1</v>
      </c>
      <c r="AT22" s="19">
        <v>4670.2</v>
      </c>
      <c r="AU22" s="14">
        <f t="shared" si="16"/>
        <v>48.66768791488209</v>
      </c>
      <c r="AV22" s="45">
        <v>2097.8</v>
      </c>
      <c r="AW22" s="32">
        <v>1550.2</v>
      </c>
      <c r="AX22" s="14">
        <f t="shared" si="17"/>
        <v>73.89646296119744</v>
      </c>
      <c r="AY22" s="46">
        <v>1570.3</v>
      </c>
      <c r="AZ22" s="32">
        <v>1157</v>
      </c>
      <c r="BA22" s="14">
        <f t="shared" si="1"/>
        <v>73.68018849901293</v>
      </c>
      <c r="BB22" s="43">
        <v>1324</v>
      </c>
      <c r="BC22" s="21">
        <v>719.1</v>
      </c>
      <c r="BD22" s="14">
        <f t="shared" si="18"/>
        <v>54.31268882175226</v>
      </c>
      <c r="BE22" s="20">
        <v>3839.8</v>
      </c>
      <c r="BF22" s="21">
        <v>1274</v>
      </c>
      <c r="BG22" s="14">
        <f t="shared" si="19"/>
        <v>33.178811396426894</v>
      </c>
      <c r="BH22" s="20">
        <v>1161</v>
      </c>
      <c r="BI22" s="32">
        <v>963.2</v>
      </c>
      <c r="BJ22" s="14">
        <f t="shared" si="20"/>
        <v>82.96296296296298</v>
      </c>
      <c r="BK22" s="33">
        <v>0</v>
      </c>
      <c r="BL22" s="33">
        <f t="shared" si="21"/>
        <v>2013.8000000000002</v>
      </c>
      <c r="BM22" s="14" t="e">
        <f t="shared" si="22"/>
        <v>#DIV/0!</v>
      </c>
      <c r="BN22" s="22">
        <f t="shared" si="23"/>
        <v>-300</v>
      </c>
      <c r="BO22" s="22">
        <f t="shared" si="2"/>
        <v>2013.8000000000002</v>
      </c>
      <c r="BP22" s="14">
        <f t="shared" si="24"/>
        <v>-671.2666666666668</v>
      </c>
      <c r="BQ22" s="6"/>
      <c r="BR22" s="23"/>
    </row>
    <row r="23" spans="1:70" ht="15.75">
      <c r="A23" s="11">
        <v>14</v>
      </c>
      <c r="B23" s="12" t="s">
        <v>40</v>
      </c>
      <c r="C23" s="13">
        <f t="shared" si="3"/>
        <v>5919.599999999999</v>
      </c>
      <c r="D23" s="34">
        <f t="shared" si="4"/>
        <v>4426.4</v>
      </c>
      <c r="E23" s="14">
        <f t="shared" si="5"/>
        <v>74.77532265693628</v>
      </c>
      <c r="F23" s="42">
        <v>1388.2</v>
      </c>
      <c r="G23" s="16">
        <v>1340.7</v>
      </c>
      <c r="H23" s="14">
        <f t="shared" si="6"/>
        <v>96.57830283820775</v>
      </c>
      <c r="I23" s="15">
        <v>40.5</v>
      </c>
      <c r="J23" s="16">
        <v>35.3</v>
      </c>
      <c r="K23" s="14">
        <f t="shared" si="0"/>
        <v>87.1604938271605</v>
      </c>
      <c r="L23" s="15">
        <v>150</v>
      </c>
      <c r="M23" s="16">
        <v>192.1</v>
      </c>
      <c r="N23" s="14">
        <f t="shared" si="7"/>
        <v>128.06666666666666</v>
      </c>
      <c r="O23" s="15">
        <v>53</v>
      </c>
      <c r="P23" s="16">
        <v>19.9</v>
      </c>
      <c r="Q23" s="14">
        <f t="shared" si="8"/>
        <v>37.54716981132075</v>
      </c>
      <c r="R23" s="15">
        <v>267</v>
      </c>
      <c r="S23" s="16">
        <v>201.9</v>
      </c>
      <c r="T23" s="14">
        <f t="shared" si="25"/>
        <v>75.61797752808988</v>
      </c>
      <c r="U23" s="15">
        <v>0</v>
      </c>
      <c r="V23" s="17">
        <v>0</v>
      </c>
      <c r="W23" s="14" t="e">
        <f t="shared" si="9"/>
        <v>#DIV/0!</v>
      </c>
      <c r="X23" s="15">
        <v>260</v>
      </c>
      <c r="Y23" s="17">
        <v>223.5</v>
      </c>
      <c r="Z23" s="14">
        <f t="shared" si="10"/>
        <v>85.96153846153847</v>
      </c>
      <c r="AA23" s="15">
        <v>16</v>
      </c>
      <c r="AB23" s="16">
        <v>9</v>
      </c>
      <c r="AC23" s="14">
        <f t="shared" si="11"/>
        <v>56.25</v>
      </c>
      <c r="AD23" s="14">
        <v>0</v>
      </c>
      <c r="AE23" s="14">
        <v>0</v>
      </c>
      <c r="AF23" s="14" t="e">
        <f t="shared" si="12"/>
        <v>#DIV/0!</v>
      </c>
      <c r="AG23" s="14">
        <v>0</v>
      </c>
      <c r="AH23" s="14">
        <v>0</v>
      </c>
      <c r="AI23" s="14" t="e">
        <f t="shared" si="13"/>
        <v>#DIV/0!</v>
      </c>
      <c r="AJ23" s="42">
        <v>4531.4</v>
      </c>
      <c r="AK23" s="16">
        <v>3085.7</v>
      </c>
      <c r="AL23" s="14">
        <f t="shared" si="14"/>
        <v>68.09595268570419</v>
      </c>
      <c r="AM23" s="15">
        <v>1813.3</v>
      </c>
      <c r="AN23" s="15">
        <v>1662.2</v>
      </c>
      <c r="AO23" s="14">
        <f t="shared" si="15"/>
        <v>91.66712623393812</v>
      </c>
      <c r="AP23" s="15">
        <v>670.7</v>
      </c>
      <c r="AQ23" s="16">
        <v>586.9</v>
      </c>
      <c r="AR23" s="14">
        <f>AQ23/AP23*100</f>
        <v>87.50559117340092</v>
      </c>
      <c r="AS23" s="25">
        <v>5872.3</v>
      </c>
      <c r="AT23" s="32">
        <v>3439.7</v>
      </c>
      <c r="AU23" s="14">
        <f t="shared" si="16"/>
        <v>58.57500468300325</v>
      </c>
      <c r="AV23" s="45">
        <v>1709.3</v>
      </c>
      <c r="AW23" s="19">
        <v>1187.4</v>
      </c>
      <c r="AX23" s="14">
        <f t="shared" si="17"/>
        <v>69.46703328848068</v>
      </c>
      <c r="AY23" s="46">
        <v>1091</v>
      </c>
      <c r="AZ23" s="19">
        <v>800</v>
      </c>
      <c r="BA23" s="14">
        <f t="shared" si="1"/>
        <v>73.32722273143905</v>
      </c>
      <c r="BB23" s="25">
        <v>884.5</v>
      </c>
      <c r="BC23" s="21">
        <v>779.5</v>
      </c>
      <c r="BD23" s="14">
        <f t="shared" si="18"/>
        <v>88.12888637648388</v>
      </c>
      <c r="BE23" s="20">
        <v>2103.3</v>
      </c>
      <c r="BF23" s="21">
        <v>443.4</v>
      </c>
      <c r="BG23" s="14">
        <f t="shared" si="19"/>
        <v>21.08115818000285</v>
      </c>
      <c r="BH23" s="20">
        <v>1060</v>
      </c>
      <c r="BI23" s="19">
        <v>939.1</v>
      </c>
      <c r="BJ23" s="14">
        <f t="shared" si="20"/>
        <v>88.59433962264151</v>
      </c>
      <c r="BK23" s="33">
        <v>0</v>
      </c>
      <c r="BL23" s="33">
        <f t="shared" si="21"/>
        <v>986.6999999999998</v>
      </c>
      <c r="BM23" s="14" t="e">
        <f t="shared" si="22"/>
        <v>#DIV/0!</v>
      </c>
      <c r="BN23" s="22">
        <f t="shared" si="23"/>
        <v>47.29999999999927</v>
      </c>
      <c r="BO23" s="22">
        <f t="shared" si="2"/>
        <v>986.6999999999998</v>
      </c>
      <c r="BP23" s="14">
        <f t="shared" si="24"/>
        <v>2086.0465116279383</v>
      </c>
      <c r="BQ23" s="6"/>
      <c r="BR23" s="23"/>
    </row>
    <row r="24" spans="1:70" ht="15.75">
      <c r="A24" s="11">
        <v>15</v>
      </c>
      <c r="B24" s="12" t="s">
        <v>41</v>
      </c>
      <c r="C24" s="14">
        <f>F24+AJ24</f>
        <v>5010.4</v>
      </c>
      <c r="D24" s="34">
        <f t="shared" si="4"/>
        <v>4424.5</v>
      </c>
      <c r="E24" s="14">
        <f t="shared" si="5"/>
        <v>88.30632284847518</v>
      </c>
      <c r="F24" s="42">
        <v>897.5</v>
      </c>
      <c r="G24" s="31">
        <v>973.8</v>
      </c>
      <c r="H24" s="14">
        <f t="shared" si="6"/>
        <v>108.50139275766016</v>
      </c>
      <c r="I24" s="15">
        <v>106.3</v>
      </c>
      <c r="J24" s="16">
        <v>75.3</v>
      </c>
      <c r="K24" s="14">
        <f t="shared" si="0"/>
        <v>70.83725305738476</v>
      </c>
      <c r="L24" s="15">
        <v>55</v>
      </c>
      <c r="M24" s="16">
        <v>-0.8</v>
      </c>
      <c r="N24" s="14">
        <f t="shared" si="7"/>
        <v>-1.4545454545454546</v>
      </c>
      <c r="O24" s="15">
        <v>123</v>
      </c>
      <c r="P24" s="16">
        <v>87.8</v>
      </c>
      <c r="Q24" s="14">
        <f t="shared" si="8"/>
        <v>71.3821138211382</v>
      </c>
      <c r="R24" s="15">
        <v>237</v>
      </c>
      <c r="S24" s="16">
        <v>206.9</v>
      </c>
      <c r="T24" s="14">
        <f t="shared" si="25"/>
        <v>87.29957805907173</v>
      </c>
      <c r="U24" s="15">
        <v>0</v>
      </c>
      <c r="V24" s="17">
        <v>0</v>
      </c>
      <c r="W24" s="14" t="e">
        <f t="shared" si="9"/>
        <v>#DIV/0!</v>
      </c>
      <c r="X24" s="15">
        <v>60</v>
      </c>
      <c r="Y24" s="17">
        <v>54.4</v>
      </c>
      <c r="Z24" s="14">
        <f t="shared" si="10"/>
        <v>90.66666666666666</v>
      </c>
      <c r="AA24" s="15">
        <v>0</v>
      </c>
      <c r="AB24" s="16">
        <v>11.8</v>
      </c>
      <c r="AC24" s="14" t="e">
        <f t="shared" si="11"/>
        <v>#DIV/0!</v>
      </c>
      <c r="AD24" s="14">
        <v>0</v>
      </c>
      <c r="AE24" s="14">
        <v>0</v>
      </c>
      <c r="AF24" s="14" t="e">
        <f t="shared" si="12"/>
        <v>#DIV/0!</v>
      </c>
      <c r="AG24" s="14">
        <v>20</v>
      </c>
      <c r="AH24" s="14">
        <v>26.9</v>
      </c>
      <c r="AI24" s="14">
        <f t="shared" si="13"/>
        <v>134.5</v>
      </c>
      <c r="AJ24" s="42">
        <v>4112.9</v>
      </c>
      <c r="AK24" s="16">
        <v>3450.7</v>
      </c>
      <c r="AL24" s="14">
        <f t="shared" si="14"/>
        <v>83.89943835250068</v>
      </c>
      <c r="AM24" s="15">
        <v>2051.2</v>
      </c>
      <c r="AN24" s="15">
        <v>1880.3</v>
      </c>
      <c r="AO24" s="14">
        <f t="shared" si="15"/>
        <v>91.66829173166927</v>
      </c>
      <c r="AP24" s="42">
        <v>578.3</v>
      </c>
      <c r="AQ24" s="17">
        <v>506</v>
      </c>
      <c r="AR24" s="14">
        <f t="shared" si="26"/>
        <v>87.49783849213212</v>
      </c>
      <c r="AS24" s="25">
        <v>5631.4</v>
      </c>
      <c r="AT24" s="19">
        <v>4115</v>
      </c>
      <c r="AU24" s="14">
        <f t="shared" si="16"/>
        <v>73.07241538516178</v>
      </c>
      <c r="AV24" s="24">
        <v>1528.4</v>
      </c>
      <c r="AW24" s="19">
        <v>1156.1</v>
      </c>
      <c r="AX24" s="14">
        <f t="shared" si="17"/>
        <v>75.64119340486782</v>
      </c>
      <c r="AY24" s="20">
        <v>1009.6</v>
      </c>
      <c r="AZ24" s="32">
        <v>720</v>
      </c>
      <c r="BA24" s="14">
        <f t="shared" si="1"/>
        <v>71.31537242472265</v>
      </c>
      <c r="BB24" s="25">
        <v>1744.1</v>
      </c>
      <c r="BC24" s="21">
        <v>1508.5</v>
      </c>
      <c r="BD24" s="14">
        <f t="shared" si="18"/>
        <v>86.49160025227913</v>
      </c>
      <c r="BE24" s="20">
        <v>913.7</v>
      </c>
      <c r="BF24" s="21">
        <v>195.4</v>
      </c>
      <c r="BG24" s="14">
        <f t="shared" si="19"/>
        <v>21.385575134070265</v>
      </c>
      <c r="BH24" s="20">
        <v>1298.4</v>
      </c>
      <c r="BI24" s="19">
        <v>1129.6</v>
      </c>
      <c r="BJ24" s="14">
        <f t="shared" si="20"/>
        <v>86.99938385705482</v>
      </c>
      <c r="BK24" s="33">
        <v>0</v>
      </c>
      <c r="BL24" s="33">
        <f t="shared" si="21"/>
        <v>309.5</v>
      </c>
      <c r="BM24" s="14" t="e">
        <f t="shared" si="22"/>
        <v>#DIV/0!</v>
      </c>
      <c r="BN24" s="22">
        <f t="shared" si="23"/>
        <v>-621</v>
      </c>
      <c r="BO24" s="22">
        <f t="shared" si="2"/>
        <v>309.5</v>
      </c>
      <c r="BP24" s="14">
        <f t="shared" si="24"/>
        <v>-49.8389694041868</v>
      </c>
      <c r="BQ24" s="6"/>
      <c r="BR24" s="23"/>
    </row>
    <row r="25" spans="1:70" ht="15" customHeight="1">
      <c r="A25" s="11">
        <v>16</v>
      </c>
      <c r="B25" s="12" t="s">
        <v>42</v>
      </c>
      <c r="C25" s="13">
        <f t="shared" si="3"/>
        <v>3505.5</v>
      </c>
      <c r="D25" s="34">
        <f t="shared" si="4"/>
        <v>3486.6000000000004</v>
      </c>
      <c r="E25" s="14">
        <f t="shared" si="5"/>
        <v>99.46084724005135</v>
      </c>
      <c r="F25" s="42">
        <v>977.7</v>
      </c>
      <c r="G25" s="16">
        <v>1170.2</v>
      </c>
      <c r="H25" s="14">
        <f t="shared" si="6"/>
        <v>119.68906617571852</v>
      </c>
      <c r="I25" s="15">
        <v>134</v>
      </c>
      <c r="J25" s="16">
        <v>89.6</v>
      </c>
      <c r="K25" s="14">
        <f t="shared" si="0"/>
        <v>66.86567164179104</v>
      </c>
      <c r="L25" s="15">
        <v>350</v>
      </c>
      <c r="M25" s="16">
        <v>545.6</v>
      </c>
      <c r="N25" s="14">
        <f t="shared" si="7"/>
        <v>155.8857142857143</v>
      </c>
      <c r="O25" s="15">
        <v>45</v>
      </c>
      <c r="P25" s="16">
        <v>29</v>
      </c>
      <c r="Q25" s="14">
        <f t="shared" si="8"/>
        <v>64.44444444444444</v>
      </c>
      <c r="R25" s="15">
        <v>189</v>
      </c>
      <c r="S25" s="31">
        <v>141.8</v>
      </c>
      <c r="T25" s="14">
        <f t="shared" si="25"/>
        <v>75.02645502645503</v>
      </c>
      <c r="U25" s="15">
        <v>0</v>
      </c>
      <c r="V25" s="17">
        <v>0</v>
      </c>
      <c r="W25" s="14" t="e">
        <f t="shared" si="9"/>
        <v>#DIV/0!</v>
      </c>
      <c r="X25" s="15">
        <v>35</v>
      </c>
      <c r="Y25" s="17">
        <v>33.1</v>
      </c>
      <c r="Z25" s="14">
        <f t="shared" si="10"/>
        <v>94.57142857142857</v>
      </c>
      <c r="AA25" s="15">
        <v>0</v>
      </c>
      <c r="AB25" s="16">
        <v>0</v>
      </c>
      <c r="AC25" s="14" t="e">
        <f t="shared" si="11"/>
        <v>#DIV/0!</v>
      </c>
      <c r="AD25" s="14">
        <v>0</v>
      </c>
      <c r="AE25" s="14">
        <v>0</v>
      </c>
      <c r="AF25" s="14" t="e">
        <f t="shared" si="12"/>
        <v>#DIV/0!</v>
      </c>
      <c r="AG25" s="14">
        <v>0</v>
      </c>
      <c r="AH25" s="14">
        <v>0</v>
      </c>
      <c r="AI25" s="14" t="e">
        <f t="shared" si="13"/>
        <v>#DIV/0!</v>
      </c>
      <c r="AJ25" s="42">
        <v>2527.8</v>
      </c>
      <c r="AK25" s="16">
        <v>2316.4</v>
      </c>
      <c r="AL25" s="14">
        <f t="shared" si="14"/>
        <v>91.6369965978321</v>
      </c>
      <c r="AM25" s="15">
        <v>1260.6</v>
      </c>
      <c r="AN25" s="15">
        <v>1155.5</v>
      </c>
      <c r="AO25" s="14">
        <f>AN25/AM25*100</f>
        <v>91.66270030144376</v>
      </c>
      <c r="AP25" s="15">
        <v>630.8</v>
      </c>
      <c r="AQ25" s="16">
        <v>552</v>
      </c>
      <c r="AR25" s="14">
        <f t="shared" si="26"/>
        <v>87.50792644261256</v>
      </c>
      <c r="AS25" s="25">
        <v>3546.6</v>
      </c>
      <c r="AT25" s="32">
        <v>2831.1</v>
      </c>
      <c r="AU25" s="14">
        <f t="shared" si="16"/>
        <v>79.82574860429708</v>
      </c>
      <c r="AV25" s="24">
        <v>1568.9</v>
      </c>
      <c r="AW25" s="19">
        <v>1105.7</v>
      </c>
      <c r="AX25" s="14">
        <f t="shared" si="17"/>
        <v>70.47612977245204</v>
      </c>
      <c r="AY25" s="20">
        <v>1054.9</v>
      </c>
      <c r="AZ25" s="19">
        <v>726.9</v>
      </c>
      <c r="BA25" s="14">
        <f t="shared" si="1"/>
        <v>68.90700540335575</v>
      </c>
      <c r="BB25" s="25">
        <v>533.7</v>
      </c>
      <c r="BC25" s="21">
        <v>486.4</v>
      </c>
      <c r="BD25" s="14">
        <f t="shared" si="18"/>
        <v>91.1373430766348</v>
      </c>
      <c r="BE25" s="20">
        <v>612.8</v>
      </c>
      <c r="BF25" s="21">
        <v>549.4</v>
      </c>
      <c r="BG25" s="14">
        <f t="shared" si="19"/>
        <v>89.65404699738903</v>
      </c>
      <c r="BH25" s="46">
        <v>725.5</v>
      </c>
      <c r="BI25" s="19">
        <v>597.8</v>
      </c>
      <c r="BJ25" s="14">
        <f t="shared" si="20"/>
        <v>82.39834596829772</v>
      </c>
      <c r="BK25" s="33">
        <v>0</v>
      </c>
      <c r="BL25" s="33">
        <f t="shared" si="21"/>
        <v>655.5000000000005</v>
      </c>
      <c r="BM25" s="14" t="e">
        <f t="shared" si="22"/>
        <v>#DIV/0!</v>
      </c>
      <c r="BN25" s="22">
        <f t="shared" si="23"/>
        <v>-41.09999999999991</v>
      </c>
      <c r="BO25" s="22">
        <f t="shared" si="2"/>
        <v>655.5000000000005</v>
      </c>
      <c r="BP25" s="14">
        <f t="shared" si="24"/>
        <v>-1594.8905109489097</v>
      </c>
      <c r="BQ25" s="6"/>
      <c r="BR25" s="23"/>
    </row>
    <row r="26" spans="1:70" ht="15.75">
      <c r="A26" s="11">
        <v>17</v>
      </c>
      <c r="B26" s="12" t="s">
        <v>43</v>
      </c>
      <c r="C26" s="13">
        <f t="shared" si="3"/>
        <v>5806.1</v>
      </c>
      <c r="D26" s="34">
        <f t="shared" si="4"/>
        <v>5254.099999999999</v>
      </c>
      <c r="E26" s="14">
        <f t="shared" si="5"/>
        <v>90.49275761698901</v>
      </c>
      <c r="F26" s="15">
        <v>1135.3</v>
      </c>
      <c r="G26" s="16">
        <v>1028.7</v>
      </c>
      <c r="H26" s="14">
        <f t="shared" si="6"/>
        <v>90.61041134501895</v>
      </c>
      <c r="I26" s="15">
        <v>38.5</v>
      </c>
      <c r="J26" s="38">
        <v>57.9</v>
      </c>
      <c r="K26" s="14">
        <f t="shared" si="0"/>
        <v>150.3896103896104</v>
      </c>
      <c r="L26" s="15">
        <v>32</v>
      </c>
      <c r="M26" s="16">
        <v>63.6</v>
      </c>
      <c r="N26" s="14">
        <f t="shared" si="7"/>
        <v>198.75</v>
      </c>
      <c r="O26" s="15">
        <v>132</v>
      </c>
      <c r="P26" s="16">
        <v>94.3</v>
      </c>
      <c r="Q26" s="14">
        <f t="shared" si="8"/>
        <v>71.43939393939394</v>
      </c>
      <c r="R26" s="15">
        <v>335.2</v>
      </c>
      <c r="S26" s="16">
        <v>256.5</v>
      </c>
      <c r="T26" s="14">
        <f t="shared" si="25"/>
        <v>76.52147971360382</v>
      </c>
      <c r="U26" s="15">
        <v>0</v>
      </c>
      <c r="V26" s="17">
        <v>0</v>
      </c>
      <c r="W26" s="14" t="e">
        <f t="shared" si="9"/>
        <v>#DIV/0!</v>
      </c>
      <c r="X26" s="15">
        <v>150</v>
      </c>
      <c r="Y26" s="17">
        <v>56.6</v>
      </c>
      <c r="Z26" s="14">
        <f t="shared" si="10"/>
        <v>37.733333333333334</v>
      </c>
      <c r="AA26" s="15">
        <v>10</v>
      </c>
      <c r="AB26" s="16">
        <v>11.1</v>
      </c>
      <c r="AC26" s="14">
        <f t="shared" si="11"/>
        <v>110.99999999999999</v>
      </c>
      <c r="AD26" s="14">
        <v>0</v>
      </c>
      <c r="AE26" s="14">
        <v>0</v>
      </c>
      <c r="AF26" s="14" t="e">
        <f t="shared" si="12"/>
        <v>#DIV/0!</v>
      </c>
      <c r="AG26" s="14">
        <v>0</v>
      </c>
      <c r="AH26" s="14">
        <v>0</v>
      </c>
      <c r="AI26" s="14" t="e">
        <f t="shared" si="13"/>
        <v>#DIV/0!</v>
      </c>
      <c r="AJ26" s="42">
        <v>4670.8</v>
      </c>
      <c r="AK26" s="16">
        <v>4225.4</v>
      </c>
      <c r="AL26" s="14">
        <f t="shared" si="14"/>
        <v>90.46416031514943</v>
      </c>
      <c r="AM26" s="15">
        <v>2768</v>
      </c>
      <c r="AN26" s="15">
        <v>2537.3</v>
      </c>
      <c r="AO26" s="14">
        <f t="shared" si="15"/>
        <v>91.66546242774567</v>
      </c>
      <c r="AP26" s="15">
        <v>964.5</v>
      </c>
      <c r="AQ26" s="16">
        <v>843.9</v>
      </c>
      <c r="AR26" s="14">
        <f t="shared" si="26"/>
        <v>87.49611197511665</v>
      </c>
      <c r="AS26" s="25">
        <v>5669.8</v>
      </c>
      <c r="AT26" s="19">
        <v>4478.8</v>
      </c>
      <c r="AU26" s="14">
        <f t="shared" si="16"/>
        <v>78.99396804120074</v>
      </c>
      <c r="AV26" s="24">
        <v>1820.1</v>
      </c>
      <c r="AW26" s="19">
        <v>1339</v>
      </c>
      <c r="AX26" s="14">
        <f t="shared" si="17"/>
        <v>73.56738640734027</v>
      </c>
      <c r="AY26" s="20">
        <v>1336.6</v>
      </c>
      <c r="AZ26" s="19">
        <v>899.7</v>
      </c>
      <c r="BA26" s="14">
        <f t="shared" si="1"/>
        <v>67.31258416878649</v>
      </c>
      <c r="BB26" s="25">
        <v>1403.9</v>
      </c>
      <c r="BC26" s="21">
        <v>1024.6</v>
      </c>
      <c r="BD26" s="14">
        <f t="shared" si="18"/>
        <v>72.98240615428449</v>
      </c>
      <c r="BE26" s="20">
        <v>428.1</v>
      </c>
      <c r="BF26" s="21">
        <v>300.6</v>
      </c>
      <c r="BG26" s="14">
        <f t="shared" si="19"/>
        <v>70.21723896285916</v>
      </c>
      <c r="BH26" s="20">
        <v>1914</v>
      </c>
      <c r="BI26" s="32">
        <v>1728.6</v>
      </c>
      <c r="BJ26" s="14">
        <f t="shared" si="20"/>
        <v>90.31347962382445</v>
      </c>
      <c r="BK26" s="33">
        <v>0</v>
      </c>
      <c r="BL26" s="33">
        <f t="shared" si="21"/>
        <v>775.2999999999993</v>
      </c>
      <c r="BM26" s="14" t="e">
        <f t="shared" si="22"/>
        <v>#DIV/0!</v>
      </c>
      <c r="BN26" s="22">
        <f t="shared" si="23"/>
        <v>136.30000000000018</v>
      </c>
      <c r="BO26" s="22">
        <f t="shared" si="2"/>
        <v>775.2999999999993</v>
      </c>
      <c r="BP26" s="14">
        <f t="shared" si="24"/>
        <v>568.8187820983113</v>
      </c>
      <c r="BQ26" s="6"/>
      <c r="BR26" s="23"/>
    </row>
    <row r="27" spans="1:70" ht="15.75">
      <c r="A27" s="11">
        <v>18</v>
      </c>
      <c r="B27" s="12" t="s">
        <v>44</v>
      </c>
      <c r="C27" s="13">
        <f t="shared" si="3"/>
        <v>5631.1</v>
      </c>
      <c r="D27" s="30">
        <f t="shared" si="4"/>
        <v>5338.9</v>
      </c>
      <c r="E27" s="14">
        <f t="shared" si="5"/>
        <v>94.81096055832785</v>
      </c>
      <c r="F27" s="15">
        <v>779.5</v>
      </c>
      <c r="G27" s="31">
        <v>1035.2</v>
      </c>
      <c r="H27" s="14">
        <f t="shared" si="6"/>
        <v>132.8030788967287</v>
      </c>
      <c r="I27" s="15">
        <v>28</v>
      </c>
      <c r="J27" s="31">
        <v>21.8</v>
      </c>
      <c r="K27" s="14">
        <f t="shared" si="0"/>
        <v>77.85714285714286</v>
      </c>
      <c r="L27" s="15">
        <v>0</v>
      </c>
      <c r="M27" s="16">
        <v>0</v>
      </c>
      <c r="N27" s="14" t="e">
        <f t="shared" si="7"/>
        <v>#DIV/0!</v>
      </c>
      <c r="O27" s="15">
        <v>40</v>
      </c>
      <c r="P27" s="16">
        <v>47.3</v>
      </c>
      <c r="Q27" s="14">
        <f t="shared" si="8"/>
        <v>118.24999999999999</v>
      </c>
      <c r="R27" s="15">
        <v>160</v>
      </c>
      <c r="S27" s="16">
        <v>127.5</v>
      </c>
      <c r="T27" s="14">
        <f t="shared" si="25"/>
        <v>79.6875</v>
      </c>
      <c r="U27" s="15">
        <v>0</v>
      </c>
      <c r="V27" s="17">
        <v>0</v>
      </c>
      <c r="W27" s="14" t="e">
        <f t="shared" si="9"/>
        <v>#DIV/0!</v>
      </c>
      <c r="X27" s="15">
        <v>110</v>
      </c>
      <c r="Y27" s="17">
        <v>108.4</v>
      </c>
      <c r="Z27" s="14">
        <f t="shared" si="10"/>
        <v>98.54545454545455</v>
      </c>
      <c r="AA27" s="15">
        <v>0</v>
      </c>
      <c r="AB27" s="16">
        <v>0</v>
      </c>
      <c r="AC27" s="14" t="e">
        <f t="shared" si="11"/>
        <v>#DIV/0!</v>
      </c>
      <c r="AD27" s="14">
        <v>0</v>
      </c>
      <c r="AE27" s="14">
        <v>0</v>
      </c>
      <c r="AF27" s="14" t="e">
        <f t="shared" si="12"/>
        <v>#DIV/0!</v>
      </c>
      <c r="AG27" s="14">
        <v>0</v>
      </c>
      <c r="AH27" s="14">
        <v>0</v>
      </c>
      <c r="AI27" s="14" t="e">
        <f t="shared" si="13"/>
        <v>#DIV/0!</v>
      </c>
      <c r="AJ27" s="42">
        <v>4851.6</v>
      </c>
      <c r="AK27" s="16">
        <v>4303.7</v>
      </c>
      <c r="AL27" s="14">
        <f t="shared" si="14"/>
        <v>88.70681836919778</v>
      </c>
      <c r="AM27" s="15">
        <v>2638.3</v>
      </c>
      <c r="AN27" s="15">
        <v>2418.5</v>
      </c>
      <c r="AO27" s="14">
        <f t="shared" si="15"/>
        <v>91.66887768638897</v>
      </c>
      <c r="AP27" s="15">
        <v>1178.9</v>
      </c>
      <c r="AQ27" s="16">
        <v>1031.5</v>
      </c>
      <c r="AR27" s="14">
        <f t="shared" si="26"/>
        <v>87.49681906862328</v>
      </c>
      <c r="AS27" s="25">
        <v>5613.2</v>
      </c>
      <c r="AT27" s="19">
        <v>4678.6</v>
      </c>
      <c r="AU27" s="14">
        <f t="shared" si="16"/>
        <v>83.34996080667</v>
      </c>
      <c r="AV27" s="24">
        <v>1838.8</v>
      </c>
      <c r="AW27" s="32">
        <v>1334.1</v>
      </c>
      <c r="AX27" s="14">
        <f t="shared" si="17"/>
        <v>72.55275179464869</v>
      </c>
      <c r="AY27" s="20">
        <v>1430.9</v>
      </c>
      <c r="AZ27" s="32">
        <v>983.5</v>
      </c>
      <c r="BA27" s="14">
        <f t="shared" si="1"/>
        <v>68.73296526661541</v>
      </c>
      <c r="BB27" s="25">
        <v>1583.8</v>
      </c>
      <c r="BC27" s="21">
        <v>1405.1</v>
      </c>
      <c r="BD27" s="14">
        <f t="shared" si="18"/>
        <v>88.71700972344992</v>
      </c>
      <c r="BE27" s="20">
        <v>1063.4</v>
      </c>
      <c r="BF27" s="21">
        <v>951</v>
      </c>
      <c r="BG27" s="14">
        <f t="shared" si="19"/>
        <v>89.43012977242806</v>
      </c>
      <c r="BH27" s="20">
        <v>1021.6</v>
      </c>
      <c r="BI27" s="32">
        <v>905.2</v>
      </c>
      <c r="BJ27" s="14">
        <f t="shared" si="20"/>
        <v>88.60610806577918</v>
      </c>
      <c r="BK27" s="33">
        <v>0</v>
      </c>
      <c r="BL27" s="33">
        <f t="shared" si="21"/>
        <v>660.2999999999993</v>
      </c>
      <c r="BM27" s="14" t="e">
        <f t="shared" si="22"/>
        <v>#DIV/0!</v>
      </c>
      <c r="BN27" s="22">
        <f t="shared" si="23"/>
        <v>17.900000000000546</v>
      </c>
      <c r="BO27" s="22">
        <f t="shared" si="2"/>
        <v>660.2999999999993</v>
      </c>
      <c r="BP27" s="14">
        <f t="shared" si="24"/>
        <v>3688.8268156423414</v>
      </c>
      <c r="BQ27" s="6"/>
      <c r="BR27" s="23"/>
    </row>
    <row r="28" spans="1:70" ht="15.75">
      <c r="A28" s="11">
        <v>19</v>
      </c>
      <c r="B28" s="12" t="s">
        <v>45</v>
      </c>
      <c r="C28" s="13">
        <f>F28+AJ28</f>
        <v>8048.700000000001</v>
      </c>
      <c r="D28" s="14">
        <f t="shared" si="4"/>
        <v>7571</v>
      </c>
      <c r="E28" s="14">
        <f t="shared" si="5"/>
        <v>94.06488004273982</v>
      </c>
      <c r="F28" s="15">
        <v>1802.4</v>
      </c>
      <c r="G28" s="16">
        <v>2074.3</v>
      </c>
      <c r="H28" s="14">
        <f t="shared" si="6"/>
        <v>115.08544163337773</v>
      </c>
      <c r="I28" s="15">
        <v>145.6</v>
      </c>
      <c r="J28" s="16">
        <v>142.1</v>
      </c>
      <c r="K28" s="14">
        <f t="shared" si="0"/>
        <v>97.59615384615384</v>
      </c>
      <c r="L28" s="15">
        <v>85</v>
      </c>
      <c r="M28" s="31">
        <v>77.8</v>
      </c>
      <c r="N28" s="14">
        <f t="shared" si="7"/>
        <v>91.52941176470588</v>
      </c>
      <c r="O28" s="15">
        <v>155</v>
      </c>
      <c r="P28" s="16">
        <v>105.7</v>
      </c>
      <c r="Q28" s="14">
        <f t="shared" si="8"/>
        <v>68.19354838709678</v>
      </c>
      <c r="R28" s="15">
        <v>305.2</v>
      </c>
      <c r="S28" s="16">
        <v>221</v>
      </c>
      <c r="T28" s="14">
        <f t="shared" si="25"/>
        <v>72.41153342070773</v>
      </c>
      <c r="U28" s="15">
        <v>0</v>
      </c>
      <c r="V28" s="17">
        <v>0</v>
      </c>
      <c r="W28" s="14" t="e">
        <f t="shared" si="9"/>
        <v>#DIV/0!</v>
      </c>
      <c r="X28" s="15">
        <v>265</v>
      </c>
      <c r="Y28" s="17">
        <v>249.4</v>
      </c>
      <c r="Z28" s="14">
        <f t="shared" si="10"/>
        <v>94.11320754716981</v>
      </c>
      <c r="AA28" s="15">
        <v>305</v>
      </c>
      <c r="AB28" s="17">
        <v>327.6</v>
      </c>
      <c r="AC28" s="14">
        <f t="shared" si="11"/>
        <v>107.40983606557377</v>
      </c>
      <c r="AD28" s="14">
        <v>0</v>
      </c>
      <c r="AE28" s="14">
        <v>0</v>
      </c>
      <c r="AF28" s="14" t="e">
        <f t="shared" si="12"/>
        <v>#DIV/0!</v>
      </c>
      <c r="AG28" s="14">
        <v>0</v>
      </c>
      <c r="AH28" s="14">
        <v>0</v>
      </c>
      <c r="AI28" s="14" t="e">
        <f t="shared" si="13"/>
        <v>#DIV/0!</v>
      </c>
      <c r="AJ28" s="15">
        <v>6246.3</v>
      </c>
      <c r="AK28" s="16">
        <v>5496.7</v>
      </c>
      <c r="AL28" s="14">
        <f t="shared" si="14"/>
        <v>87.99929558298513</v>
      </c>
      <c r="AM28" s="15">
        <v>2670.4</v>
      </c>
      <c r="AN28" s="15">
        <v>2447.9</v>
      </c>
      <c r="AO28" s="14">
        <f t="shared" si="15"/>
        <v>91.66791491911324</v>
      </c>
      <c r="AP28" s="15">
        <v>524.4</v>
      </c>
      <c r="AQ28" s="16">
        <v>458.9</v>
      </c>
      <c r="AR28" s="14">
        <f t="shared" si="26"/>
        <v>87.50953470633105</v>
      </c>
      <c r="AS28" s="25">
        <v>9188.8</v>
      </c>
      <c r="AT28" s="19">
        <v>7246</v>
      </c>
      <c r="AU28" s="14">
        <f>AT28/AS28*100</f>
        <v>78.85686923210866</v>
      </c>
      <c r="AV28" s="24">
        <v>1810.5</v>
      </c>
      <c r="AW28" s="19">
        <v>1319.6</v>
      </c>
      <c r="AX28" s="14">
        <f t="shared" si="17"/>
        <v>72.88594310963822</v>
      </c>
      <c r="AY28" s="20">
        <v>1471.9</v>
      </c>
      <c r="AZ28" s="19">
        <v>1098.9</v>
      </c>
      <c r="BA28" s="14">
        <f t="shared" si="1"/>
        <v>74.65860452476392</v>
      </c>
      <c r="BB28" s="25">
        <v>4321.7</v>
      </c>
      <c r="BC28" s="21">
        <v>3660.2</v>
      </c>
      <c r="BD28" s="14">
        <f t="shared" si="18"/>
        <v>84.69352338200245</v>
      </c>
      <c r="BE28" s="20">
        <v>830</v>
      </c>
      <c r="BF28" s="21">
        <v>765.7</v>
      </c>
      <c r="BG28" s="14">
        <f t="shared" si="19"/>
        <v>92.25301204819277</v>
      </c>
      <c r="BH28" s="20">
        <v>2121.4</v>
      </c>
      <c r="BI28" s="19">
        <v>1414.3</v>
      </c>
      <c r="BJ28" s="14">
        <f t="shared" si="20"/>
        <v>66.66823795606675</v>
      </c>
      <c r="BK28" s="33">
        <v>0</v>
      </c>
      <c r="BL28" s="33">
        <f t="shared" si="21"/>
        <v>325</v>
      </c>
      <c r="BM28" s="14" t="e">
        <f t="shared" si="22"/>
        <v>#DIV/0!</v>
      </c>
      <c r="BN28" s="22">
        <f t="shared" si="23"/>
        <v>-1140.0999999999985</v>
      </c>
      <c r="BO28" s="22">
        <f t="shared" si="2"/>
        <v>325</v>
      </c>
      <c r="BP28" s="14">
        <f t="shared" si="24"/>
        <v>-28.506271379703573</v>
      </c>
      <c r="BQ28" s="6"/>
      <c r="BR28" s="23"/>
    </row>
    <row r="29" spans="1:70" ht="14.25" customHeight="1">
      <c r="A29" s="79" t="s">
        <v>17</v>
      </c>
      <c r="B29" s="80"/>
      <c r="C29" s="41">
        <f>SUM(C10:C28)</f>
        <v>216975.40000000005</v>
      </c>
      <c r="D29" s="41">
        <f>SUM(D10:D28)</f>
        <v>195476.3</v>
      </c>
      <c r="E29" s="35">
        <f>D29/C29*100</f>
        <v>90.09145737258692</v>
      </c>
      <c r="F29" s="41">
        <f>SUM(F10:F28)</f>
        <v>63685.3</v>
      </c>
      <c r="G29" s="41">
        <f>SUM(G10:G28)</f>
        <v>58946.9</v>
      </c>
      <c r="H29" s="35">
        <f>G29/F29*100</f>
        <v>92.55966447516145</v>
      </c>
      <c r="I29" s="41">
        <f>SUM(I10:I28)</f>
        <v>23677.499999999996</v>
      </c>
      <c r="J29" s="41">
        <f>SUM(J10:J28)</f>
        <v>20409.1</v>
      </c>
      <c r="K29" s="30">
        <f t="shared" si="0"/>
        <v>86.19617780593391</v>
      </c>
      <c r="L29" s="41">
        <f>SUM(L10:L28)</f>
        <v>1439</v>
      </c>
      <c r="M29" s="41">
        <f>SUM(M10:M28)</f>
        <v>1434.6</v>
      </c>
      <c r="N29" s="35">
        <f>M29/L29*100</f>
        <v>99.6942321056289</v>
      </c>
      <c r="O29" s="41">
        <f>SUM(O10:O28)</f>
        <v>6429</v>
      </c>
      <c r="P29" s="41">
        <f>SUM(P10:P28)</f>
        <v>5889.4</v>
      </c>
      <c r="Q29" s="35">
        <f>P29/O29*100</f>
        <v>91.6067817701042</v>
      </c>
      <c r="R29" s="41">
        <f>SUM(R10:R28)</f>
        <v>12887.600000000002</v>
      </c>
      <c r="S29" s="41">
        <f>SUM(S10:S28)</f>
        <v>10154.5</v>
      </c>
      <c r="T29" s="35">
        <f>S29/R29*100</f>
        <v>78.79279307241067</v>
      </c>
      <c r="U29" s="41">
        <f>SUM(U10:U28)</f>
        <v>1000</v>
      </c>
      <c r="V29" s="41">
        <f>SUM(V10:V28)</f>
        <v>317.4</v>
      </c>
      <c r="W29" s="35">
        <f>V29/U29*100</f>
        <v>31.739999999999995</v>
      </c>
      <c r="X29" s="41">
        <f>SUM(X10:X28)</f>
        <v>3178</v>
      </c>
      <c r="Y29" s="41">
        <f>SUM(Y10:Y28)</f>
        <v>2983.6</v>
      </c>
      <c r="Z29" s="35">
        <f>Y29/X29*100</f>
        <v>93.88294524858402</v>
      </c>
      <c r="AA29" s="41">
        <f>SUM(AA10:AA28)</f>
        <v>927</v>
      </c>
      <c r="AB29" s="41">
        <f>SUM(AB10:AB28)</f>
        <v>765.6</v>
      </c>
      <c r="AC29" s="35">
        <f>AB29/AA29*100</f>
        <v>82.58899676375405</v>
      </c>
      <c r="AD29" s="35">
        <f>SUM(AD10:AD28)</f>
        <v>0</v>
      </c>
      <c r="AE29" s="35">
        <f>SUM(AE10:AE28)</f>
        <v>0</v>
      </c>
      <c r="AF29" s="30" t="e">
        <f t="shared" si="12"/>
        <v>#DIV/0!</v>
      </c>
      <c r="AG29" s="41">
        <f>SUM(AG10:AG28)</f>
        <v>569.1</v>
      </c>
      <c r="AH29" s="41">
        <f>SUM(AH10:AH28)</f>
        <v>629.3000000000001</v>
      </c>
      <c r="AI29" s="30">
        <f t="shared" si="13"/>
        <v>110.57810578105783</v>
      </c>
      <c r="AJ29" s="41">
        <f>SUM(AJ10:AJ28)</f>
        <v>153290.09999999995</v>
      </c>
      <c r="AK29" s="41">
        <f>SUM(AK10:AK28)</f>
        <v>136529.40000000002</v>
      </c>
      <c r="AL29" s="35">
        <f>AK29/AJ29*100</f>
        <v>89.06602579031528</v>
      </c>
      <c r="AM29" s="41">
        <f>SUM(AM10:AM28)</f>
        <v>51094.9</v>
      </c>
      <c r="AN29" s="41">
        <f>SUM(AN10:AN28)</f>
        <v>46837</v>
      </c>
      <c r="AO29" s="35">
        <f>AN29/AM29*100</f>
        <v>91.66668297618745</v>
      </c>
      <c r="AP29" s="41">
        <f>SUM(AP10:AP28)</f>
        <v>20345.500000000004</v>
      </c>
      <c r="AQ29" s="41">
        <f>SUM(AQ10:AQ28)</f>
        <v>18156.600000000002</v>
      </c>
      <c r="AR29" s="35">
        <f>AQ29/AP29*100</f>
        <v>89.24135558231549</v>
      </c>
      <c r="AS29" s="41">
        <f>SUM(AS10:AS28)</f>
        <v>227940.59999999998</v>
      </c>
      <c r="AT29" s="41">
        <f>SUM(AT10:AT28)</f>
        <v>176638.80000000005</v>
      </c>
      <c r="AU29" s="35">
        <f>(AT29/AS29)*100</f>
        <v>77.49334695091619</v>
      </c>
      <c r="AV29" s="41">
        <f>SUM(AV10:AV28)</f>
        <v>43691.600000000006</v>
      </c>
      <c r="AW29" s="41">
        <f>SUM(AW10:AW28)</f>
        <v>29469.3</v>
      </c>
      <c r="AX29" s="35">
        <f>AW29/AV29*100</f>
        <v>67.44843402393136</v>
      </c>
      <c r="AY29" s="41">
        <f>SUM(AY10:AY28)</f>
        <v>29389</v>
      </c>
      <c r="AZ29" s="41">
        <f>SUM(AZ10:AZ28)</f>
        <v>21156.500000000004</v>
      </c>
      <c r="BA29" s="35">
        <f t="shared" si="1"/>
        <v>71.98781857157441</v>
      </c>
      <c r="BB29" s="41">
        <f>SUM(BB10:BB28)</f>
        <v>56735.2</v>
      </c>
      <c r="BC29" s="41">
        <f>SUM(BC10:BC28)</f>
        <v>46628.29999999999</v>
      </c>
      <c r="BD29" s="35">
        <f>BC29/BB29*100</f>
        <v>82.18583877381236</v>
      </c>
      <c r="BE29" s="41">
        <f>SUM(BE10:BE28)</f>
        <v>90135.4</v>
      </c>
      <c r="BF29" s="41">
        <f>SUM(BF10:BF28)</f>
        <v>70878.29999999999</v>
      </c>
      <c r="BG29" s="35">
        <f>BF29/BE29*100</f>
        <v>78.63536412996447</v>
      </c>
      <c r="BH29" s="41">
        <f>SUM(BH10:BH28)</f>
        <v>30480.100000000002</v>
      </c>
      <c r="BI29" s="41">
        <f>SUM(BI10:BI28)</f>
        <v>26455.199999999997</v>
      </c>
      <c r="BJ29" s="35">
        <f>BI29/BH29*100</f>
        <v>86.79499083008257</v>
      </c>
      <c r="BK29" s="41">
        <f>SUM(BK10:BK28)</f>
        <v>-3133.8999999999996</v>
      </c>
      <c r="BL29" s="41">
        <f>SUM(BL10:BL28)</f>
        <v>18837.500000000007</v>
      </c>
      <c r="BM29" s="35">
        <f>BL29/BK29*100</f>
        <v>-601.0881010881013</v>
      </c>
      <c r="BN29" s="27">
        <f>SUM(BN10:BN28)</f>
        <v>-10965.200000000004</v>
      </c>
      <c r="BO29" s="27">
        <f>SUM(BO10:BO28)</f>
        <v>18837.500000000007</v>
      </c>
      <c r="BP29" s="27">
        <f>BO29/BN29*100</f>
        <v>-171.79349213876628</v>
      </c>
      <c r="BQ29" s="6"/>
      <c r="BR29" s="23"/>
    </row>
    <row r="30" spans="3:68" ht="15.75" hidden="1">
      <c r="C30" s="28">
        <f aca="true" t="shared" si="27" ref="C30:AC30">C29-C20</f>
        <v>204839.70000000004</v>
      </c>
      <c r="D30" s="28">
        <f t="shared" si="27"/>
        <v>184982.4</v>
      </c>
      <c r="E30" s="28">
        <f t="shared" si="27"/>
        <v>3.6201372180017017</v>
      </c>
      <c r="F30" s="28">
        <f t="shared" si="27"/>
        <v>60487.5</v>
      </c>
      <c r="G30" s="28">
        <f t="shared" si="27"/>
        <v>56170.3</v>
      </c>
      <c r="H30" s="28">
        <f t="shared" si="27"/>
        <v>5.731219919529465</v>
      </c>
      <c r="I30" s="28">
        <f t="shared" si="27"/>
        <v>23277.499999999996</v>
      </c>
      <c r="J30" s="28">
        <f t="shared" si="27"/>
        <v>20079.699999999997</v>
      </c>
      <c r="K30" s="28">
        <f t="shared" si="27"/>
        <v>3.8461778059339196</v>
      </c>
      <c r="L30" s="28">
        <f t="shared" si="27"/>
        <v>1399</v>
      </c>
      <c r="M30" s="28">
        <f t="shared" si="27"/>
        <v>1403.6</v>
      </c>
      <c r="N30" s="28">
        <f t="shared" si="27"/>
        <v>22.1942321056289</v>
      </c>
      <c r="O30" s="28">
        <f t="shared" si="27"/>
        <v>5978</v>
      </c>
      <c r="P30" s="28">
        <f t="shared" si="27"/>
        <v>5604.2</v>
      </c>
      <c r="Q30" s="28">
        <f t="shared" si="27"/>
        <v>28.369531215780484</v>
      </c>
      <c r="R30" s="28">
        <f t="shared" si="27"/>
        <v>12137.600000000002</v>
      </c>
      <c r="S30" s="28">
        <f t="shared" si="27"/>
        <v>9716.6</v>
      </c>
      <c r="T30" s="28">
        <f t="shared" si="27"/>
        <v>20.40612640574401</v>
      </c>
      <c r="U30" s="28">
        <f t="shared" si="27"/>
        <v>1000</v>
      </c>
      <c r="V30" s="28">
        <f t="shared" si="27"/>
        <v>317.4</v>
      </c>
      <c r="W30" s="28" t="e">
        <f t="shared" si="27"/>
        <v>#DIV/0!</v>
      </c>
      <c r="X30" s="28">
        <f t="shared" si="27"/>
        <v>2828</v>
      </c>
      <c r="Y30" s="28">
        <f t="shared" si="27"/>
        <v>2726.4</v>
      </c>
      <c r="Z30" s="28">
        <f t="shared" si="27"/>
        <v>20.397230962869727</v>
      </c>
      <c r="AA30" s="28">
        <f t="shared" si="27"/>
        <v>622</v>
      </c>
      <c r="AB30" s="28">
        <f t="shared" si="27"/>
        <v>561.5</v>
      </c>
      <c r="AC30" s="28">
        <f t="shared" si="27"/>
        <v>15.67096397686882</v>
      </c>
      <c r="AD30" s="28"/>
      <c r="AE30" s="28"/>
      <c r="AF30" s="14" t="e">
        <f t="shared" si="12"/>
        <v>#DIV/0!</v>
      </c>
      <c r="AG30" s="28">
        <f aca="true" t="shared" si="28" ref="AG30:BP30">AG29-AG20</f>
        <v>559.1</v>
      </c>
      <c r="AH30" s="28">
        <f t="shared" si="28"/>
        <v>618.6</v>
      </c>
      <c r="AI30" s="14">
        <f t="shared" si="13"/>
        <v>110.64210338043283</v>
      </c>
      <c r="AJ30" s="28">
        <f t="shared" si="28"/>
        <v>144352.19999999995</v>
      </c>
      <c r="AK30" s="28">
        <f t="shared" si="28"/>
        <v>128812.10000000002</v>
      </c>
      <c r="AL30" s="28">
        <f t="shared" si="28"/>
        <v>2.722477529538139</v>
      </c>
      <c r="AM30" s="28">
        <f t="shared" si="28"/>
        <v>44822.9</v>
      </c>
      <c r="AN30" s="28">
        <f t="shared" si="28"/>
        <v>41087.6</v>
      </c>
      <c r="AO30" s="28">
        <f t="shared" si="28"/>
        <v>-0.001046615649286764</v>
      </c>
      <c r="AP30" s="28">
        <f t="shared" si="28"/>
        <v>20260.800000000003</v>
      </c>
      <c r="AQ30" s="28">
        <f t="shared" si="28"/>
        <v>18082.500000000004</v>
      </c>
      <c r="AR30" s="28">
        <f t="shared" si="28"/>
        <v>1.756113551618924</v>
      </c>
      <c r="AS30" s="28">
        <f t="shared" si="28"/>
        <v>215204.99999999997</v>
      </c>
      <c r="AT30" s="28">
        <f t="shared" si="28"/>
        <v>169718.80000000005</v>
      </c>
      <c r="AU30" s="28">
        <f t="shared" si="28"/>
        <v>23.15746956783255</v>
      </c>
      <c r="AV30" s="28">
        <f t="shared" si="28"/>
        <v>40924.700000000004</v>
      </c>
      <c r="AW30" s="28">
        <f t="shared" si="28"/>
        <v>27411.8</v>
      </c>
      <c r="AX30" s="28">
        <f t="shared" si="28"/>
        <v>-6.912764429211151</v>
      </c>
      <c r="AY30" s="28">
        <f t="shared" si="28"/>
        <v>27677.7</v>
      </c>
      <c r="AZ30" s="28">
        <f t="shared" si="28"/>
        <v>19912.500000000004</v>
      </c>
      <c r="BA30" s="28">
        <f t="shared" si="28"/>
        <v>-0.7054555475163511</v>
      </c>
      <c r="BB30" s="28">
        <f t="shared" si="28"/>
        <v>53954.6</v>
      </c>
      <c r="BC30" s="28">
        <f t="shared" si="28"/>
        <v>45065.89999999999</v>
      </c>
      <c r="BD30" s="28">
        <f t="shared" si="28"/>
        <v>25.99652711445826</v>
      </c>
      <c r="BE30" s="28">
        <f t="shared" si="28"/>
        <v>86550.09999999999</v>
      </c>
      <c r="BF30" s="28">
        <f t="shared" si="28"/>
        <v>70142.19999999998</v>
      </c>
      <c r="BG30" s="28">
        <f t="shared" si="28"/>
        <v>58.10430675680183</v>
      </c>
      <c r="BH30" s="28">
        <f t="shared" si="28"/>
        <v>27535.000000000004</v>
      </c>
      <c r="BI30" s="28">
        <f t="shared" si="28"/>
        <v>24385.699999999997</v>
      </c>
      <c r="BJ30" s="28">
        <f t="shared" si="28"/>
        <v>16.52573002399788</v>
      </c>
      <c r="BK30" s="28">
        <f>BK29-BK20</f>
        <v>-3997.2</v>
      </c>
      <c r="BL30" s="28">
        <f>BL29-BL20</f>
        <v>15263.600000000008</v>
      </c>
      <c r="BM30" s="28">
        <f>BM29-BM20</f>
        <v>-1015.0693358848116</v>
      </c>
      <c r="BN30" s="28">
        <f t="shared" si="28"/>
        <v>-10365.300000000005</v>
      </c>
      <c r="BO30" s="28">
        <f t="shared" si="28"/>
        <v>15263.600000000008</v>
      </c>
      <c r="BP30" s="28">
        <f t="shared" si="28"/>
        <v>423.95579940982543</v>
      </c>
    </row>
    <row r="31" spans="3:69" ht="15.7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</row>
    <row r="32" ht="15.75">
      <c r="I32" s="7" t="s">
        <v>49</v>
      </c>
    </row>
    <row r="33" spans="15:16" ht="15.75">
      <c r="O33" s="37"/>
      <c r="P33" s="37"/>
    </row>
    <row r="35" ht="15.75">
      <c r="AH35" s="29"/>
    </row>
  </sheetData>
  <sheetProtection/>
  <mergeCells count="32">
    <mergeCell ref="A29:B29"/>
    <mergeCell ref="AG6:AI7"/>
    <mergeCell ref="AM6:AO7"/>
    <mergeCell ref="B4:B8"/>
    <mergeCell ref="A4:A8"/>
    <mergeCell ref="I6:K7"/>
    <mergeCell ref="O6:Q7"/>
    <mergeCell ref="X6:Z7"/>
    <mergeCell ref="AS4:AU7"/>
    <mergeCell ref="AA6:AC7"/>
    <mergeCell ref="AD6:AF7"/>
    <mergeCell ref="AP6:AR7"/>
    <mergeCell ref="AJ5:AL7"/>
    <mergeCell ref="AY5:BA5"/>
    <mergeCell ref="BN4:BP7"/>
    <mergeCell ref="BE5:BG7"/>
    <mergeCell ref="BH5:BJ7"/>
    <mergeCell ref="AV4:BJ4"/>
    <mergeCell ref="BB5:BD7"/>
    <mergeCell ref="AV5:AX7"/>
    <mergeCell ref="BK4:BM7"/>
    <mergeCell ref="AY6:BA7"/>
    <mergeCell ref="R1:T1"/>
    <mergeCell ref="C2:T2"/>
    <mergeCell ref="C4:E7"/>
    <mergeCell ref="F4:AR4"/>
    <mergeCell ref="F5:H7"/>
    <mergeCell ref="I5:AI5"/>
    <mergeCell ref="U6:W7"/>
    <mergeCell ref="AM5:AR5"/>
    <mergeCell ref="R6:T7"/>
    <mergeCell ref="L6:N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2021-09-08T11:11:52Z</cp:lastPrinted>
  <dcterms:created xsi:type="dcterms:W3CDTF">2013-04-03T10:22:22Z</dcterms:created>
  <dcterms:modified xsi:type="dcterms:W3CDTF">2021-12-08T12:52:15Z</dcterms:modified>
  <cp:category/>
  <cp:version/>
  <cp:contentType/>
  <cp:contentStatus/>
</cp:coreProperties>
</file>