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<sst xmlns="http://schemas.openxmlformats.org/spreadsheetml/2006/main" count="118" uniqueCount="52">
  <si>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</si>
  <si>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</si>
  <si>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</si>
  <si>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</si>
  <si>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</si>
  <si>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</si>
  <si>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</si>
  <si>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</si>
  <si>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</si>
  <si>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</si>
  <si>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</si>
  <si>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</si>
  <si>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</si>
  <si>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</si>
  <si>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</si>
  <si>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</si>
  <si>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</si>
  <si>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</si>
  <si>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</si>
  <si>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</si>
  <si>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</si>
  <si>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</si>
  <si>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</si>
  <si>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</si>
  <si>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</si>
  <si>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</si>
  <si>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</si>
  <si>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</si>
  <si>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</si>
  <si>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</si>
  <si>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</si>
  <si>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</si>
  <si>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</si>
  <si>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</si>
  <si>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</si>
  <si>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</si>
  <si>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</si>
  <si>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</si>
  <si>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</si>
  <si>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</si>
  <si>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</si>
  <si>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</si>
  <si>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</si>
  <si>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</si>
  <si>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</si>
  <si>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</si>
  <si>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</si>
  <si>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</si>
  <si>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</si>
  <si>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</si>
  <si>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</si>
  <si>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ноября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</si>
</sst>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U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26" sqref="BI26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48" t="s">
        <v>0</v>
      </c>
      <c r="S1" s="48"/>
      <c r="T1" s="4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49" t="s">
        <v>51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2" t="s">
        <v>18</v>
      </c>
      <c r="B4" s="81" t="s">
        <v>1</v>
      </c>
      <c r="C4" s="50" t="s">
        <v>46</v>
      </c>
      <c r="D4" s="51"/>
      <c r="E4" s="52"/>
      <c r="F4" s="59" t="s">
        <v>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6" t="s">
        <v>47</v>
      </c>
      <c r="AT4" s="51"/>
      <c r="AU4" s="52"/>
      <c r="AV4" s="59" t="s">
        <v>4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50" t="s">
        <v>50</v>
      </c>
      <c r="BL4" s="51"/>
      <c r="BM4" s="52"/>
      <c r="BN4" s="66" t="s">
        <v>48</v>
      </c>
      <c r="BO4" s="51"/>
      <c r="BP4" s="52"/>
      <c r="BQ4" s="6"/>
      <c r="BR4" s="6"/>
    </row>
    <row r="5" spans="1:70" ht="15" customHeight="1">
      <c r="A5" s="55"/>
      <c r="B5" s="82"/>
      <c r="C5" s="53"/>
      <c r="D5" s="54"/>
      <c r="E5" s="55"/>
      <c r="F5" s="61" t="s">
        <v>3</v>
      </c>
      <c r="G5" s="61"/>
      <c r="H5" s="61"/>
      <c r="I5" s="62" t="s">
        <v>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61" t="s">
        <v>5</v>
      </c>
      <c r="AK5" s="61"/>
      <c r="AL5" s="61"/>
      <c r="AM5" s="59" t="s">
        <v>4</v>
      </c>
      <c r="AN5" s="60"/>
      <c r="AO5" s="60"/>
      <c r="AP5" s="60"/>
      <c r="AQ5" s="60"/>
      <c r="AR5" s="60"/>
      <c r="AS5" s="53"/>
      <c r="AT5" s="54"/>
      <c r="AU5" s="55"/>
      <c r="AV5" s="67" t="s">
        <v>9</v>
      </c>
      <c r="AW5" s="68"/>
      <c r="AX5" s="68"/>
      <c r="AY5" s="65" t="s">
        <v>4</v>
      </c>
      <c r="AZ5" s="65"/>
      <c r="BA5" s="65"/>
      <c r="BB5" s="65" t="s">
        <v>10</v>
      </c>
      <c r="BC5" s="65"/>
      <c r="BD5" s="65"/>
      <c r="BE5" s="65" t="s">
        <v>11</v>
      </c>
      <c r="BF5" s="65"/>
      <c r="BG5" s="65"/>
      <c r="BH5" s="61" t="s">
        <v>12</v>
      </c>
      <c r="BI5" s="61"/>
      <c r="BJ5" s="61"/>
      <c r="BK5" s="53"/>
      <c r="BL5" s="54"/>
      <c r="BM5" s="55"/>
      <c r="BN5" s="53"/>
      <c r="BO5" s="54"/>
      <c r="BP5" s="55"/>
      <c r="BQ5" s="6"/>
      <c r="BR5" s="6"/>
    </row>
    <row r="6" spans="1:70" ht="15" customHeight="1">
      <c r="A6" s="55"/>
      <c r="B6" s="82"/>
      <c r="C6" s="53"/>
      <c r="D6" s="54"/>
      <c r="E6" s="55"/>
      <c r="F6" s="61"/>
      <c r="G6" s="61"/>
      <c r="H6" s="61"/>
      <c r="I6" s="50" t="s">
        <v>6</v>
      </c>
      <c r="J6" s="51"/>
      <c r="K6" s="52"/>
      <c r="L6" s="50" t="s">
        <v>7</v>
      </c>
      <c r="M6" s="51"/>
      <c r="N6" s="52"/>
      <c r="O6" s="50" t="s">
        <v>20</v>
      </c>
      <c r="P6" s="51"/>
      <c r="Q6" s="52"/>
      <c r="R6" s="50" t="s">
        <v>8</v>
      </c>
      <c r="S6" s="51"/>
      <c r="T6" s="52"/>
      <c r="U6" s="50" t="s">
        <v>19</v>
      </c>
      <c r="V6" s="51"/>
      <c r="W6" s="52"/>
      <c r="X6" s="50" t="s">
        <v>21</v>
      </c>
      <c r="Y6" s="51"/>
      <c r="Z6" s="52"/>
      <c r="AA6" s="50" t="s">
        <v>25</v>
      </c>
      <c r="AB6" s="51"/>
      <c r="AC6" s="52"/>
      <c r="AD6" s="73" t="s">
        <v>26</v>
      </c>
      <c r="AE6" s="74"/>
      <c r="AF6" s="75"/>
      <c r="AG6" s="50" t="s">
        <v>24</v>
      </c>
      <c r="AH6" s="51"/>
      <c r="AI6" s="52"/>
      <c r="AJ6" s="61"/>
      <c r="AK6" s="61"/>
      <c r="AL6" s="61"/>
      <c r="AM6" s="50" t="s">
        <v>22</v>
      </c>
      <c r="AN6" s="51"/>
      <c r="AO6" s="52"/>
      <c r="AP6" s="50" t="s">
        <v>23</v>
      </c>
      <c r="AQ6" s="51"/>
      <c r="AR6" s="52"/>
      <c r="AS6" s="53"/>
      <c r="AT6" s="54"/>
      <c r="AU6" s="55"/>
      <c r="AV6" s="69"/>
      <c r="AW6" s="70"/>
      <c r="AX6" s="70"/>
      <c r="AY6" s="65" t="s">
        <v>13</v>
      </c>
      <c r="AZ6" s="65"/>
      <c r="BA6" s="65"/>
      <c r="BB6" s="65"/>
      <c r="BC6" s="65"/>
      <c r="BD6" s="65"/>
      <c r="BE6" s="65"/>
      <c r="BF6" s="65"/>
      <c r="BG6" s="65"/>
      <c r="BH6" s="61"/>
      <c r="BI6" s="61"/>
      <c r="BJ6" s="61"/>
      <c r="BK6" s="53"/>
      <c r="BL6" s="54"/>
      <c r="BM6" s="55"/>
      <c r="BN6" s="53"/>
      <c r="BO6" s="54"/>
      <c r="BP6" s="55"/>
      <c r="BQ6" s="6"/>
      <c r="BR6" s="6"/>
    </row>
    <row r="7" spans="1:70" ht="193.5" customHeight="1">
      <c r="A7" s="55"/>
      <c r="B7" s="82"/>
      <c r="C7" s="56"/>
      <c r="D7" s="57"/>
      <c r="E7" s="58"/>
      <c r="F7" s="61"/>
      <c r="G7" s="61"/>
      <c r="H7" s="61"/>
      <c r="I7" s="56"/>
      <c r="J7" s="57"/>
      <c r="K7" s="58"/>
      <c r="L7" s="56"/>
      <c r="M7" s="57"/>
      <c r="N7" s="58"/>
      <c r="O7" s="56"/>
      <c r="P7" s="57"/>
      <c r="Q7" s="58"/>
      <c r="R7" s="56"/>
      <c r="S7" s="57"/>
      <c r="T7" s="58"/>
      <c r="U7" s="56"/>
      <c r="V7" s="57"/>
      <c r="W7" s="58"/>
      <c r="X7" s="56"/>
      <c r="Y7" s="57"/>
      <c r="Z7" s="58"/>
      <c r="AA7" s="56"/>
      <c r="AB7" s="57"/>
      <c r="AC7" s="58"/>
      <c r="AD7" s="76"/>
      <c r="AE7" s="77"/>
      <c r="AF7" s="78"/>
      <c r="AG7" s="56"/>
      <c r="AH7" s="57"/>
      <c r="AI7" s="58"/>
      <c r="AJ7" s="61"/>
      <c r="AK7" s="61"/>
      <c r="AL7" s="61"/>
      <c r="AM7" s="56"/>
      <c r="AN7" s="57"/>
      <c r="AO7" s="58"/>
      <c r="AP7" s="56"/>
      <c r="AQ7" s="57"/>
      <c r="AR7" s="58"/>
      <c r="AS7" s="56"/>
      <c r="AT7" s="57"/>
      <c r="AU7" s="58"/>
      <c r="AV7" s="71"/>
      <c r="AW7" s="72"/>
      <c r="AX7" s="72"/>
      <c r="AY7" s="65"/>
      <c r="AZ7" s="65"/>
      <c r="BA7" s="65"/>
      <c r="BB7" s="65"/>
      <c r="BC7" s="65"/>
      <c r="BD7" s="65"/>
      <c r="BE7" s="65"/>
      <c r="BF7" s="65"/>
      <c r="BG7" s="65"/>
      <c r="BH7" s="61"/>
      <c r="BI7" s="61"/>
      <c r="BJ7" s="61"/>
      <c r="BK7" s="56"/>
      <c r="BL7" s="57"/>
      <c r="BM7" s="58"/>
      <c r="BN7" s="56"/>
      <c r="BO7" s="57"/>
      <c r="BP7" s="58"/>
      <c r="BQ7" s="6"/>
      <c r="BR7" s="6"/>
    </row>
    <row r="8" spans="1:70" ht="63">
      <c r="A8" s="58"/>
      <c r="B8" s="8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7610.9</v>
      </c>
      <c r="D10" s="34">
        <f>G10+AK10</f>
        <v>5409</v>
      </c>
      <c r="E10" s="14">
        <f>D10/C10*100</f>
        <v>71.06912454506038</v>
      </c>
      <c r="F10" s="42">
        <v>1526.4</v>
      </c>
      <c r="G10" s="16">
        <v>1173.5</v>
      </c>
      <c r="H10" s="14">
        <f>G10/F10*100</f>
        <v>76.88024109014675</v>
      </c>
      <c r="I10" s="15">
        <v>214</v>
      </c>
      <c r="J10" s="16">
        <v>221.5</v>
      </c>
      <c r="K10" s="14">
        <f aca="true" t="shared" si="0" ref="K10:K29">J10/I10*100</f>
        <v>103.50467289719627</v>
      </c>
      <c r="L10" s="15">
        <v>10</v>
      </c>
      <c r="M10" s="16">
        <v>8.9</v>
      </c>
      <c r="N10" s="14">
        <f>M10/L10*100</f>
        <v>89</v>
      </c>
      <c r="O10" s="15">
        <v>75</v>
      </c>
      <c r="P10" s="31">
        <v>18.3</v>
      </c>
      <c r="Q10" s="14">
        <f>P10/O10*100</f>
        <v>24.400000000000002</v>
      </c>
      <c r="R10" s="15">
        <v>420</v>
      </c>
      <c r="S10" s="16">
        <v>193.9</v>
      </c>
      <c r="T10" s="14">
        <f>S10/R10*100</f>
        <v>46.166666666666664</v>
      </c>
      <c r="U10" s="15">
        <v>0</v>
      </c>
      <c r="V10" s="17">
        <v>0</v>
      </c>
      <c r="W10" s="14" t="e">
        <f>V10/U10*100</f>
        <v>#DIV/0!</v>
      </c>
      <c r="X10" s="15">
        <v>135</v>
      </c>
      <c r="Y10" s="31">
        <v>152.3</v>
      </c>
      <c r="Z10" s="14">
        <f>Y10/X10*100</f>
        <v>112.81481481481481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6084.5</v>
      </c>
      <c r="AK10" s="16">
        <v>4235.5</v>
      </c>
      <c r="AL10" s="14">
        <f>AK10/AJ10*100</f>
        <v>69.6113074204947</v>
      </c>
      <c r="AM10" s="42">
        <v>4094.3</v>
      </c>
      <c r="AN10" s="42">
        <v>3411.9</v>
      </c>
      <c r="AO10" s="14">
        <f>AN10/AM10*100</f>
        <v>83.33292626334172</v>
      </c>
      <c r="AP10" s="15">
        <v>0</v>
      </c>
      <c r="AQ10" s="16">
        <v>0</v>
      </c>
      <c r="AR10" s="14" t="e">
        <f>AQ10/AP10*100</f>
        <v>#DIV/0!</v>
      </c>
      <c r="AS10" s="18">
        <v>7316.4</v>
      </c>
      <c r="AT10" s="19">
        <v>4681.6</v>
      </c>
      <c r="AU10" s="14">
        <f>AT10/AS10*100</f>
        <v>63.987753539992354</v>
      </c>
      <c r="AV10" s="44">
        <v>2183.3</v>
      </c>
      <c r="AW10" s="19">
        <v>1654.4</v>
      </c>
      <c r="AX10" s="14">
        <f>AW10/AV10*100</f>
        <v>75.77520267485</v>
      </c>
      <c r="AY10" s="20">
        <v>1410.8</v>
      </c>
      <c r="AZ10" s="19">
        <v>1033.2</v>
      </c>
      <c r="BA10" s="14">
        <f aca="true" t="shared" si="1" ref="BA10:BA29">AZ10/AY10*100</f>
        <v>73.23504394669692</v>
      </c>
      <c r="BB10" s="25">
        <v>1544.9</v>
      </c>
      <c r="BC10" s="21">
        <v>835.9</v>
      </c>
      <c r="BD10" s="14">
        <f>BC10/BB10*100</f>
        <v>54.10706194575701</v>
      </c>
      <c r="BE10" s="20">
        <v>1839.1</v>
      </c>
      <c r="BF10" s="21">
        <v>698.4</v>
      </c>
      <c r="BG10" s="14">
        <f>BF10/BE10*100</f>
        <v>37.975096514599535</v>
      </c>
      <c r="BH10" s="20">
        <v>1638.8</v>
      </c>
      <c r="BI10" s="32">
        <v>1399.8</v>
      </c>
      <c r="BJ10" s="14">
        <f>BI10/BH10*100</f>
        <v>85.41615816451062</v>
      </c>
      <c r="BK10" s="33">
        <v>0</v>
      </c>
      <c r="BL10" s="33">
        <f>D10-AT10</f>
        <v>727.3999999999996</v>
      </c>
      <c r="BM10" s="14" t="e">
        <f>BL10/BK10*100</f>
        <v>#DIV/0!</v>
      </c>
      <c r="BN10" s="22">
        <f>C10-AS10</f>
        <v>294.5</v>
      </c>
      <c r="BO10" s="22">
        <f aca="true" t="shared" si="2" ref="BO10:BO28">D10-AT10</f>
        <v>727.3999999999996</v>
      </c>
      <c r="BP10" s="14">
        <f>BO10/BN10*100</f>
        <v>246.99490662139206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9996.1</v>
      </c>
      <c r="D11" s="14">
        <f aca="true" t="shared" si="4" ref="D11:D28">G11+AK11</f>
        <v>6581.1</v>
      </c>
      <c r="E11" s="14">
        <f aca="true" t="shared" si="5" ref="E11:E28">D11/C11*100</f>
        <v>65.83667630375847</v>
      </c>
      <c r="F11" s="42">
        <v>1163.9</v>
      </c>
      <c r="G11" s="16">
        <v>809</v>
      </c>
      <c r="H11" s="14">
        <f aca="true" t="shared" si="6" ref="H11:H28">G11/F11*100</f>
        <v>69.50768966406048</v>
      </c>
      <c r="I11" s="15">
        <v>38</v>
      </c>
      <c r="J11" s="31">
        <v>32</v>
      </c>
      <c r="K11" s="14">
        <f t="shared" si="0"/>
        <v>84.21052631578947</v>
      </c>
      <c r="L11" s="15">
        <v>81</v>
      </c>
      <c r="M11" s="16">
        <v>64.2</v>
      </c>
      <c r="N11" s="14">
        <f aca="true" t="shared" si="7" ref="N11:N28">M11/L11*100</f>
        <v>79.25925925925927</v>
      </c>
      <c r="O11" s="15">
        <v>90</v>
      </c>
      <c r="P11" s="16">
        <v>9.8</v>
      </c>
      <c r="Q11" s="14">
        <f aca="true" t="shared" si="8" ref="Q11:Q28">P11/O11*100</f>
        <v>10.88888888888889</v>
      </c>
      <c r="R11" s="15">
        <v>225</v>
      </c>
      <c r="S11" s="31">
        <v>81</v>
      </c>
      <c r="T11" s="14">
        <f>S11/R11*100</f>
        <v>36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8.1</v>
      </c>
      <c r="Z11" s="14">
        <f aca="true" t="shared" si="10" ref="Z11:Z28">Y11/X11*100</f>
        <v>16.2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2">
        <v>8832.2</v>
      </c>
      <c r="AK11" s="31">
        <v>5772.1</v>
      </c>
      <c r="AL11" s="14">
        <f aca="true" t="shared" si="14" ref="AL11:AL28">AK11/AJ11*100</f>
        <v>65.35291320395824</v>
      </c>
      <c r="AM11" s="42">
        <v>3506</v>
      </c>
      <c r="AN11" s="42">
        <v>2921.7</v>
      </c>
      <c r="AO11" s="14">
        <f aca="true" t="shared" si="15" ref="AO11:AO28">AN11/AM11*100</f>
        <v>83.33428408442668</v>
      </c>
      <c r="AP11" s="15">
        <v>1084.8</v>
      </c>
      <c r="AQ11" s="31">
        <v>813.6</v>
      </c>
      <c r="AR11" s="14">
        <f>AQ11/AP11*100</f>
        <v>75</v>
      </c>
      <c r="AS11" s="18">
        <v>10112.9</v>
      </c>
      <c r="AT11" s="19">
        <v>5371.6</v>
      </c>
      <c r="AU11" s="14">
        <f aca="true" t="shared" si="16" ref="AU11:AU27">AT11/AS11*100</f>
        <v>53.11631678351413</v>
      </c>
      <c r="AV11" s="45">
        <v>1817.9</v>
      </c>
      <c r="AW11" s="19">
        <v>1340.4</v>
      </c>
      <c r="AX11" s="14">
        <f aca="true" t="shared" si="17" ref="AX11:AX28">AW11/AV11*100</f>
        <v>73.73342868144562</v>
      </c>
      <c r="AY11" s="20">
        <v>1408.9</v>
      </c>
      <c r="AZ11" s="19">
        <v>997.4</v>
      </c>
      <c r="BA11" s="14">
        <f t="shared" si="1"/>
        <v>70.79281709134786</v>
      </c>
      <c r="BB11" s="43">
        <v>3575.4</v>
      </c>
      <c r="BC11" s="21">
        <v>2892.6</v>
      </c>
      <c r="BD11" s="14">
        <f aca="true" t="shared" si="18" ref="BD11:BD28">BC11/BB11*100</f>
        <v>80.9028360463165</v>
      </c>
      <c r="BE11" s="20">
        <v>3658.7</v>
      </c>
      <c r="BF11" s="21">
        <v>253.4</v>
      </c>
      <c r="BG11" s="14">
        <f aca="true" t="shared" si="19" ref="BG11:BG28">BF11/BE11*100</f>
        <v>6.925957307240277</v>
      </c>
      <c r="BH11" s="20">
        <v>955.3</v>
      </c>
      <c r="BI11" s="19">
        <v>801</v>
      </c>
      <c r="BJ11" s="14">
        <f aca="true" t="shared" si="20" ref="BJ11:BJ28">BI11/BH11*100</f>
        <v>83.84800586203286</v>
      </c>
      <c r="BK11" s="33">
        <v>0</v>
      </c>
      <c r="BL11" s="33">
        <f aca="true" t="shared" si="21" ref="BL11:BL28">D11-AT11</f>
        <v>1209.5</v>
      </c>
      <c r="BM11" s="14" t="e">
        <f aca="true" t="shared" si="22" ref="BM11:BM28">BL11/BK11*100</f>
        <v>#DIV/0!</v>
      </c>
      <c r="BN11" s="22">
        <f aca="true" t="shared" si="23" ref="BN11:BN28">C11-AS11</f>
        <v>-116.79999999999927</v>
      </c>
      <c r="BO11" s="22">
        <f t="shared" si="2"/>
        <v>1209.5</v>
      </c>
      <c r="BP11" s="14">
        <f aca="true" t="shared" si="24" ref="BP11:BP28">BO11/BN11*100</f>
        <v>-1035.5308219178146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9251.3</v>
      </c>
      <c r="D12" s="14">
        <f t="shared" si="4"/>
        <v>8060.200000000001</v>
      </c>
      <c r="E12" s="14">
        <f t="shared" si="5"/>
        <v>87.12505269529689</v>
      </c>
      <c r="F12" s="42">
        <v>1495.1</v>
      </c>
      <c r="G12" s="16">
        <v>1104.6</v>
      </c>
      <c r="H12" s="14">
        <f t="shared" si="6"/>
        <v>73.88134572938266</v>
      </c>
      <c r="I12" s="15">
        <v>51</v>
      </c>
      <c r="J12" s="16">
        <v>43.9</v>
      </c>
      <c r="K12" s="14">
        <f t="shared" si="0"/>
        <v>86.07843137254902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89.9</v>
      </c>
      <c r="Q12" s="14">
        <f t="shared" si="8"/>
        <v>39.95555555555556</v>
      </c>
      <c r="R12" s="26">
        <v>447</v>
      </c>
      <c r="S12" s="16">
        <v>152.2</v>
      </c>
      <c r="T12" s="14">
        <f aca="true" t="shared" si="25" ref="T12:T28">S12/R12*100</f>
        <v>34.049217002237135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199</v>
      </c>
      <c r="Z12" s="14">
        <f t="shared" si="10"/>
        <v>90.45454545454545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7756.2</v>
      </c>
      <c r="AK12" s="16">
        <v>6955.6</v>
      </c>
      <c r="AL12" s="14">
        <f t="shared" si="14"/>
        <v>89.67793507129781</v>
      </c>
      <c r="AM12" s="15">
        <v>3835.7</v>
      </c>
      <c r="AN12" s="15">
        <v>3196.4</v>
      </c>
      <c r="AO12" s="14">
        <f t="shared" si="15"/>
        <v>83.33289881899002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9510.4</v>
      </c>
      <c r="AT12" s="19">
        <v>6779.5</v>
      </c>
      <c r="AU12" s="14">
        <f t="shared" si="16"/>
        <v>71.28511944818304</v>
      </c>
      <c r="AV12" s="45">
        <v>3273.3</v>
      </c>
      <c r="AW12" s="19">
        <v>1134.8</v>
      </c>
      <c r="AX12" s="14">
        <f t="shared" si="17"/>
        <v>34.66837747838573</v>
      </c>
      <c r="AY12" s="20">
        <v>1374.5</v>
      </c>
      <c r="AZ12" s="19">
        <v>885</v>
      </c>
      <c r="BA12" s="14">
        <f t="shared" si="1"/>
        <v>64.38704983630412</v>
      </c>
      <c r="BB12" s="47">
        <v>2182.7</v>
      </c>
      <c r="BC12" s="21">
        <v>1975</v>
      </c>
      <c r="BD12" s="14">
        <f t="shared" si="18"/>
        <v>90.48426261052825</v>
      </c>
      <c r="BE12" s="20">
        <v>157.4</v>
      </c>
      <c r="BF12" s="21">
        <v>126.2</v>
      </c>
      <c r="BG12" s="14">
        <f t="shared" si="19"/>
        <v>80.17789072426937</v>
      </c>
      <c r="BH12" s="20">
        <v>3788.3</v>
      </c>
      <c r="BI12" s="19">
        <v>3478.3</v>
      </c>
      <c r="BJ12" s="14">
        <f t="shared" si="20"/>
        <v>91.81690995961249</v>
      </c>
      <c r="BK12" s="33">
        <v>166</v>
      </c>
      <c r="BL12" s="33">
        <f t="shared" si="21"/>
        <v>1280.7000000000007</v>
      </c>
      <c r="BM12" s="14">
        <f t="shared" si="22"/>
        <v>771.506024096386</v>
      </c>
      <c r="BN12" s="22">
        <f t="shared" si="23"/>
        <v>-259.10000000000036</v>
      </c>
      <c r="BO12" s="22">
        <f t="shared" si="2"/>
        <v>1280.7000000000007</v>
      </c>
      <c r="BP12" s="14">
        <f t="shared" si="24"/>
        <v>-494.28791972211457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4212.4</v>
      </c>
      <c r="D13" s="14">
        <f t="shared" si="4"/>
        <v>3307.1</v>
      </c>
      <c r="E13" s="14">
        <f t="shared" si="5"/>
        <v>78.50868863355807</v>
      </c>
      <c r="F13" s="42">
        <v>1360.1</v>
      </c>
      <c r="G13" s="16">
        <v>922.4</v>
      </c>
      <c r="H13" s="14">
        <f t="shared" si="6"/>
        <v>67.81854275420926</v>
      </c>
      <c r="I13" s="15">
        <v>164</v>
      </c>
      <c r="J13" s="16">
        <v>143.2</v>
      </c>
      <c r="K13" s="14">
        <f t="shared" si="0"/>
        <v>87.3170731707317</v>
      </c>
      <c r="L13" s="15">
        <v>15</v>
      </c>
      <c r="M13" s="16">
        <v>4.4</v>
      </c>
      <c r="N13" s="14">
        <f t="shared" si="7"/>
        <v>29.333333333333332</v>
      </c>
      <c r="O13" s="15">
        <v>86</v>
      </c>
      <c r="P13" s="31">
        <v>3.7</v>
      </c>
      <c r="Q13" s="14">
        <f t="shared" si="8"/>
        <v>4.302325581395349</v>
      </c>
      <c r="R13" s="15">
        <v>350</v>
      </c>
      <c r="S13" s="16">
        <v>152.7</v>
      </c>
      <c r="T13" s="14">
        <f t="shared" si="25"/>
        <v>43.628571428571426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111.1</v>
      </c>
      <c r="Z13" s="14">
        <f t="shared" si="10"/>
        <v>66.92771084337349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2852.3</v>
      </c>
      <c r="AK13" s="31">
        <v>2384.7</v>
      </c>
      <c r="AL13" s="14">
        <f t="shared" si="14"/>
        <v>83.60621253023875</v>
      </c>
      <c r="AM13" s="15">
        <v>1657.6</v>
      </c>
      <c r="AN13" s="15">
        <v>1381.3</v>
      </c>
      <c r="AO13" s="14">
        <f t="shared" si="15"/>
        <v>83.33132239382239</v>
      </c>
      <c r="AP13" s="15">
        <v>0</v>
      </c>
      <c r="AQ13" s="16">
        <v>0</v>
      </c>
      <c r="AR13" s="14" t="e">
        <f t="shared" si="26"/>
        <v>#DIV/0!</v>
      </c>
      <c r="AS13" s="25">
        <v>4098.2</v>
      </c>
      <c r="AT13" s="19">
        <v>3281.3</v>
      </c>
      <c r="AU13" s="14">
        <f t="shared" si="16"/>
        <v>80.06685862085796</v>
      </c>
      <c r="AV13" s="45">
        <v>1339.8</v>
      </c>
      <c r="AW13" s="19">
        <v>995.6</v>
      </c>
      <c r="AX13" s="14">
        <f t="shared" si="17"/>
        <v>74.3095984475295</v>
      </c>
      <c r="AY13" s="20">
        <v>1030.5</v>
      </c>
      <c r="AZ13" s="19">
        <v>773.8</v>
      </c>
      <c r="BA13" s="14">
        <f t="shared" si="1"/>
        <v>75.0897622513343</v>
      </c>
      <c r="BB13" s="43">
        <v>1363.2</v>
      </c>
      <c r="BC13" s="32">
        <v>1145.7</v>
      </c>
      <c r="BD13" s="14">
        <f t="shared" si="18"/>
        <v>84.04489436619718</v>
      </c>
      <c r="BE13" s="20">
        <v>527.1</v>
      </c>
      <c r="BF13" s="32">
        <v>459.7</v>
      </c>
      <c r="BG13" s="14">
        <f t="shared" si="19"/>
        <v>87.21305255169797</v>
      </c>
      <c r="BH13" s="20">
        <v>657.3</v>
      </c>
      <c r="BI13" s="19">
        <v>521</v>
      </c>
      <c r="BJ13" s="14">
        <f t="shared" si="20"/>
        <v>79.26365434352655</v>
      </c>
      <c r="BK13" s="33">
        <v>0.1</v>
      </c>
      <c r="BL13" s="33">
        <f t="shared" si="21"/>
        <v>25.799999999999727</v>
      </c>
      <c r="BM13" s="14">
        <f>BL13/BK13*100</f>
        <v>25799.999999999727</v>
      </c>
      <c r="BN13" s="22">
        <f t="shared" si="23"/>
        <v>114.19999999999982</v>
      </c>
      <c r="BO13" s="22">
        <f t="shared" si="2"/>
        <v>25.799999999999727</v>
      </c>
      <c r="BP13" s="14">
        <f>BO13/BN13*100</f>
        <v>22.591943957968276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5095.3</v>
      </c>
      <c r="D14" s="30">
        <f t="shared" si="4"/>
        <v>4252.9</v>
      </c>
      <c r="E14" s="14">
        <f t="shared" si="5"/>
        <v>83.46711675465625</v>
      </c>
      <c r="F14" s="42">
        <v>1115.9</v>
      </c>
      <c r="G14" s="16">
        <v>1147</v>
      </c>
      <c r="H14" s="14">
        <f t="shared" si="6"/>
        <v>102.78698808136927</v>
      </c>
      <c r="I14" s="15">
        <v>76.6</v>
      </c>
      <c r="J14" s="16">
        <v>47.7</v>
      </c>
      <c r="K14" s="14">
        <f t="shared" si="0"/>
        <v>62.2715404699739</v>
      </c>
      <c r="L14" s="15">
        <v>30</v>
      </c>
      <c r="M14" s="16">
        <v>0.7</v>
      </c>
      <c r="N14" s="14">
        <f t="shared" si="7"/>
        <v>2.333333333333333</v>
      </c>
      <c r="O14" s="15">
        <v>100</v>
      </c>
      <c r="P14" s="31">
        <v>5.6</v>
      </c>
      <c r="Q14" s="14">
        <f t="shared" si="8"/>
        <v>5.6</v>
      </c>
      <c r="R14" s="15">
        <v>245</v>
      </c>
      <c r="S14" s="16">
        <v>70.3</v>
      </c>
      <c r="T14" s="14">
        <f t="shared" si="25"/>
        <v>28.693877551020407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306.3</v>
      </c>
      <c r="Z14" s="14">
        <f t="shared" si="10"/>
        <v>109.39285714285714</v>
      </c>
      <c r="AA14" s="15">
        <v>15</v>
      </c>
      <c r="AB14" s="16">
        <v>9.1</v>
      </c>
      <c r="AC14" s="14">
        <f t="shared" si="11"/>
        <v>60.66666666666667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3979.4</v>
      </c>
      <c r="AK14" s="16">
        <v>3105.9</v>
      </c>
      <c r="AL14" s="14">
        <f t="shared" si="14"/>
        <v>78.04945469166206</v>
      </c>
      <c r="AM14" s="15">
        <v>1732.9</v>
      </c>
      <c r="AN14" s="15">
        <v>1444.1</v>
      </c>
      <c r="AO14" s="14">
        <f t="shared" si="15"/>
        <v>83.33429511223959</v>
      </c>
      <c r="AP14" s="42">
        <v>708.9</v>
      </c>
      <c r="AQ14" s="31">
        <v>531.7</v>
      </c>
      <c r="AR14" s="14">
        <f t="shared" si="26"/>
        <v>75.00352659049231</v>
      </c>
      <c r="AS14" s="25">
        <v>5637.6</v>
      </c>
      <c r="AT14" s="32">
        <v>3310.9</v>
      </c>
      <c r="AU14" s="14">
        <f t="shared" si="16"/>
        <v>58.728891726976016</v>
      </c>
      <c r="AV14" s="45">
        <v>1519.9</v>
      </c>
      <c r="AW14" s="19">
        <v>973</v>
      </c>
      <c r="AX14" s="14">
        <f t="shared" si="17"/>
        <v>64.01736956378708</v>
      </c>
      <c r="AY14" s="20">
        <v>1054.7</v>
      </c>
      <c r="AZ14" s="32">
        <v>632.2</v>
      </c>
      <c r="BA14" s="14">
        <f t="shared" si="1"/>
        <v>59.941215511519864</v>
      </c>
      <c r="BB14" s="43">
        <v>1167.6</v>
      </c>
      <c r="BC14" s="21">
        <v>980.4</v>
      </c>
      <c r="BD14" s="14">
        <f t="shared" si="18"/>
        <v>83.967112024666</v>
      </c>
      <c r="BE14" s="20">
        <v>2045.1</v>
      </c>
      <c r="BF14" s="21">
        <v>719.8</v>
      </c>
      <c r="BG14" s="14">
        <f t="shared" si="19"/>
        <v>35.19632291819471</v>
      </c>
      <c r="BH14" s="20">
        <v>799.2</v>
      </c>
      <c r="BI14" s="32">
        <v>550</v>
      </c>
      <c r="BJ14" s="14">
        <f t="shared" si="20"/>
        <v>68.81881881881881</v>
      </c>
      <c r="BK14" s="33">
        <v>0</v>
      </c>
      <c r="BL14" s="33">
        <f t="shared" si="21"/>
        <v>941.9999999999995</v>
      </c>
      <c r="BM14" s="14" t="e">
        <f t="shared" si="22"/>
        <v>#DIV/0!</v>
      </c>
      <c r="BN14" s="22">
        <f t="shared" si="23"/>
        <v>-542.3000000000002</v>
      </c>
      <c r="BO14" s="22">
        <f t="shared" si="2"/>
        <v>941.9999999999995</v>
      </c>
      <c r="BP14" s="14">
        <f t="shared" si="24"/>
        <v>-173.70459155448998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5633.400000000001</v>
      </c>
      <c r="D15" s="30">
        <f t="shared" si="4"/>
        <v>4526.1</v>
      </c>
      <c r="E15" s="14">
        <f t="shared" si="5"/>
        <v>80.34401959740121</v>
      </c>
      <c r="F15" s="42">
        <v>1220.8</v>
      </c>
      <c r="G15" s="16">
        <v>719</v>
      </c>
      <c r="H15" s="14">
        <f t="shared" si="6"/>
        <v>58.895806028833555</v>
      </c>
      <c r="I15" s="15">
        <v>29</v>
      </c>
      <c r="J15" s="16">
        <v>32.1</v>
      </c>
      <c r="K15" s="14">
        <f t="shared" si="0"/>
        <v>110.68965517241381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15.4</v>
      </c>
      <c r="Q15" s="14">
        <f t="shared" si="8"/>
        <v>9.005847953216374</v>
      </c>
      <c r="R15" s="15">
        <v>353</v>
      </c>
      <c r="S15" s="16">
        <v>134.3</v>
      </c>
      <c r="T15" s="14">
        <f t="shared" si="25"/>
        <v>38.04532577903683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111.1</v>
      </c>
      <c r="Z15" s="14">
        <f t="shared" si="10"/>
        <v>65.35294117647058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4412.6</v>
      </c>
      <c r="AK15" s="16">
        <v>3807.1</v>
      </c>
      <c r="AL15" s="14">
        <f t="shared" si="14"/>
        <v>86.27793137832569</v>
      </c>
      <c r="AM15" s="15">
        <v>3127.1</v>
      </c>
      <c r="AN15" s="15">
        <v>2605.9</v>
      </c>
      <c r="AO15" s="14">
        <f t="shared" si="15"/>
        <v>83.33280035815932</v>
      </c>
      <c r="AP15" s="15">
        <v>0</v>
      </c>
      <c r="AQ15" s="16">
        <v>0</v>
      </c>
      <c r="AR15" s="14" t="e">
        <f t="shared" si="26"/>
        <v>#DIV/0!</v>
      </c>
      <c r="AS15" s="25">
        <v>5920.6</v>
      </c>
      <c r="AT15" s="19">
        <v>3477.2</v>
      </c>
      <c r="AU15" s="14">
        <f t="shared" si="16"/>
        <v>58.73053406749315</v>
      </c>
      <c r="AV15" s="45">
        <v>1560</v>
      </c>
      <c r="AW15" s="19">
        <v>1118.1</v>
      </c>
      <c r="AX15" s="14">
        <f t="shared" si="17"/>
        <v>71.67307692307692</v>
      </c>
      <c r="AY15" s="20">
        <v>1356.6</v>
      </c>
      <c r="AZ15" s="19">
        <v>960</v>
      </c>
      <c r="BA15" s="14">
        <f t="shared" si="1"/>
        <v>70.76514816452898</v>
      </c>
      <c r="BB15" s="43">
        <v>1842.9</v>
      </c>
      <c r="BC15" s="21">
        <v>1479.6</v>
      </c>
      <c r="BD15" s="14">
        <f t="shared" si="18"/>
        <v>80.2865049650008</v>
      </c>
      <c r="BE15" s="20">
        <v>1531.3</v>
      </c>
      <c r="BF15" s="21">
        <v>225.2</v>
      </c>
      <c r="BG15" s="14">
        <f t="shared" si="19"/>
        <v>14.706458564618297</v>
      </c>
      <c r="BH15" s="20">
        <v>870.7</v>
      </c>
      <c r="BI15" s="19">
        <v>564.4</v>
      </c>
      <c r="BJ15" s="14">
        <f t="shared" si="20"/>
        <v>64.82140806247845</v>
      </c>
      <c r="BK15" s="33">
        <v>0</v>
      </c>
      <c r="BL15" s="33">
        <f t="shared" si="21"/>
        <v>1048.9000000000005</v>
      </c>
      <c r="BM15" s="14" t="e">
        <f t="shared" si="22"/>
        <v>#DIV/0!</v>
      </c>
      <c r="BN15" s="22">
        <f t="shared" si="23"/>
        <v>-287.1999999999998</v>
      </c>
      <c r="BO15" s="22">
        <f t="shared" si="2"/>
        <v>1048.9000000000005</v>
      </c>
      <c r="BP15" s="14">
        <f t="shared" si="24"/>
        <v>-365.21587743732636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4613.6</v>
      </c>
      <c r="D16" s="30">
        <f t="shared" si="4"/>
        <v>3428.4</v>
      </c>
      <c r="E16" s="14">
        <f t="shared" si="5"/>
        <v>74.31073348361366</v>
      </c>
      <c r="F16" s="42">
        <v>1045.8</v>
      </c>
      <c r="G16" s="16">
        <v>639</v>
      </c>
      <c r="H16" s="14">
        <f t="shared" si="6"/>
        <v>61.10154905335629</v>
      </c>
      <c r="I16" s="15">
        <v>24</v>
      </c>
      <c r="J16" s="16">
        <v>16.3</v>
      </c>
      <c r="K16" s="14">
        <f t="shared" si="0"/>
        <v>67.91666666666667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12.7</v>
      </c>
      <c r="Q16" s="34">
        <f t="shared" si="8"/>
        <v>10.40983606557377</v>
      </c>
      <c r="R16" s="15">
        <v>327.2</v>
      </c>
      <c r="S16" s="31">
        <v>123.8</v>
      </c>
      <c r="T16" s="14">
        <f t="shared" si="25"/>
        <v>37.836185819070906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106</v>
      </c>
      <c r="Z16" s="14">
        <f t="shared" si="10"/>
        <v>88.33333333333333</v>
      </c>
      <c r="AA16" s="15">
        <v>45</v>
      </c>
      <c r="AB16" s="16">
        <v>24</v>
      </c>
      <c r="AC16" s="14">
        <f t="shared" si="11"/>
        <v>53.333333333333336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2">
        <v>3567.8</v>
      </c>
      <c r="AK16" s="31">
        <v>2789.4</v>
      </c>
      <c r="AL16" s="14">
        <f t="shared" si="14"/>
        <v>78.18263355569258</v>
      </c>
      <c r="AM16" s="15">
        <v>2834.4</v>
      </c>
      <c r="AN16" s="15">
        <v>2362</v>
      </c>
      <c r="AO16" s="14">
        <f>AN16/AM16*100</f>
        <v>83.33333333333333</v>
      </c>
      <c r="AP16" s="15">
        <v>125.1</v>
      </c>
      <c r="AQ16" s="16">
        <v>93.8</v>
      </c>
      <c r="AR16" s="14">
        <f t="shared" si="26"/>
        <v>74.98001598721024</v>
      </c>
      <c r="AS16" s="25">
        <v>4663.6</v>
      </c>
      <c r="AT16" s="19">
        <v>2389.3</v>
      </c>
      <c r="AU16" s="14">
        <f t="shared" si="16"/>
        <v>51.232953083454845</v>
      </c>
      <c r="AV16" s="45">
        <v>1701.8</v>
      </c>
      <c r="AW16" s="19">
        <v>1230.7</v>
      </c>
      <c r="AX16" s="14">
        <f t="shared" si="17"/>
        <v>72.31754612762957</v>
      </c>
      <c r="AY16" s="20">
        <v>1289.5</v>
      </c>
      <c r="AZ16" s="19">
        <v>950</v>
      </c>
      <c r="BA16" s="14">
        <f t="shared" si="1"/>
        <v>73.67196587824738</v>
      </c>
      <c r="BB16" s="43">
        <v>880.7</v>
      </c>
      <c r="BC16" s="21">
        <v>243</v>
      </c>
      <c r="BD16" s="14">
        <f t="shared" si="18"/>
        <v>27.591688429658223</v>
      </c>
      <c r="BE16" s="46">
        <v>406.8</v>
      </c>
      <c r="BF16" s="21">
        <v>30.4</v>
      </c>
      <c r="BG16" s="14">
        <f t="shared" si="19"/>
        <v>7.472959685349065</v>
      </c>
      <c r="BH16" s="20">
        <v>1547.7</v>
      </c>
      <c r="BI16" s="19">
        <v>802.8</v>
      </c>
      <c r="BJ16" s="14">
        <f t="shared" si="20"/>
        <v>51.870517542159334</v>
      </c>
      <c r="BK16" s="33">
        <f>C16-AS16</f>
        <v>-50</v>
      </c>
      <c r="BL16" s="33">
        <f t="shared" si="21"/>
        <v>1039.1</v>
      </c>
      <c r="BM16" s="14">
        <f t="shared" si="22"/>
        <v>-2078.2</v>
      </c>
      <c r="BN16" s="22">
        <f t="shared" si="23"/>
        <v>-50</v>
      </c>
      <c r="BO16" s="22">
        <f t="shared" si="2"/>
        <v>1039.1</v>
      </c>
      <c r="BP16" s="14">
        <f t="shared" si="24"/>
        <v>-2078.2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95646.2</v>
      </c>
      <c r="D17" s="30">
        <f t="shared" si="4"/>
        <v>74910.8</v>
      </c>
      <c r="E17" s="14">
        <f t="shared" si="5"/>
        <v>78.32072784909386</v>
      </c>
      <c r="F17" s="42">
        <v>39202.6</v>
      </c>
      <c r="G17" s="16">
        <v>27164.7</v>
      </c>
      <c r="H17" s="14">
        <f t="shared" si="6"/>
        <v>69.29310811017638</v>
      </c>
      <c r="I17" s="15">
        <v>22000</v>
      </c>
      <c r="J17" s="16">
        <v>16981.4</v>
      </c>
      <c r="K17" s="14">
        <f t="shared" si="0"/>
        <v>77.18818181818182</v>
      </c>
      <c r="L17" s="15">
        <v>330</v>
      </c>
      <c r="M17" s="16">
        <v>173.3</v>
      </c>
      <c r="N17" s="14">
        <f t="shared" si="7"/>
        <v>52.515151515151516</v>
      </c>
      <c r="O17" s="15">
        <v>4150</v>
      </c>
      <c r="P17" s="16">
        <v>948.5</v>
      </c>
      <c r="Q17" s="14">
        <f t="shared" si="8"/>
        <v>22.855421686746986</v>
      </c>
      <c r="R17" s="15">
        <v>7100</v>
      </c>
      <c r="S17" s="17">
        <v>4460.2</v>
      </c>
      <c r="T17" s="14">
        <f t="shared" si="25"/>
        <v>62.819718309859155</v>
      </c>
      <c r="U17" s="15">
        <v>1000</v>
      </c>
      <c r="V17" s="17">
        <v>293.7</v>
      </c>
      <c r="W17" s="14">
        <f t="shared" si="9"/>
        <v>29.369999999999997</v>
      </c>
      <c r="X17" s="15">
        <v>60</v>
      </c>
      <c r="Y17" s="17">
        <v>157.7</v>
      </c>
      <c r="Z17" s="14">
        <f t="shared" si="10"/>
        <v>262.8333333333333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555.8</v>
      </c>
      <c r="AI17" s="14">
        <f t="shared" si="13"/>
        <v>104.86792452830187</v>
      </c>
      <c r="AJ17" s="42">
        <v>56443.6</v>
      </c>
      <c r="AK17" s="17">
        <v>47746.1</v>
      </c>
      <c r="AL17" s="14">
        <f t="shared" si="14"/>
        <v>84.59081277593917</v>
      </c>
      <c r="AM17" s="15">
        <v>0</v>
      </c>
      <c r="AN17" s="15">
        <v>0</v>
      </c>
      <c r="AO17" s="14" t="e">
        <f t="shared" si="15"/>
        <v>#DIV/0!</v>
      </c>
      <c r="AP17" s="15">
        <v>7967.2</v>
      </c>
      <c r="AQ17" s="16">
        <v>7765</v>
      </c>
      <c r="AR17" s="14">
        <f t="shared" si="26"/>
        <v>97.46209458781003</v>
      </c>
      <c r="AS17" s="25">
        <v>102980.1</v>
      </c>
      <c r="AT17" s="19">
        <v>77998.2</v>
      </c>
      <c r="AU17" s="14">
        <f t="shared" si="16"/>
        <v>75.74104123029595</v>
      </c>
      <c r="AV17" s="45">
        <v>8653.3</v>
      </c>
      <c r="AW17" s="19">
        <v>5326.6</v>
      </c>
      <c r="AX17" s="14">
        <f t="shared" si="17"/>
        <v>61.55570707129073</v>
      </c>
      <c r="AY17" s="20">
        <v>5164</v>
      </c>
      <c r="AZ17" s="19">
        <v>3888.4</v>
      </c>
      <c r="BA17" s="14">
        <f t="shared" si="1"/>
        <v>75.29821843532146</v>
      </c>
      <c r="BB17" s="43">
        <v>25669.3</v>
      </c>
      <c r="BC17" s="21">
        <v>15269</v>
      </c>
      <c r="BD17" s="14">
        <f t="shared" si="18"/>
        <v>59.483507536239784</v>
      </c>
      <c r="BE17" s="20">
        <v>63604.7</v>
      </c>
      <c r="BF17" s="21">
        <v>52646.3</v>
      </c>
      <c r="BG17" s="14">
        <f t="shared" si="19"/>
        <v>82.7710845267724</v>
      </c>
      <c r="BH17" s="20">
        <v>3956.3</v>
      </c>
      <c r="BI17" s="19">
        <v>3896.3</v>
      </c>
      <c r="BJ17" s="14">
        <f t="shared" si="20"/>
        <v>98.48343148901752</v>
      </c>
      <c r="BK17" s="33">
        <v>-3731.7</v>
      </c>
      <c r="BL17" s="33">
        <f t="shared" si="21"/>
        <v>-3087.399999999994</v>
      </c>
      <c r="BM17" s="14">
        <f t="shared" si="22"/>
        <v>82.73441059034741</v>
      </c>
      <c r="BN17" s="22">
        <f t="shared" si="23"/>
        <v>-7333.900000000009</v>
      </c>
      <c r="BO17" s="22">
        <f t="shared" si="2"/>
        <v>-3087.399999999994</v>
      </c>
      <c r="BP17" s="14">
        <f t="shared" si="24"/>
        <v>42.09765609021108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6541.9</v>
      </c>
      <c r="D18" s="30">
        <f t="shared" si="4"/>
        <v>4973.400000000001</v>
      </c>
      <c r="E18" s="14">
        <f t="shared" si="5"/>
        <v>76.02378513887405</v>
      </c>
      <c r="F18" s="42">
        <v>1219.5</v>
      </c>
      <c r="G18" s="16">
        <v>955.6</v>
      </c>
      <c r="H18" s="14">
        <f t="shared" si="6"/>
        <v>78.359983599836</v>
      </c>
      <c r="I18" s="15">
        <v>40</v>
      </c>
      <c r="J18" s="16">
        <v>30.6</v>
      </c>
      <c r="K18" s="14">
        <f t="shared" si="0"/>
        <v>76.5</v>
      </c>
      <c r="L18" s="15">
        <v>11</v>
      </c>
      <c r="M18" s="16">
        <v>19</v>
      </c>
      <c r="N18" s="14">
        <f t="shared" si="7"/>
        <v>172.72727272727272</v>
      </c>
      <c r="O18" s="15">
        <v>88</v>
      </c>
      <c r="P18" s="16">
        <v>16.4</v>
      </c>
      <c r="Q18" s="14">
        <f t="shared" si="8"/>
        <v>18.636363636363633</v>
      </c>
      <c r="R18" s="15">
        <v>305</v>
      </c>
      <c r="S18" s="16">
        <v>207.9</v>
      </c>
      <c r="T18" s="14">
        <f t="shared" si="25"/>
        <v>68.16393442622952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54.8</v>
      </c>
      <c r="Z18" s="14">
        <f t="shared" si="10"/>
        <v>78.28571428571428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5322.4</v>
      </c>
      <c r="AK18" s="31">
        <v>4017.8</v>
      </c>
      <c r="AL18" s="14">
        <f t="shared" si="14"/>
        <v>75.48850142792726</v>
      </c>
      <c r="AM18" s="15">
        <v>2718</v>
      </c>
      <c r="AN18" s="15">
        <v>2265</v>
      </c>
      <c r="AO18" s="14">
        <f t="shared" si="15"/>
        <v>83.33333333333334</v>
      </c>
      <c r="AP18" s="15">
        <v>1353.6</v>
      </c>
      <c r="AQ18" s="17">
        <v>1015.2</v>
      </c>
      <c r="AR18" s="14">
        <f t="shared" si="26"/>
        <v>75.00000000000001</v>
      </c>
      <c r="AS18" s="25">
        <v>6174.2</v>
      </c>
      <c r="AT18" s="32">
        <v>4018.1</v>
      </c>
      <c r="AU18" s="14">
        <f t="shared" si="16"/>
        <v>65.07887661559393</v>
      </c>
      <c r="AV18" s="45">
        <v>2042.5</v>
      </c>
      <c r="AW18" s="19">
        <v>1392.3</v>
      </c>
      <c r="AX18" s="14">
        <f t="shared" si="17"/>
        <v>68.16646266829865</v>
      </c>
      <c r="AY18" s="20">
        <v>1372.9</v>
      </c>
      <c r="AZ18" s="19">
        <v>893.5</v>
      </c>
      <c r="BA18" s="14">
        <f t="shared" si="1"/>
        <v>65.08121494646369</v>
      </c>
      <c r="BB18" s="43">
        <v>1348.5</v>
      </c>
      <c r="BC18" s="21">
        <v>310.1</v>
      </c>
      <c r="BD18" s="14">
        <f t="shared" si="18"/>
        <v>22.995921394141643</v>
      </c>
      <c r="BE18" s="20">
        <v>755.4</v>
      </c>
      <c r="BF18" s="21">
        <v>704.7</v>
      </c>
      <c r="BG18" s="14">
        <f t="shared" si="19"/>
        <v>93.28832406671962</v>
      </c>
      <c r="BH18" s="20">
        <v>1920.9</v>
      </c>
      <c r="BI18" s="32">
        <v>1526.9</v>
      </c>
      <c r="BJ18" s="14">
        <f t="shared" si="20"/>
        <v>79.4887813004321</v>
      </c>
      <c r="BK18" s="33">
        <v>0</v>
      </c>
      <c r="BL18" s="33">
        <f t="shared" si="21"/>
        <v>955.3000000000006</v>
      </c>
      <c r="BM18" s="14" t="e">
        <f t="shared" si="22"/>
        <v>#DIV/0!</v>
      </c>
      <c r="BN18" s="22">
        <f t="shared" si="23"/>
        <v>367.6999999999998</v>
      </c>
      <c r="BO18" s="22">
        <f t="shared" si="2"/>
        <v>955.3000000000006</v>
      </c>
      <c r="BP18" s="14">
        <f t="shared" si="24"/>
        <v>259.80418819689993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7112</v>
      </c>
      <c r="D19" s="30">
        <f t="shared" si="4"/>
        <v>5811.9</v>
      </c>
      <c r="E19" s="14">
        <f t="shared" si="5"/>
        <v>81.71962879640044</v>
      </c>
      <c r="F19" s="42">
        <v>1650.8</v>
      </c>
      <c r="G19" s="16">
        <v>1582.5</v>
      </c>
      <c r="H19" s="14">
        <f t="shared" si="6"/>
        <v>95.86261206687668</v>
      </c>
      <c r="I19" s="15">
        <v>76</v>
      </c>
      <c r="J19" s="31">
        <v>64.2</v>
      </c>
      <c r="K19" s="14">
        <f t="shared" si="0"/>
        <v>84.47368421052633</v>
      </c>
      <c r="L19" s="15">
        <v>136</v>
      </c>
      <c r="M19" s="16">
        <v>150.7</v>
      </c>
      <c r="N19" s="14">
        <f t="shared" si="7"/>
        <v>110.80882352941175</v>
      </c>
      <c r="O19" s="15">
        <v>185</v>
      </c>
      <c r="P19" s="16">
        <v>43.1</v>
      </c>
      <c r="Q19" s="14">
        <f t="shared" si="8"/>
        <v>23.2972972972973</v>
      </c>
      <c r="R19" s="15">
        <v>320</v>
      </c>
      <c r="S19" s="16">
        <v>126.4</v>
      </c>
      <c r="T19" s="14">
        <f t="shared" si="25"/>
        <v>39.5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122.4</v>
      </c>
      <c r="Z19" s="14">
        <f t="shared" si="10"/>
        <v>58.285714285714285</v>
      </c>
      <c r="AA19" s="15">
        <v>50</v>
      </c>
      <c r="AB19" s="16">
        <v>133.4</v>
      </c>
      <c r="AC19" s="14">
        <f t="shared" si="11"/>
        <v>266.8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5461.2</v>
      </c>
      <c r="AK19" s="16">
        <v>4229.4</v>
      </c>
      <c r="AL19" s="14">
        <f t="shared" si="14"/>
        <v>77.44451768842012</v>
      </c>
      <c r="AM19" s="15">
        <v>3607.7</v>
      </c>
      <c r="AN19" s="15">
        <v>3006.4</v>
      </c>
      <c r="AO19" s="14">
        <f t="shared" si="15"/>
        <v>83.33287135848325</v>
      </c>
      <c r="AP19" s="15">
        <v>584.7</v>
      </c>
      <c r="AQ19" s="16">
        <v>100</v>
      </c>
      <c r="AR19" s="14">
        <f t="shared" si="26"/>
        <v>17.102787754403966</v>
      </c>
      <c r="AS19" s="25">
        <v>7332</v>
      </c>
      <c r="AT19" s="19">
        <v>4042.8</v>
      </c>
      <c r="AU19" s="14">
        <f t="shared" si="16"/>
        <v>55.13911620294599</v>
      </c>
      <c r="AV19" s="45">
        <v>2009.1</v>
      </c>
      <c r="AW19" s="19">
        <v>1254.3</v>
      </c>
      <c r="AX19" s="14">
        <f t="shared" si="17"/>
        <v>62.430939226519335</v>
      </c>
      <c r="AY19" s="46">
        <v>1391.5</v>
      </c>
      <c r="AZ19" s="32">
        <v>922.5</v>
      </c>
      <c r="BA19" s="14">
        <f t="shared" si="1"/>
        <v>66.29536471433704</v>
      </c>
      <c r="BB19" s="43">
        <v>1594.4</v>
      </c>
      <c r="BC19" s="21">
        <v>1392.2</v>
      </c>
      <c r="BD19" s="14">
        <f t="shared" si="18"/>
        <v>87.3181133968891</v>
      </c>
      <c r="BE19" s="20">
        <v>1703.3</v>
      </c>
      <c r="BF19" s="21">
        <v>547.7</v>
      </c>
      <c r="BG19" s="14">
        <f t="shared" si="19"/>
        <v>32.15522808665532</v>
      </c>
      <c r="BH19" s="20">
        <v>766.1</v>
      </c>
      <c r="BI19" s="19">
        <v>619.8</v>
      </c>
      <c r="BJ19" s="14">
        <f t="shared" si="20"/>
        <v>80.90327633468215</v>
      </c>
      <c r="BK19" s="33">
        <v>0</v>
      </c>
      <c r="BL19" s="33">
        <f t="shared" si="21"/>
        <v>1769.0999999999995</v>
      </c>
      <c r="BM19" s="14" t="e">
        <f t="shared" si="22"/>
        <v>#DIV/0!</v>
      </c>
      <c r="BN19" s="22">
        <f t="shared" si="23"/>
        <v>-220</v>
      </c>
      <c r="BO19" s="22">
        <f t="shared" si="2"/>
        <v>1769.0999999999995</v>
      </c>
      <c r="BP19" s="14">
        <f t="shared" si="24"/>
        <v>-804.1363636363634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12062.5</v>
      </c>
      <c r="D20" s="30">
        <f t="shared" si="4"/>
        <v>9385</v>
      </c>
      <c r="E20" s="14">
        <f t="shared" si="5"/>
        <v>77.80310880829016</v>
      </c>
      <c r="F20" s="42">
        <v>3197.8</v>
      </c>
      <c r="G20" s="16">
        <v>2218.3</v>
      </c>
      <c r="H20" s="14">
        <f t="shared" si="6"/>
        <v>69.3695665770217</v>
      </c>
      <c r="I20" s="15">
        <v>400</v>
      </c>
      <c r="J20" s="31">
        <v>303.5</v>
      </c>
      <c r="K20" s="14">
        <f t="shared" si="0"/>
        <v>75.875</v>
      </c>
      <c r="L20" s="15">
        <v>40</v>
      </c>
      <c r="M20" s="16">
        <v>31</v>
      </c>
      <c r="N20" s="14">
        <f t="shared" si="7"/>
        <v>77.5</v>
      </c>
      <c r="O20" s="15">
        <v>451</v>
      </c>
      <c r="P20" s="16">
        <v>168.9</v>
      </c>
      <c r="Q20" s="14">
        <f t="shared" si="8"/>
        <v>37.450110864745014</v>
      </c>
      <c r="R20" s="15">
        <v>750</v>
      </c>
      <c r="S20" s="16">
        <v>290</v>
      </c>
      <c r="T20" s="14">
        <f t="shared" si="25"/>
        <v>38.666666666666664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242.3</v>
      </c>
      <c r="Z20" s="14">
        <f t="shared" si="10"/>
        <v>69.22857142857143</v>
      </c>
      <c r="AA20" s="15">
        <v>305</v>
      </c>
      <c r="AB20" s="16">
        <v>204.1</v>
      </c>
      <c r="AC20" s="14">
        <f t="shared" si="11"/>
        <v>66.91803278688523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10.7</v>
      </c>
      <c r="AI20" s="14">
        <v>0.2</v>
      </c>
      <c r="AJ20" s="42">
        <v>8864.7</v>
      </c>
      <c r="AK20" s="16">
        <v>7166.7</v>
      </c>
      <c r="AL20" s="14">
        <f t="shared" si="14"/>
        <v>80.84537547801955</v>
      </c>
      <c r="AM20" s="15">
        <v>6272</v>
      </c>
      <c r="AN20" s="15">
        <v>5226.7</v>
      </c>
      <c r="AO20" s="14">
        <f t="shared" si="15"/>
        <v>83.33386479591837</v>
      </c>
      <c r="AP20" s="15">
        <v>84.7</v>
      </c>
      <c r="AQ20" s="16">
        <v>63.5</v>
      </c>
      <c r="AR20" s="14">
        <f t="shared" si="26"/>
        <v>74.97048406139315</v>
      </c>
      <c r="AS20" s="25">
        <v>12662.5</v>
      </c>
      <c r="AT20" s="19">
        <v>6734.5</v>
      </c>
      <c r="AU20" s="14">
        <f t="shared" si="16"/>
        <v>53.18460019743336</v>
      </c>
      <c r="AV20" s="45">
        <v>2766.9</v>
      </c>
      <c r="AW20" s="19">
        <v>2022.2</v>
      </c>
      <c r="AX20" s="14">
        <f t="shared" si="17"/>
        <v>73.08540243593914</v>
      </c>
      <c r="AY20" s="46">
        <v>1711.3</v>
      </c>
      <c r="AZ20" s="19">
        <v>1218.7</v>
      </c>
      <c r="BA20" s="14">
        <f t="shared" si="1"/>
        <v>71.21486589142756</v>
      </c>
      <c r="BB20" s="43">
        <v>2743.5</v>
      </c>
      <c r="BC20" s="21">
        <v>1555.4</v>
      </c>
      <c r="BD20" s="14">
        <f t="shared" si="18"/>
        <v>56.69400400947695</v>
      </c>
      <c r="BE20" s="20">
        <v>3585.3</v>
      </c>
      <c r="BF20" s="21">
        <v>720.7</v>
      </c>
      <c r="BG20" s="14">
        <f t="shared" si="19"/>
        <v>20.101525674281092</v>
      </c>
      <c r="BH20" s="20">
        <v>2906</v>
      </c>
      <c r="BI20" s="19">
        <v>1947.7</v>
      </c>
      <c r="BJ20" s="14">
        <f t="shared" si="20"/>
        <v>67.02339986235376</v>
      </c>
      <c r="BK20" s="33">
        <v>863.3</v>
      </c>
      <c r="BL20" s="33">
        <f t="shared" si="21"/>
        <v>2650.5</v>
      </c>
      <c r="BM20" s="14">
        <f t="shared" si="22"/>
        <v>307.0195760454072</v>
      </c>
      <c r="BN20" s="22">
        <f t="shared" si="23"/>
        <v>-600</v>
      </c>
      <c r="BO20" s="22">
        <f t="shared" si="2"/>
        <v>2650.5</v>
      </c>
      <c r="BP20" s="14">
        <f t="shared" si="24"/>
        <v>-441.75000000000006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5031.299999999999</v>
      </c>
      <c r="D21" s="40">
        <f t="shared" si="4"/>
        <v>4114.5</v>
      </c>
      <c r="E21" s="14">
        <f t="shared" si="5"/>
        <v>81.77806928626798</v>
      </c>
      <c r="F21" s="42">
        <v>1056.1</v>
      </c>
      <c r="G21" s="16">
        <v>897.4</v>
      </c>
      <c r="H21" s="14">
        <f t="shared" si="6"/>
        <v>84.97301391913645</v>
      </c>
      <c r="I21" s="15">
        <v>34</v>
      </c>
      <c r="J21" s="16">
        <v>32.6</v>
      </c>
      <c r="K21" s="14">
        <f t="shared" si="0"/>
        <v>95.88235294117648</v>
      </c>
      <c r="L21" s="15">
        <v>46</v>
      </c>
      <c r="M21" s="16">
        <v>47.4</v>
      </c>
      <c r="N21" s="14">
        <f t="shared" si="7"/>
        <v>103.04347826086956</v>
      </c>
      <c r="O21" s="15">
        <v>43</v>
      </c>
      <c r="P21" s="16">
        <v>15.9</v>
      </c>
      <c r="Q21" s="14">
        <f t="shared" si="8"/>
        <v>36.97674418604651</v>
      </c>
      <c r="R21" s="15">
        <v>181</v>
      </c>
      <c r="S21" s="16">
        <v>69.3</v>
      </c>
      <c r="T21" s="14">
        <f t="shared" si="25"/>
        <v>38.28729281767956</v>
      </c>
      <c r="U21" s="15">
        <v>0</v>
      </c>
      <c r="V21" s="17">
        <v>0</v>
      </c>
      <c r="W21" s="14" t="e">
        <f t="shared" si="9"/>
        <v>#DIV/0!</v>
      </c>
      <c r="X21" s="15">
        <v>317</v>
      </c>
      <c r="Y21" s="17">
        <v>349.5</v>
      </c>
      <c r="Z21" s="14">
        <f t="shared" si="10"/>
        <v>110.25236593059937</v>
      </c>
      <c r="AA21" s="15">
        <v>6</v>
      </c>
      <c r="AB21" s="31">
        <v>6</v>
      </c>
      <c r="AC21" s="14">
        <f t="shared" si="11"/>
        <v>100</v>
      </c>
      <c r="AD21" s="14">
        <v>0</v>
      </c>
      <c r="AE21" s="14">
        <v>0</v>
      </c>
      <c r="AF21" s="14" t="e">
        <f t="shared" si="12"/>
        <v>#DIV/0!</v>
      </c>
      <c r="AG21" s="14">
        <v>9.1</v>
      </c>
      <c r="AH21" s="30">
        <v>10.8</v>
      </c>
      <c r="AI21" s="14">
        <f t="shared" si="13"/>
        <v>118.6813186813187</v>
      </c>
      <c r="AJ21" s="42">
        <v>3975.2</v>
      </c>
      <c r="AK21" s="17">
        <v>3217.1</v>
      </c>
      <c r="AL21" s="14">
        <f t="shared" si="14"/>
        <v>80.92926142080901</v>
      </c>
      <c r="AM21" s="15">
        <v>1322.3</v>
      </c>
      <c r="AN21" s="15">
        <v>1101.9</v>
      </c>
      <c r="AO21" s="14">
        <f t="shared" si="15"/>
        <v>83.33207290327461</v>
      </c>
      <c r="AP21" s="15">
        <v>1961.5</v>
      </c>
      <c r="AQ21" s="16">
        <v>1471.1</v>
      </c>
      <c r="AR21" s="14">
        <f t="shared" si="26"/>
        <v>74.9987254652052</v>
      </c>
      <c r="AS21" s="43">
        <v>5412.8</v>
      </c>
      <c r="AT21" s="19">
        <v>3589.5</v>
      </c>
      <c r="AU21" s="14">
        <f t="shared" si="16"/>
        <v>66.31503103754063</v>
      </c>
      <c r="AV21" s="45">
        <v>1594.1</v>
      </c>
      <c r="AW21" s="19">
        <v>1228.6</v>
      </c>
      <c r="AX21" s="14">
        <f t="shared" si="17"/>
        <v>77.07170190075905</v>
      </c>
      <c r="AY21" s="46">
        <v>1033.4</v>
      </c>
      <c r="AZ21" s="19">
        <v>906.5</v>
      </c>
      <c r="BA21" s="14">
        <f t="shared" si="1"/>
        <v>87.72014708728469</v>
      </c>
      <c r="BB21" s="43">
        <v>904.5</v>
      </c>
      <c r="BC21" s="21">
        <v>850.3</v>
      </c>
      <c r="BD21" s="14">
        <f t="shared" si="18"/>
        <v>94.00773908236594</v>
      </c>
      <c r="BE21" s="20">
        <v>1440.3</v>
      </c>
      <c r="BF21" s="21">
        <v>183.8</v>
      </c>
      <c r="BG21" s="14">
        <f t="shared" si="19"/>
        <v>12.761230299243215</v>
      </c>
      <c r="BH21" s="20">
        <v>1311</v>
      </c>
      <c r="BI21" s="19">
        <v>1201.6</v>
      </c>
      <c r="BJ21" s="14">
        <f t="shared" si="20"/>
        <v>91.6552250190694</v>
      </c>
      <c r="BK21" s="33">
        <f>C21-AS21</f>
        <v>-381.5000000000009</v>
      </c>
      <c r="BL21" s="33">
        <f t="shared" si="21"/>
        <v>525</v>
      </c>
      <c r="BM21" s="14">
        <f t="shared" si="22"/>
        <v>-137.61467889908224</v>
      </c>
      <c r="BN21" s="22">
        <f t="shared" si="23"/>
        <v>-381.5000000000009</v>
      </c>
      <c r="BO21" s="22">
        <f t="shared" si="2"/>
        <v>525</v>
      </c>
      <c r="BP21" s="14">
        <f t="shared" si="24"/>
        <v>-137.61467889908224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8271.7</v>
      </c>
      <c r="D22" s="34">
        <f t="shared" si="4"/>
        <v>5586.4</v>
      </c>
      <c r="E22" s="14">
        <f t="shared" si="5"/>
        <v>67.53629846343556</v>
      </c>
      <c r="F22" s="42">
        <v>1449.9</v>
      </c>
      <c r="G22" s="16">
        <v>976.4</v>
      </c>
      <c r="H22" s="14">
        <f t="shared" si="6"/>
        <v>67.34257535002413</v>
      </c>
      <c r="I22" s="15">
        <v>38</v>
      </c>
      <c r="J22" s="16">
        <v>30.8</v>
      </c>
      <c r="K22" s="14">
        <f t="shared" si="0"/>
        <v>81.05263157894737</v>
      </c>
      <c r="L22" s="15">
        <v>68</v>
      </c>
      <c r="M22" s="31">
        <v>56.8</v>
      </c>
      <c r="N22" s="14">
        <f t="shared" si="7"/>
        <v>83.52941176470587</v>
      </c>
      <c r="O22" s="15">
        <v>95</v>
      </c>
      <c r="P22" s="16">
        <v>14.7</v>
      </c>
      <c r="Q22" s="14">
        <f t="shared" si="8"/>
        <v>15.473684210526315</v>
      </c>
      <c r="R22" s="15">
        <v>371</v>
      </c>
      <c r="S22" s="16">
        <v>158.9</v>
      </c>
      <c r="T22" s="14">
        <f t="shared" si="25"/>
        <v>42.83018867924528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131.1</v>
      </c>
      <c r="Z22" s="14">
        <f t="shared" si="10"/>
        <v>87.4</v>
      </c>
      <c r="AA22" s="15">
        <v>100</v>
      </c>
      <c r="AB22" s="16">
        <v>26</v>
      </c>
      <c r="AC22" s="14">
        <f t="shared" si="11"/>
        <v>26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6821.8</v>
      </c>
      <c r="AK22" s="16">
        <v>4610</v>
      </c>
      <c r="AL22" s="14">
        <f t="shared" si="14"/>
        <v>67.57747222140785</v>
      </c>
      <c r="AM22" s="15">
        <v>3185.1</v>
      </c>
      <c r="AN22" s="15">
        <v>2654.3</v>
      </c>
      <c r="AO22" s="14">
        <f t="shared" si="15"/>
        <v>83.33490314275848</v>
      </c>
      <c r="AP22" s="15">
        <v>1927.4</v>
      </c>
      <c r="AQ22" s="16">
        <v>864.2</v>
      </c>
      <c r="AR22" s="14">
        <f>AQ22/AP22*100</f>
        <v>44.83760506381654</v>
      </c>
      <c r="AS22" s="25">
        <v>8571.7</v>
      </c>
      <c r="AT22" s="19">
        <v>4538.7</v>
      </c>
      <c r="AU22" s="14">
        <f t="shared" si="16"/>
        <v>52.9498232555969</v>
      </c>
      <c r="AV22" s="45">
        <v>2087.8</v>
      </c>
      <c r="AW22" s="32">
        <v>1496.3</v>
      </c>
      <c r="AX22" s="14">
        <f t="shared" si="17"/>
        <v>71.6687422166874</v>
      </c>
      <c r="AY22" s="46">
        <v>1560.3</v>
      </c>
      <c r="AZ22" s="32">
        <v>1121.2</v>
      </c>
      <c r="BA22" s="14">
        <f t="shared" si="1"/>
        <v>71.8579760302506</v>
      </c>
      <c r="BB22" s="43">
        <v>1299.7</v>
      </c>
      <c r="BC22" s="21">
        <v>719.1</v>
      </c>
      <c r="BD22" s="14">
        <f t="shared" si="18"/>
        <v>55.328152650611685</v>
      </c>
      <c r="BE22" s="20">
        <v>2829.8</v>
      </c>
      <c r="BF22" s="21">
        <v>1269.2</v>
      </c>
      <c r="BG22" s="14">
        <f t="shared" si="19"/>
        <v>44.85122623506961</v>
      </c>
      <c r="BH22" s="20">
        <v>1181</v>
      </c>
      <c r="BI22" s="32">
        <v>900.6</v>
      </c>
      <c r="BJ22" s="14">
        <f t="shared" si="20"/>
        <v>76.25740897544453</v>
      </c>
      <c r="BK22" s="33">
        <v>0</v>
      </c>
      <c r="BL22" s="33">
        <f t="shared" si="21"/>
        <v>1047.6999999999998</v>
      </c>
      <c r="BM22" s="14" t="e">
        <f t="shared" si="22"/>
        <v>#DIV/0!</v>
      </c>
      <c r="BN22" s="22">
        <f t="shared" si="23"/>
        <v>-300</v>
      </c>
      <c r="BO22" s="22">
        <f t="shared" si="2"/>
        <v>1047.6999999999998</v>
      </c>
      <c r="BP22" s="14">
        <f t="shared" si="24"/>
        <v>-349.2333333333333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5419.6</v>
      </c>
      <c r="D23" s="34">
        <f t="shared" si="4"/>
        <v>3739.8999999999996</v>
      </c>
      <c r="E23" s="14">
        <f t="shared" si="5"/>
        <v>69.00693778138607</v>
      </c>
      <c r="F23" s="42">
        <v>1388.2</v>
      </c>
      <c r="G23" s="16">
        <v>1107.8</v>
      </c>
      <c r="H23" s="14">
        <f t="shared" si="6"/>
        <v>79.80118138596744</v>
      </c>
      <c r="I23" s="15">
        <v>40.5</v>
      </c>
      <c r="J23" s="16">
        <v>30.7</v>
      </c>
      <c r="K23" s="14">
        <f t="shared" si="0"/>
        <v>75.80246913580247</v>
      </c>
      <c r="L23" s="15">
        <v>150</v>
      </c>
      <c r="M23" s="16">
        <v>192.1</v>
      </c>
      <c r="N23" s="14">
        <f t="shared" si="7"/>
        <v>128.06666666666666</v>
      </c>
      <c r="O23" s="15">
        <v>53</v>
      </c>
      <c r="P23" s="16">
        <v>5.2</v>
      </c>
      <c r="Q23" s="14">
        <f t="shared" si="8"/>
        <v>9.811320754716983</v>
      </c>
      <c r="R23" s="15">
        <v>267</v>
      </c>
      <c r="S23" s="16">
        <v>103</v>
      </c>
      <c r="T23" s="14">
        <f t="shared" si="25"/>
        <v>38.57677902621723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192</v>
      </c>
      <c r="Z23" s="14">
        <f t="shared" si="10"/>
        <v>73.84615384615385</v>
      </c>
      <c r="AA23" s="15">
        <v>16</v>
      </c>
      <c r="AB23" s="16">
        <v>9</v>
      </c>
      <c r="AC23" s="14">
        <f t="shared" si="11"/>
        <v>56.25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4031.4</v>
      </c>
      <c r="AK23" s="16">
        <v>2632.1</v>
      </c>
      <c r="AL23" s="14">
        <f t="shared" si="14"/>
        <v>65.28997370640471</v>
      </c>
      <c r="AM23" s="15">
        <v>1813.3</v>
      </c>
      <c r="AN23" s="15">
        <v>1511.1</v>
      </c>
      <c r="AO23" s="14">
        <f t="shared" si="15"/>
        <v>83.33425246787624</v>
      </c>
      <c r="AP23" s="15">
        <v>670.7</v>
      </c>
      <c r="AQ23" s="16">
        <v>503</v>
      </c>
      <c r="AR23" s="14">
        <f>AQ23/AP23*100</f>
        <v>74.99627255106604</v>
      </c>
      <c r="AS23" s="25">
        <v>5372.3</v>
      </c>
      <c r="AT23" s="32">
        <v>3035.2</v>
      </c>
      <c r="AU23" s="14">
        <f t="shared" si="16"/>
        <v>56.497217206782935</v>
      </c>
      <c r="AV23" s="45">
        <v>1709.4</v>
      </c>
      <c r="AW23" s="19">
        <v>1159</v>
      </c>
      <c r="AX23" s="14">
        <f t="shared" si="17"/>
        <v>67.8015678015678</v>
      </c>
      <c r="AY23" s="46">
        <v>1091</v>
      </c>
      <c r="AZ23" s="19">
        <v>779.2</v>
      </c>
      <c r="BA23" s="14">
        <f t="shared" si="1"/>
        <v>71.42071494042163</v>
      </c>
      <c r="BB23" s="25">
        <v>904</v>
      </c>
      <c r="BC23" s="21">
        <v>779.5</v>
      </c>
      <c r="BD23" s="14">
        <f t="shared" si="18"/>
        <v>86.22787610619469</v>
      </c>
      <c r="BE23" s="20">
        <v>1574.7</v>
      </c>
      <c r="BF23" s="21">
        <v>85</v>
      </c>
      <c r="BG23" s="14">
        <f t="shared" si="19"/>
        <v>5.397853559408141</v>
      </c>
      <c r="BH23" s="20">
        <v>1049.7</v>
      </c>
      <c r="BI23" s="19">
        <v>923.5</v>
      </c>
      <c r="BJ23" s="14">
        <f t="shared" si="20"/>
        <v>87.97751738591978</v>
      </c>
      <c r="BK23" s="33">
        <v>0</v>
      </c>
      <c r="BL23" s="33">
        <f t="shared" si="21"/>
        <v>704.6999999999998</v>
      </c>
      <c r="BM23" s="14" t="e">
        <f t="shared" si="22"/>
        <v>#DIV/0!</v>
      </c>
      <c r="BN23" s="22">
        <f t="shared" si="23"/>
        <v>47.30000000000018</v>
      </c>
      <c r="BO23" s="22">
        <f t="shared" si="2"/>
        <v>704.6999999999998</v>
      </c>
      <c r="BP23" s="14">
        <f t="shared" si="24"/>
        <v>1489.8520084566535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4967.7</v>
      </c>
      <c r="D24" s="34">
        <f t="shared" si="4"/>
        <v>3758.3</v>
      </c>
      <c r="E24" s="14">
        <f t="shared" si="5"/>
        <v>75.65472955291182</v>
      </c>
      <c r="F24" s="42">
        <v>897.5</v>
      </c>
      <c r="G24" s="31">
        <v>559.5</v>
      </c>
      <c r="H24" s="14">
        <f t="shared" si="6"/>
        <v>62.33983286908078</v>
      </c>
      <c r="I24" s="15">
        <v>106.3</v>
      </c>
      <c r="J24" s="16">
        <v>70</v>
      </c>
      <c r="K24" s="14">
        <f t="shared" si="0"/>
        <v>65.8513640639699</v>
      </c>
      <c r="L24" s="15">
        <v>55</v>
      </c>
      <c r="M24" s="16">
        <v>-0.8</v>
      </c>
      <c r="N24" s="14">
        <f t="shared" si="7"/>
        <v>-1.4545454545454546</v>
      </c>
      <c r="O24" s="15">
        <v>123</v>
      </c>
      <c r="P24" s="16">
        <v>17.5</v>
      </c>
      <c r="Q24" s="14">
        <f t="shared" si="8"/>
        <v>14.227642276422763</v>
      </c>
      <c r="R24" s="15">
        <v>237</v>
      </c>
      <c r="S24" s="16">
        <v>125</v>
      </c>
      <c r="T24" s="14">
        <f t="shared" si="25"/>
        <v>52.742616033755276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54.5</v>
      </c>
      <c r="Z24" s="14">
        <f t="shared" si="10"/>
        <v>90.83333333333333</v>
      </c>
      <c r="AA24" s="15">
        <v>0</v>
      </c>
      <c r="AB24" s="16">
        <v>11.9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24.1</v>
      </c>
      <c r="AI24" s="14">
        <f t="shared" si="13"/>
        <v>120.5</v>
      </c>
      <c r="AJ24" s="42">
        <v>4070.2</v>
      </c>
      <c r="AK24" s="16">
        <v>3198.8</v>
      </c>
      <c r="AL24" s="14">
        <f t="shared" si="14"/>
        <v>78.59073264213062</v>
      </c>
      <c r="AM24" s="15">
        <v>2051.2</v>
      </c>
      <c r="AN24" s="15">
        <v>1709.3</v>
      </c>
      <c r="AO24" s="14">
        <f t="shared" si="15"/>
        <v>83.33170826833074</v>
      </c>
      <c r="AP24" s="42">
        <v>578.3</v>
      </c>
      <c r="AQ24" s="17">
        <v>433.7</v>
      </c>
      <c r="AR24" s="14">
        <f t="shared" si="26"/>
        <v>74.99567698426422</v>
      </c>
      <c r="AS24" s="25">
        <v>5352.7</v>
      </c>
      <c r="AT24" s="19">
        <v>3889.1</v>
      </c>
      <c r="AU24" s="14">
        <f t="shared" si="16"/>
        <v>72.65679003119921</v>
      </c>
      <c r="AV24" s="24">
        <v>1543.4</v>
      </c>
      <c r="AW24" s="19">
        <v>1131.1</v>
      </c>
      <c r="AX24" s="14">
        <f t="shared" si="17"/>
        <v>73.2862511338603</v>
      </c>
      <c r="AY24" s="20">
        <v>1009.6</v>
      </c>
      <c r="AZ24" s="32">
        <v>705.1</v>
      </c>
      <c r="BA24" s="14">
        <f t="shared" si="1"/>
        <v>69.83954041204437</v>
      </c>
      <c r="BB24" s="25">
        <v>1664.6</v>
      </c>
      <c r="BC24" s="21">
        <v>1508.5</v>
      </c>
      <c r="BD24" s="14">
        <f t="shared" si="18"/>
        <v>90.6223717409588</v>
      </c>
      <c r="BE24" s="20">
        <v>661.1</v>
      </c>
      <c r="BF24" s="21">
        <v>144.2</v>
      </c>
      <c r="BG24" s="14">
        <f t="shared" si="19"/>
        <v>21.812131296324306</v>
      </c>
      <c r="BH24" s="20">
        <v>1336</v>
      </c>
      <c r="BI24" s="19">
        <v>1023.3</v>
      </c>
      <c r="BJ24" s="14">
        <f t="shared" si="20"/>
        <v>76.5943113772455</v>
      </c>
      <c r="BK24" s="33">
        <v>0</v>
      </c>
      <c r="BL24" s="33">
        <f t="shared" si="21"/>
        <v>-130.79999999999973</v>
      </c>
      <c r="BM24" s="14" t="e">
        <f t="shared" si="22"/>
        <v>#DIV/0!</v>
      </c>
      <c r="BN24" s="22">
        <f t="shared" si="23"/>
        <v>-385</v>
      </c>
      <c r="BO24" s="22">
        <f t="shared" si="2"/>
        <v>-130.79999999999973</v>
      </c>
      <c r="BP24" s="14">
        <f t="shared" si="24"/>
        <v>33.9740259740259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3505.5</v>
      </c>
      <c r="D25" s="34">
        <f t="shared" si="4"/>
        <v>3066.9</v>
      </c>
      <c r="E25" s="14">
        <f t="shared" si="5"/>
        <v>87.48823277706461</v>
      </c>
      <c r="F25" s="42">
        <v>977.7</v>
      </c>
      <c r="G25" s="16">
        <v>943</v>
      </c>
      <c r="H25" s="14">
        <f t="shared" si="6"/>
        <v>96.45085404520813</v>
      </c>
      <c r="I25" s="15">
        <v>134</v>
      </c>
      <c r="J25" s="16">
        <v>79.8</v>
      </c>
      <c r="K25" s="14">
        <f t="shared" si="0"/>
        <v>59.55223880597015</v>
      </c>
      <c r="L25" s="15">
        <v>350</v>
      </c>
      <c r="M25" s="16">
        <v>545.6</v>
      </c>
      <c r="N25" s="14">
        <f t="shared" si="7"/>
        <v>155.8857142857143</v>
      </c>
      <c r="O25" s="15">
        <v>45</v>
      </c>
      <c r="P25" s="16">
        <v>9.9</v>
      </c>
      <c r="Q25" s="14">
        <f t="shared" si="8"/>
        <v>22</v>
      </c>
      <c r="R25" s="15">
        <v>189</v>
      </c>
      <c r="S25" s="31">
        <v>75.9</v>
      </c>
      <c r="T25" s="14">
        <f t="shared" si="25"/>
        <v>40.15873015873016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33.1</v>
      </c>
      <c r="Z25" s="14">
        <f t="shared" si="10"/>
        <v>94.57142857142857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2527.8</v>
      </c>
      <c r="AK25" s="16">
        <v>2123.9</v>
      </c>
      <c r="AL25" s="14">
        <f t="shared" si="14"/>
        <v>84.02167893029512</v>
      </c>
      <c r="AM25" s="15">
        <v>1260.6</v>
      </c>
      <c r="AN25" s="15">
        <v>1050.5</v>
      </c>
      <c r="AO25" s="14">
        <f>AN25/AM25*100</f>
        <v>83.33333333333334</v>
      </c>
      <c r="AP25" s="15">
        <v>630.8</v>
      </c>
      <c r="AQ25" s="16">
        <v>473.1</v>
      </c>
      <c r="AR25" s="14">
        <f t="shared" si="26"/>
        <v>75.00000000000001</v>
      </c>
      <c r="AS25" s="25">
        <v>3546.6</v>
      </c>
      <c r="AT25" s="32">
        <v>2718.9</v>
      </c>
      <c r="AU25" s="14">
        <v>0</v>
      </c>
      <c r="AV25" s="24">
        <v>1539.4</v>
      </c>
      <c r="AW25" s="19">
        <v>1081.2</v>
      </c>
      <c r="AX25" s="14">
        <f t="shared" si="17"/>
        <v>70.23515655450176</v>
      </c>
      <c r="AY25" s="20">
        <v>1023.6</v>
      </c>
      <c r="AZ25" s="19">
        <v>712.4</v>
      </c>
      <c r="BA25" s="14">
        <f t="shared" si="1"/>
        <v>69.59749902305587</v>
      </c>
      <c r="BB25" s="25">
        <v>533.7</v>
      </c>
      <c r="BC25" s="21">
        <v>486.4</v>
      </c>
      <c r="BD25" s="14">
        <f t="shared" si="18"/>
        <v>91.1373430766348</v>
      </c>
      <c r="BE25" s="20">
        <v>631</v>
      </c>
      <c r="BF25" s="21">
        <v>533.3</v>
      </c>
      <c r="BG25" s="14">
        <f t="shared" si="19"/>
        <v>84.51664025356577</v>
      </c>
      <c r="BH25" s="46">
        <v>736.9</v>
      </c>
      <c r="BI25" s="19">
        <v>534.7</v>
      </c>
      <c r="BJ25" s="14">
        <f t="shared" si="20"/>
        <v>72.56072737142082</v>
      </c>
      <c r="BK25" s="33">
        <v>0</v>
      </c>
      <c r="BL25" s="33">
        <f t="shared" si="21"/>
        <v>348</v>
      </c>
      <c r="BM25" s="14" t="e">
        <f t="shared" si="22"/>
        <v>#DIV/0!</v>
      </c>
      <c r="BN25" s="22">
        <f t="shared" si="23"/>
        <v>-41.09999999999991</v>
      </c>
      <c r="BO25" s="22">
        <f t="shared" si="2"/>
        <v>348</v>
      </c>
      <c r="BP25" s="14">
        <f t="shared" si="24"/>
        <v>-846.7153284671551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5769.5</v>
      </c>
      <c r="D26" s="34">
        <f t="shared" si="4"/>
        <v>4622.6</v>
      </c>
      <c r="E26" s="14">
        <f t="shared" si="5"/>
        <v>80.12132767137534</v>
      </c>
      <c r="F26" s="15">
        <v>1135.3</v>
      </c>
      <c r="G26" s="16">
        <v>757.1</v>
      </c>
      <c r="H26" s="14">
        <f t="shared" si="6"/>
        <v>66.68721923720604</v>
      </c>
      <c r="I26" s="15">
        <v>38.5</v>
      </c>
      <c r="J26" s="38">
        <v>54.6</v>
      </c>
      <c r="K26" s="14">
        <f t="shared" si="0"/>
        <v>141.8181818181818</v>
      </c>
      <c r="L26" s="15">
        <v>32</v>
      </c>
      <c r="M26" s="16">
        <v>63.6</v>
      </c>
      <c r="N26" s="14">
        <f t="shared" si="7"/>
        <v>198.75</v>
      </c>
      <c r="O26" s="15">
        <v>132</v>
      </c>
      <c r="P26" s="16">
        <v>8.6</v>
      </c>
      <c r="Q26" s="14">
        <f t="shared" si="8"/>
        <v>6.515151515151516</v>
      </c>
      <c r="R26" s="15">
        <v>335.2</v>
      </c>
      <c r="S26" s="16">
        <v>118.1</v>
      </c>
      <c r="T26" s="14">
        <f t="shared" si="25"/>
        <v>35.2326968973747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10.1</v>
      </c>
      <c r="AC26" s="14">
        <f t="shared" si="11"/>
        <v>101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4634.2</v>
      </c>
      <c r="AK26" s="16">
        <v>3865.5</v>
      </c>
      <c r="AL26" s="14">
        <f t="shared" si="14"/>
        <v>83.41245522420267</v>
      </c>
      <c r="AM26" s="15">
        <v>2768</v>
      </c>
      <c r="AN26" s="15">
        <v>2306.7</v>
      </c>
      <c r="AO26" s="14">
        <f t="shared" si="15"/>
        <v>83.33453757225433</v>
      </c>
      <c r="AP26" s="15">
        <v>964.5</v>
      </c>
      <c r="AQ26" s="16">
        <v>723.4</v>
      </c>
      <c r="AR26" s="14">
        <f t="shared" si="26"/>
        <v>75.0025920165889</v>
      </c>
      <c r="AS26" s="25">
        <v>5633.2</v>
      </c>
      <c r="AT26" s="19">
        <v>4052.9</v>
      </c>
      <c r="AU26" s="14">
        <f t="shared" si="16"/>
        <v>71.94667329404247</v>
      </c>
      <c r="AV26" s="24">
        <v>1820.1</v>
      </c>
      <c r="AW26" s="19">
        <v>1150.4</v>
      </c>
      <c r="AX26" s="14">
        <f t="shared" si="17"/>
        <v>63.20531838909951</v>
      </c>
      <c r="AY26" s="20">
        <v>1336.6</v>
      </c>
      <c r="AZ26" s="19">
        <v>868.1</v>
      </c>
      <c r="BA26" s="14">
        <f t="shared" si="1"/>
        <v>64.94837647762981</v>
      </c>
      <c r="BB26" s="25">
        <v>1367.4</v>
      </c>
      <c r="BC26" s="21">
        <v>1024.6</v>
      </c>
      <c r="BD26" s="14">
        <f t="shared" si="18"/>
        <v>74.9305250841012</v>
      </c>
      <c r="BE26" s="20">
        <v>584.8</v>
      </c>
      <c r="BF26" s="21">
        <v>300.3</v>
      </c>
      <c r="BG26" s="14">
        <f t="shared" si="19"/>
        <v>51.35088919288646</v>
      </c>
      <c r="BH26" s="20">
        <v>1755.2</v>
      </c>
      <c r="BI26" s="32">
        <v>1492.1</v>
      </c>
      <c r="BJ26" s="14">
        <f t="shared" si="20"/>
        <v>85.0102552415679</v>
      </c>
      <c r="BK26" s="33">
        <v>0</v>
      </c>
      <c r="BL26" s="33">
        <f t="shared" si="21"/>
        <v>569.7000000000003</v>
      </c>
      <c r="BM26" s="14" t="e">
        <f t="shared" si="22"/>
        <v>#DIV/0!</v>
      </c>
      <c r="BN26" s="22">
        <f t="shared" si="23"/>
        <v>136.30000000000018</v>
      </c>
      <c r="BO26" s="22">
        <f t="shared" si="2"/>
        <v>569.7000000000003</v>
      </c>
      <c r="BP26" s="14">
        <f t="shared" si="24"/>
        <v>417.9750550256783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5594.5</v>
      </c>
      <c r="D27" s="30">
        <f t="shared" si="4"/>
        <v>4545.4</v>
      </c>
      <c r="E27" s="14">
        <f t="shared" si="5"/>
        <v>81.24765394583966</v>
      </c>
      <c r="F27" s="15">
        <v>779.5</v>
      </c>
      <c r="G27" s="31">
        <v>617.5</v>
      </c>
      <c r="H27" s="14">
        <f t="shared" si="6"/>
        <v>79.21744708146248</v>
      </c>
      <c r="I27" s="15">
        <v>28</v>
      </c>
      <c r="J27" s="31">
        <v>21</v>
      </c>
      <c r="K27" s="14">
        <f t="shared" si="0"/>
        <v>75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9</v>
      </c>
      <c r="Q27" s="14">
        <f t="shared" si="8"/>
        <v>22.5</v>
      </c>
      <c r="R27" s="15">
        <v>160</v>
      </c>
      <c r="S27" s="16">
        <v>65.6</v>
      </c>
      <c r="T27" s="14">
        <f t="shared" si="25"/>
        <v>41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95.5</v>
      </c>
      <c r="Z27" s="14">
        <f t="shared" si="10"/>
        <v>86.81818181818181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4815</v>
      </c>
      <c r="AK27" s="16">
        <v>3927.9</v>
      </c>
      <c r="AL27" s="14">
        <f t="shared" si="14"/>
        <v>81.57632398753894</v>
      </c>
      <c r="AM27" s="15">
        <v>2638.3</v>
      </c>
      <c r="AN27" s="15">
        <v>2198.6</v>
      </c>
      <c r="AO27" s="14">
        <f t="shared" si="15"/>
        <v>83.33396505325398</v>
      </c>
      <c r="AP27" s="15">
        <v>1178.9</v>
      </c>
      <c r="AQ27" s="16">
        <v>884.2</v>
      </c>
      <c r="AR27" s="14">
        <f t="shared" si="26"/>
        <v>75.0021206209178</v>
      </c>
      <c r="AS27" s="25">
        <v>5541.6</v>
      </c>
      <c r="AT27" s="19">
        <v>3028.4</v>
      </c>
      <c r="AU27" s="14">
        <f t="shared" si="16"/>
        <v>54.64847697415909</v>
      </c>
      <c r="AV27" s="24">
        <v>1822.6</v>
      </c>
      <c r="AW27" s="32">
        <v>1281.2</v>
      </c>
      <c r="AX27" s="14">
        <f t="shared" si="17"/>
        <v>70.29518270602436</v>
      </c>
      <c r="AY27" s="20">
        <v>1413.6</v>
      </c>
      <c r="AZ27" s="32">
        <v>944.3</v>
      </c>
      <c r="BA27" s="14">
        <f t="shared" si="1"/>
        <v>66.8010752688172</v>
      </c>
      <c r="BB27" s="25">
        <v>1552.2</v>
      </c>
      <c r="BC27" s="21">
        <v>626</v>
      </c>
      <c r="BD27" s="14">
        <f t="shared" si="18"/>
        <v>40.32985440020616</v>
      </c>
      <c r="BE27" s="20">
        <v>1053.3</v>
      </c>
      <c r="BF27" s="21">
        <v>388.9</v>
      </c>
      <c r="BG27" s="14">
        <f t="shared" si="19"/>
        <v>36.92205449539542</v>
      </c>
      <c r="BH27" s="20">
        <v>1007.9</v>
      </c>
      <c r="BI27" s="32">
        <v>651</v>
      </c>
      <c r="BJ27" s="14">
        <f t="shared" si="20"/>
        <v>64.58974104573866</v>
      </c>
      <c r="BK27" s="33">
        <v>0</v>
      </c>
      <c r="BL27" s="33">
        <f t="shared" si="21"/>
        <v>1516.9999999999995</v>
      </c>
      <c r="BM27" s="14" t="e">
        <f t="shared" si="22"/>
        <v>#DIV/0!</v>
      </c>
      <c r="BN27" s="22">
        <f t="shared" si="23"/>
        <v>52.899999999999636</v>
      </c>
      <c r="BO27" s="22">
        <f t="shared" si="2"/>
        <v>1516.9999999999995</v>
      </c>
      <c r="BP27" s="14">
        <f t="shared" si="24"/>
        <v>2867.674858223081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8024.299999999999</v>
      </c>
      <c r="D28" s="14">
        <f t="shared" si="4"/>
        <v>4318.1</v>
      </c>
      <c r="E28" s="14">
        <f t="shared" si="5"/>
        <v>53.812793639320574</v>
      </c>
      <c r="F28" s="15">
        <v>1802.4</v>
      </c>
      <c r="G28" s="16">
        <v>1401</v>
      </c>
      <c r="H28" s="14">
        <f t="shared" si="6"/>
        <v>77.72969374167776</v>
      </c>
      <c r="I28" s="15">
        <v>145.6</v>
      </c>
      <c r="J28" s="16">
        <v>128.1</v>
      </c>
      <c r="K28" s="14">
        <f t="shared" si="0"/>
        <v>87.98076923076923</v>
      </c>
      <c r="L28" s="15">
        <v>85</v>
      </c>
      <c r="M28" s="31">
        <v>77.8</v>
      </c>
      <c r="N28" s="14">
        <f t="shared" si="7"/>
        <v>91.52941176470588</v>
      </c>
      <c r="O28" s="15">
        <v>155</v>
      </c>
      <c r="P28" s="16">
        <v>57.5</v>
      </c>
      <c r="Q28" s="14">
        <f t="shared" si="8"/>
        <v>37.096774193548384</v>
      </c>
      <c r="R28" s="15">
        <v>305.2</v>
      </c>
      <c r="S28" s="16">
        <v>104.9</v>
      </c>
      <c r="T28" s="14">
        <f t="shared" si="25"/>
        <v>34.37090432503277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224.4</v>
      </c>
      <c r="Z28" s="14">
        <f t="shared" si="10"/>
        <v>84.67924528301887</v>
      </c>
      <c r="AA28" s="15">
        <v>305</v>
      </c>
      <c r="AB28" s="17">
        <v>327.6</v>
      </c>
      <c r="AC28" s="14">
        <f t="shared" si="11"/>
        <v>107.40983606557377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6221.9</v>
      </c>
      <c r="AK28" s="16">
        <v>2917.1</v>
      </c>
      <c r="AL28" s="14">
        <f t="shared" si="14"/>
        <v>46.88439222745463</v>
      </c>
      <c r="AM28" s="15">
        <v>2670.4</v>
      </c>
      <c r="AN28" s="15">
        <v>2225.3</v>
      </c>
      <c r="AO28" s="14">
        <f t="shared" si="15"/>
        <v>83.33208508088677</v>
      </c>
      <c r="AP28" s="15">
        <v>524.4</v>
      </c>
      <c r="AQ28" s="16">
        <v>393.3</v>
      </c>
      <c r="AR28" s="14">
        <f t="shared" si="26"/>
        <v>75</v>
      </c>
      <c r="AS28" s="25">
        <v>8864.4</v>
      </c>
      <c r="AT28" s="19">
        <v>3709.7</v>
      </c>
      <c r="AU28" s="14">
        <f>AT28/AS28*100</f>
        <v>41.849420152520196</v>
      </c>
      <c r="AV28" s="24">
        <v>1810.5</v>
      </c>
      <c r="AW28" s="19">
        <v>1283.8</v>
      </c>
      <c r="AX28" s="14">
        <f t="shared" si="17"/>
        <v>70.90858878762772</v>
      </c>
      <c r="AY28" s="20">
        <v>1471.9</v>
      </c>
      <c r="AZ28" s="19">
        <v>1064</v>
      </c>
      <c r="BA28" s="14">
        <f t="shared" si="1"/>
        <v>72.28751953257694</v>
      </c>
      <c r="BB28" s="25">
        <v>4251.1</v>
      </c>
      <c r="BC28" s="21">
        <v>606.2</v>
      </c>
      <c r="BD28" s="14">
        <f t="shared" si="18"/>
        <v>14.259838630001648</v>
      </c>
      <c r="BE28" s="20">
        <v>876.2</v>
      </c>
      <c r="BF28" s="21">
        <v>455.3</v>
      </c>
      <c r="BG28" s="14">
        <f t="shared" si="19"/>
        <v>51.96302214106369</v>
      </c>
      <c r="BH28" s="20">
        <v>1821.4</v>
      </c>
      <c r="BI28" s="19">
        <v>1278.9</v>
      </c>
      <c r="BJ28" s="14">
        <f t="shared" si="20"/>
        <v>70.2152190622598</v>
      </c>
      <c r="BK28" s="33">
        <v>0</v>
      </c>
      <c r="BL28" s="33">
        <f t="shared" si="21"/>
        <v>608.4000000000005</v>
      </c>
      <c r="BM28" s="14" t="e">
        <f t="shared" si="22"/>
        <v>#DIV/0!</v>
      </c>
      <c r="BN28" s="22">
        <f t="shared" si="23"/>
        <v>-840.1000000000004</v>
      </c>
      <c r="BO28" s="22">
        <f t="shared" si="2"/>
        <v>608.4000000000005</v>
      </c>
      <c r="BP28" s="14">
        <f t="shared" si="24"/>
        <v>-72.4199500059517</v>
      </c>
      <c r="BQ28" s="6"/>
      <c r="BR28" s="23"/>
    </row>
    <row r="29" spans="1:70" ht="14.25" customHeight="1">
      <c r="A29" s="79" t="s">
        <v>17</v>
      </c>
      <c r="B29" s="80"/>
      <c r="C29" s="41">
        <f>SUM(C10:C28)</f>
        <v>214359.7</v>
      </c>
      <c r="D29" s="41">
        <f>SUM(D10:D28)</f>
        <v>164397.99999999997</v>
      </c>
      <c r="E29" s="35">
        <f>D29/C29*100</f>
        <v>76.69258727270096</v>
      </c>
      <c r="F29" s="41">
        <f>SUM(F10:F28)</f>
        <v>63685.3</v>
      </c>
      <c r="G29" s="41">
        <f>SUM(G10:G28)</f>
        <v>45695.3</v>
      </c>
      <c r="H29" s="35">
        <f>G29/F29*100</f>
        <v>71.75172292507062</v>
      </c>
      <c r="I29" s="41">
        <f>SUM(I10:I28)</f>
        <v>23677.499999999996</v>
      </c>
      <c r="J29" s="41">
        <f>SUM(J10:J28)</f>
        <v>18363.999999999996</v>
      </c>
      <c r="K29" s="30">
        <f t="shared" si="0"/>
        <v>77.55886390032731</v>
      </c>
      <c r="L29" s="41">
        <f>SUM(L10:L28)</f>
        <v>1439</v>
      </c>
      <c r="M29" s="41">
        <f>SUM(M10:M28)</f>
        <v>1434.7</v>
      </c>
      <c r="N29" s="35">
        <f>M29/L29*100</f>
        <v>99.70118137595553</v>
      </c>
      <c r="O29" s="41">
        <f>SUM(O10:O28)</f>
        <v>6429</v>
      </c>
      <c r="P29" s="41">
        <f>SUM(P10:P28)</f>
        <v>1470.6000000000004</v>
      </c>
      <c r="Q29" s="35">
        <f>P29/O29*100</f>
        <v>22.874475034997673</v>
      </c>
      <c r="R29" s="41">
        <f>SUM(R10:R28)</f>
        <v>12887.600000000002</v>
      </c>
      <c r="S29" s="41">
        <f>SUM(S10:S28)</f>
        <v>6813.399999999999</v>
      </c>
      <c r="T29" s="35">
        <f>S29/R29*100</f>
        <v>52.86787299419595</v>
      </c>
      <c r="U29" s="41">
        <f>SUM(U10:U28)</f>
        <v>1000</v>
      </c>
      <c r="V29" s="41">
        <f>SUM(V10:V28)</f>
        <v>293.7</v>
      </c>
      <c r="W29" s="35">
        <f>V29/U29*100</f>
        <v>29.369999999999997</v>
      </c>
      <c r="X29" s="41">
        <f>SUM(X10:X28)</f>
        <v>3178</v>
      </c>
      <c r="Y29" s="41">
        <f>SUM(Y10:Y28)</f>
        <v>2707.7999999999997</v>
      </c>
      <c r="Z29" s="35">
        <f>Y29/X29*100</f>
        <v>85.20453115166771</v>
      </c>
      <c r="AA29" s="41">
        <f>SUM(AA10:AA28)</f>
        <v>927</v>
      </c>
      <c r="AB29" s="41">
        <f>SUM(AB10:AB28)</f>
        <v>761.2</v>
      </c>
      <c r="AC29" s="35">
        <f>AB29/AA29*100</f>
        <v>82.11434735706581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569.1</v>
      </c>
      <c r="AH29" s="41">
        <f>SUM(AH10:AH28)</f>
        <v>601.4</v>
      </c>
      <c r="AI29" s="30">
        <f t="shared" si="13"/>
        <v>105.67562818485328</v>
      </c>
      <c r="AJ29" s="41">
        <f>SUM(AJ10:AJ28)</f>
        <v>150674.4</v>
      </c>
      <c r="AK29" s="41">
        <f>SUM(AK10:AK28)</f>
        <v>118702.7</v>
      </c>
      <c r="AL29" s="35">
        <f>AK29/AJ29*100</f>
        <v>78.78093425293216</v>
      </c>
      <c r="AM29" s="41">
        <f>SUM(AM10:AM28)</f>
        <v>51094.9</v>
      </c>
      <c r="AN29" s="41">
        <f>SUM(AN10:AN28)</f>
        <v>42579.100000000006</v>
      </c>
      <c r="AO29" s="35">
        <f>AN29/AM29*100</f>
        <v>83.3333659523749</v>
      </c>
      <c r="AP29" s="41">
        <f>SUM(AP10:AP28)</f>
        <v>20345.500000000004</v>
      </c>
      <c r="AQ29" s="41">
        <f>SUM(AQ10:AQ28)</f>
        <v>16128.800000000003</v>
      </c>
      <c r="AR29" s="35">
        <f>AQ29/AP29*100</f>
        <v>79.27453245189355</v>
      </c>
      <c r="AS29" s="41">
        <f>SUM(AS10:AS28)</f>
        <v>224703.80000000002</v>
      </c>
      <c r="AT29" s="41">
        <f>SUM(AT10:AT28)</f>
        <v>150647.40000000002</v>
      </c>
      <c r="AU29" s="35">
        <f>(AT29/AS29)*100</f>
        <v>67.04265793457877</v>
      </c>
      <c r="AV29" s="41">
        <f>SUM(AV10:AV28)</f>
        <v>42795.09999999999</v>
      </c>
      <c r="AW29" s="41">
        <f>SUM(AW10:AW28)</f>
        <v>28254</v>
      </c>
      <c r="AX29" s="35">
        <f>AW29/AV29*100</f>
        <v>66.02157723664627</v>
      </c>
      <c r="AY29" s="41">
        <f>SUM(AY10:AY28)</f>
        <v>28505.199999999997</v>
      </c>
      <c r="AZ29" s="41">
        <f>SUM(AZ10:AZ28)</f>
        <v>20255.5</v>
      </c>
      <c r="BA29" s="35">
        <f t="shared" si="1"/>
        <v>71.05896468012854</v>
      </c>
      <c r="BB29" s="41">
        <f>SUM(BB10:BB28)</f>
        <v>56390.29999999999</v>
      </c>
      <c r="BC29" s="41">
        <f>SUM(BC10:BC28)</f>
        <v>34679.49999999999</v>
      </c>
      <c r="BD29" s="35">
        <f>BC29/BB29*100</f>
        <v>61.4990521419464</v>
      </c>
      <c r="BE29" s="41">
        <f>SUM(BE10:BE28)</f>
        <v>89465.40000000001</v>
      </c>
      <c r="BF29" s="41">
        <f>SUM(BF10:BF28)</f>
        <v>60492.5</v>
      </c>
      <c r="BG29" s="35">
        <f>BF29/BE29*100</f>
        <v>67.61552510803058</v>
      </c>
      <c r="BH29" s="41">
        <f>SUM(BH10:BH28)</f>
        <v>30005.700000000008</v>
      </c>
      <c r="BI29" s="41">
        <f>SUM(BI10:BI28)</f>
        <v>24113.699999999997</v>
      </c>
      <c r="BJ29" s="35">
        <f>BI29/BH29*100</f>
        <v>80.36373089113066</v>
      </c>
      <c r="BK29" s="41">
        <f>SUM(BK10:BK28)</f>
        <v>-3133.800000000001</v>
      </c>
      <c r="BL29" s="41">
        <f>SUM(BL10:BL28)</f>
        <v>13750.60000000001</v>
      </c>
      <c r="BM29" s="35">
        <f>BL29/BK29*100</f>
        <v>-438.7835854234477</v>
      </c>
      <c r="BN29" s="27">
        <f>SUM(BN10:BN28)</f>
        <v>-10344.10000000001</v>
      </c>
      <c r="BO29" s="27">
        <f>SUM(BO10:BO28)</f>
        <v>13750.60000000001</v>
      </c>
      <c r="BP29" s="27">
        <f>BO29/BN29*100</f>
        <v>-132.93181620440635</v>
      </c>
      <c r="BQ29" s="6"/>
      <c r="BR29" s="23"/>
    </row>
    <row r="30" spans="3:68" ht="15.75" hidden="1">
      <c r="C30" s="28">
        <f aca="true" t="shared" si="27" ref="C30:AC30">C29-C20</f>
        <v>202297.2</v>
      </c>
      <c r="D30" s="28">
        <f t="shared" si="27"/>
        <v>155012.99999999997</v>
      </c>
      <c r="E30" s="28">
        <f t="shared" si="27"/>
        <v>-1.1105215355892</v>
      </c>
      <c r="F30" s="28">
        <f t="shared" si="27"/>
        <v>60487.5</v>
      </c>
      <c r="G30" s="28">
        <f t="shared" si="27"/>
        <v>43477</v>
      </c>
      <c r="H30" s="28">
        <f t="shared" si="27"/>
        <v>2.382156348048923</v>
      </c>
      <c r="I30" s="28">
        <f t="shared" si="27"/>
        <v>23277.499999999996</v>
      </c>
      <c r="J30" s="28">
        <f t="shared" si="27"/>
        <v>18060.499999999996</v>
      </c>
      <c r="K30" s="28">
        <f t="shared" si="27"/>
        <v>1.6838639003273101</v>
      </c>
      <c r="L30" s="28">
        <f t="shared" si="27"/>
        <v>1399</v>
      </c>
      <c r="M30" s="28">
        <f t="shared" si="27"/>
        <v>1403.7</v>
      </c>
      <c r="N30" s="28">
        <f t="shared" si="27"/>
        <v>22.201181375955528</v>
      </c>
      <c r="O30" s="28">
        <f t="shared" si="27"/>
        <v>5978</v>
      </c>
      <c r="P30" s="28">
        <f t="shared" si="27"/>
        <v>1301.7000000000003</v>
      </c>
      <c r="Q30" s="28">
        <f t="shared" si="27"/>
        <v>-14.575635829747341</v>
      </c>
      <c r="R30" s="28">
        <f t="shared" si="27"/>
        <v>12137.600000000002</v>
      </c>
      <c r="S30" s="28">
        <f t="shared" si="27"/>
        <v>6523.399999999999</v>
      </c>
      <c r="T30" s="28">
        <f t="shared" si="27"/>
        <v>14.201206327529285</v>
      </c>
      <c r="U30" s="28">
        <f t="shared" si="27"/>
        <v>1000</v>
      </c>
      <c r="V30" s="28">
        <f t="shared" si="27"/>
        <v>293.7</v>
      </c>
      <c r="W30" s="28" t="e">
        <f t="shared" si="27"/>
        <v>#DIV/0!</v>
      </c>
      <c r="X30" s="28">
        <f t="shared" si="27"/>
        <v>2828</v>
      </c>
      <c r="Y30" s="28">
        <f t="shared" si="27"/>
        <v>2465.4999999999995</v>
      </c>
      <c r="Z30" s="28">
        <f t="shared" si="27"/>
        <v>15.975959723096281</v>
      </c>
      <c r="AA30" s="28">
        <f t="shared" si="27"/>
        <v>622</v>
      </c>
      <c r="AB30" s="28">
        <f t="shared" si="27"/>
        <v>557.1</v>
      </c>
      <c r="AC30" s="28">
        <f t="shared" si="27"/>
        <v>15.196314570180576</v>
      </c>
      <c r="AD30" s="28"/>
      <c r="AE30" s="28"/>
      <c r="AF30" s="14" t="e">
        <f t="shared" si="12"/>
        <v>#DIV/0!</v>
      </c>
      <c r="AG30" s="28">
        <f aca="true" t="shared" si="28" ref="AG30:BP30">AG29-AG20</f>
        <v>559.1</v>
      </c>
      <c r="AH30" s="28">
        <f t="shared" si="28"/>
        <v>590.6999999999999</v>
      </c>
      <c r="AI30" s="14">
        <f t="shared" si="13"/>
        <v>105.6519406188517</v>
      </c>
      <c r="AJ30" s="28">
        <f t="shared" si="28"/>
        <v>141809.69999999998</v>
      </c>
      <c r="AK30" s="28">
        <f t="shared" si="28"/>
        <v>111536</v>
      </c>
      <c r="AL30" s="28">
        <f t="shared" si="28"/>
        <v>-2.0644412250873927</v>
      </c>
      <c r="AM30" s="28">
        <f t="shared" si="28"/>
        <v>44822.9</v>
      </c>
      <c r="AN30" s="28">
        <f t="shared" si="28"/>
        <v>37352.40000000001</v>
      </c>
      <c r="AO30" s="28">
        <f t="shared" si="28"/>
        <v>-0.000498843543468297</v>
      </c>
      <c r="AP30" s="28">
        <f t="shared" si="28"/>
        <v>20260.800000000003</v>
      </c>
      <c r="AQ30" s="28">
        <f t="shared" si="28"/>
        <v>16065.300000000003</v>
      </c>
      <c r="AR30" s="28">
        <f t="shared" si="28"/>
        <v>4.304048390500398</v>
      </c>
      <c r="AS30" s="28">
        <f t="shared" si="28"/>
        <v>212041.30000000002</v>
      </c>
      <c r="AT30" s="28">
        <f t="shared" si="28"/>
        <v>143912.90000000002</v>
      </c>
      <c r="AU30" s="28">
        <f t="shared" si="28"/>
        <v>13.858057737145408</v>
      </c>
      <c r="AV30" s="28">
        <f t="shared" si="28"/>
        <v>40028.19999999999</v>
      </c>
      <c r="AW30" s="28">
        <f t="shared" si="28"/>
        <v>26231.8</v>
      </c>
      <c r="AX30" s="28">
        <f t="shared" si="28"/>
        <v>-7.063825199292879</v>
      </c>
      <c r="AY30" s="28">
        <f t="shared" si="28"/>
        <v>26793.899999999998</v>
      </c>
      <c r="AZ30" s="28">
        <f t="shared" si="28"/>
        <v>19036.8</v>
      </c>
      <c r="BA30" s="28">
        <f t="shared" si="28"/>
        <v>-0.15590121129902457</v>
      </c>
      <c r="BB30" s="28">
        <f t="shared" si="28"/>
        <v>53646.79999999999</v>
      </c>
      <c r="BC30" s="28">
        <f t="shared" si="28"/>
        <v>33124.09999999999</v>
      </c>
      <c r="BD30" s="28">
        <f t="shared" si="28"/>
        <v>4.805048132469452</v>
      </c>
      <c r="BE30" s="28">
        <f t="shared" si="28"/>
        <v>85880.1</v>
      </c>
      <c r="BF30" s="28">
        <f t="shared" si="28"/>
        <v>59771.8</v>
      </c>
      <c r="BG30" s="28">
        <f t="shared" si="28"/>
        <v>47.51399943374949</v>
      </c>
      <c r="BH30" s="28">
        <f t="shared" si="28"/>
        <v>27099.700000000008</v>
      </c>
      <c r="BI30" s="28">
        <f t="shared" si="28"/>
        <v>22165.999999999996</v>
      </c>
      <c r="BJ30" s="28">
        <f t="shared" si="28"/>
        <v>13.340331028776902</v>
      </c>
      <c r="BK30" s="28">
        <f>BK29-BK20</f>
        <v>-3997.1000000000013</v>
      </c>
      <c r="BL30" s="28">
        <f>BL29-BL20</f>
        <v>11100.10000000001</v>
      </c>
      <c r="BM30" s="28">
        <f>BM29-BM20</f>
        <v>-745.8031614688548</v>
      </c>
      <c r="BN30" s="28">
        <f t="shared" si="28"/>
        <v>-9744.10000000001</v>
      </c>
      <c r="BO30" s="28">
        <f t="shared" si="28"/>
        <v>11100.10000000001</v>
      </c>
      <c r="BP30" s="28">
        <f t="shared" si="28"/>
        <v>308.8181837955937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Y6:BA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2021-09-08T11:11:52Z</cp:lastPrinted>
  <dcterms:created xsi:type="dcterms:W3CDTF">2013-04-03T10:22:22Z</dcterms:created>
  <dcterms:modified xsi:type="dcterms:W3CDTF">2021-11-10T07:41:33Z</dcterms:modified>
  <cp:category/>
  <cp:version/>
  <cp:contentType/>
  <cp:contentStatus/>
</cp:coreProperties>
</file>