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<sst xmlns="http://schemas.openxmlformats.org/spreadsheetml/2006/main" count="118" uniqueCount="52">
  <si>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</si>
  <si>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</si>
  <si>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</si>
  <si>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</si>
  <si>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</si>
  <si>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</si>
  <si>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</si>
  <si>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</si>
  <si>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</si>
  <si>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</si>
  <si>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</si>
  <si>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</si>
  <si>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</si>
  <si>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</si>
  <si>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</si>
  <si>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</si>
  <si>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</si>
  <si>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</si>
  <si>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</si>
  <si>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</si>
  <si>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</si>
  <si>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</si>
  <si>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</si>
  <si>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</si>
  <si>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</si>
  <si>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</si>
  <si>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</si>
  <si>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</si>
  <si>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</si>
  <si>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</si>
  <si>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</si>
  <si>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</si>
  <si>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</si>
  <si>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</si>
  <si>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</si>
  <si>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</si>
  <si>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</si>
  <si>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</si>
  <si>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</si>
  <si>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</si>
  <si>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</si>
  <si>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</si>
  <si>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</si>
  <si>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</si>
  <si>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</si>
  <si>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</si>
  <si>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</si>
  <si>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</si>
  <si>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</si>
  <si>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</si>
  <si>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</si>
  <si>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сентября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</si>
</sst>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8" borderId="10" xfId="0" applyNumberFormat="1" applyFont="1" applyFill="1" applyBorder="1" applyAlignment="1" applyProtection="1">
      <alignment vertical="center" wrapText="1"/>
      <protection locked="0"/>
    </xf>
    <xf numFmtId="173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9" borderId="10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Q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I25" sqref="BI25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5" t="s">
        <v>0</v>
      </c>
      <c r="S1" s="65"/>
      <c r="T1" s="6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66" t="s">
        <v>51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8" t="s">
        <v>18</v>
      </c>
      <c r="B4" s="86" t="s">
        <v>1</v>
      </c>
      <c r="C4" s="56" t="s">
        <v>46</v>
      </c>
      <c r="D4" s="57"/>
      <c r="E4" s="58"/>
      <c r="F4" s="53" t="s">
        <v>2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71" t="s">
        <v>47</v>
      </c>
      <c r="AT4" s="57"/>
      <c r="AU4" s="58"/>
      <c r="AV4" s="53" t="s">
        <v>4</v>
      </c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6" t="s">
        <v>50</v>
      </c>
      <c r="BL4" s="57"/>
      <c r="BM4" s="58"/>
      <c r="BN4" s="71" t="s">
        <v>48</v>
      </c>
      <c r="BO4" s="57"/>
      <c r="BP4" s="58"/>
      <c r="BQ4" s="6"/>
      <c r="BR4" s="6"/>
    </row>
    <row r="5" spans="1:70" ht="15" customHeight="1">
      <c r="A5" s="61"/>
      <c r="B5" s="87"/>
      <c r="C5" s="59"/>
      <c r="D5" s="60"/>
      <c r="E5" s="61"/>
      <c r="F5" s="67" t="s">
        <v>3</v>
      </c>
      <c r="G5" s="67"/>
      <c r="H5" s="67"/>
      <c r="I5" s="68" t="s">
        <v>4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70"/>
      <c r="AJ5" s="67" t="s">
        <v>5</v>
      </c>
      <c r="AK5" s="67"/>
      <c r="AL5" s="67"/>
      <c r="AM5" s="53" t="s">
        <v>4</v>
      </c>
      <c r="AN5" s="54"/>
      <c r="AO5" s="54"/>
      <c r="AP5" s="54"/>
      <c r="AQ5" s="54"/>
      <c r="AR5" s="54"/>
      <c r="AS5" s="59"/>
      <c r="AT5" s="60"/>
      <c r="AU5" s="61"/>
      <c r="AV5" s="72" t="s">
        <v>9</v>
      </c>
      <c r="AW5" s="73"/>
      <c r="AX5" s="73"/>
      <c r="AY5" s="55" t="s">
        <v>4</v>
      </c>
      <c r="AZ5" s="55"/>
      <c r="BA5" s="55"/>
      <c r="BB5" s="55" t="s">
        <v>10</v>
      </c>
      <c r="BC5" s="55"/>
      <c r="BD5" s="55"/>
      <c r="BE5" s="55" t="s">
        <v>11</v>
      </c>
      <c r="BF5" s="55"/>
      <c r="BG5" s="55"/>
      <c r="BH5" s="67" t="s">
        <v>12</v>
      </c>
      <c r="BI5" s="67"/>
      <c r="BJ5" s="67"/>
      <c r="BK5" s="59"/>
      <c r="BL5" s="60"/>
      <c r="BM5" s="61"/>
      <c r="BN5" s="59"/>
      <c r="BO5" s="60"/>
      <c r="BP5" s="61"/>
      <c r="BQ5" s="6"/>
      <c r="BR5" s="6"/>
    </row>
    <row r="6" spans="1:70" ht="15" customHeight="1">
      <c r="A6" s="61"/>
      <c r="B6" s="87"/>
      <c r="C6" s="59"/>
      <c r="D6" s="60"/>
      <c r="E6" s="61"/>
      <c r="F6" s="67"/>
      <c r="G6" s="67"/>
      <c r="H6" s="67"/>
      <c r="I6" s="56" t="s">
        <v>6</v>
      </c>
      <c r="J6" s="57"/>
      <c r="K6" s="58"/>
      <c r="L6" s="56" t="s">
        <v>7</v>
      </c>
      <c r="M6" s="57"/>
      <c r="N6" s="58"/>
      <c r="O6" s="56" t="s">
        <v>20</v>
      </c>
      <c r="P6" s="57"/>
      <c r="Q6" s="58"/>
      <c r="R6" s="56" t="s">
        <v>8</v>
      </c>
      <c r="S6" s="57"/>
      <c r="T6" s="58"/>
      <c r="U6" s="56" t="s">
        <v>19</v>
      </c>
      <c r="V6" s="57"/>
      <c r="W6" s="58"/>
      <c r="X6" s="56" t="s">
        <v>21</v>
      </c>
      <c r="Y6" s="57"/>
      <c r="Z6" s="58"/>
      <c r="AA6" s="56" t="s">
        <v>25</v>
      </c>
      <c r="AB6" s="57"/>
      <c r="AC6" s="58"/>
      <c r="AD6" s="78" t="s">
        <v>26</v>
      </c>
      <c r="AE6" s="79"/>
      <c r="AF6" s="80"/>
      <c r="AG6" s="56" t="s">
        <v>24</v>
      </c>
      <c r="AH6" s="57"/>
      <c r="AI6" s="58"/>
      <c r="AJ6" s="67"/>
      <c r="AK6" s="67"/>
      <c r="AL6" s="67"/>
      <c r="AM6" s="56" t="s">
        <v>22</v>
      </c>
      <c r="AN6" s="57"/>
      <c r="AO6" s="58"/>
      <c r="AP6" s="56" t="s">
        <v>23</v>
      </c>
      <c r="AQ6" s="57"/>
      <c r="AR6" s="58"/>
      <c r="AS6" s="59"/>
      <c r="AT6" s="60"/>
      <c r="AU6" s="61"/>
      <c r="AV6" s="74"/>
      <c r="AW6" s="75"/>
      <c r="AX6" s="75"/>
      <c r="AY6" s="55" t="s">
        <v>13</v>
      </c>
      <c r="AZ6" s="55"/>
      <c r="BA6" s="55"/>
      <c r="BB6" s="55"/>
      <c r="BC6" s="55"/>
      <c r="BD6" s="55"/>
      <c r="BE6" s="55"/>
      <c r="BF6" s="55"/>
      <c r="BG6" s="55"/>
      <c r="BH6" s="67"/>
      <c r="BI6" s="67"/>
      <c r="BJ6" s="67"/>
      <c r="BK6" s="59"/>
      <c r="BL6" s="60"/>
      <c r="BM6" s="61"/>
      <c r="BN6" s="59"/>
      <c r="BO6" s="60"/>
      <c r="BP6" s="61"/>
      <c r="BQ6" s="6"/>
      <c r="BR6" s="6"/>
    </row>
    <row r="7" spans="1:70" ht="193.5" customHeight="1">
      <c r="A7" s="61"/>
      <c r="B7" s="87"/>
      <c r="C7" s="62"/>
      <c r="D7" s="63"/>
      <c r="E7" s="64"/>
      <c r="F7" s="67"/>
      <c r="G7" s="67"/>
      <c r="H7" s="67"/>
      <c r="I7" s="62"/>
      <c r="J7" s="63"/>
      <c r="K7" s="64"/>
      <c r="L7" s="62"/>
      <c r="M7" s="63"/>
      <c r="N7" s="64"/>
      <c r="O7" s="62"/>
      <c r="P7" s="63"/>
      <c r="Q7" s="64"/>
      <c r="R7" s="62"/>
      <c r="S7" s="63"/>
      <c r="T7" s="64"/>
      <c r="U7" s="62"/>
      <c r="V7" s="63"/>
      <c r="W7" s="64"/>
      <c r="X7" s="62"/>
      <c r="Y7" s="63"/>
      <c r="Z7" s="64"/>
      <c r="AA7" s="62"/>
      <c r="AB7" s="63"/>
      <c r="AC7" s="64"/>
      <c r="AD7" s="81"/>
      <c r="AE7" s="82"/>
      <c r="AF7" s="83"/>
      <c r="AG7" s="62"/>
      <c r="AH7" s="63"/>
      <c r="AI7" s="64"/>
      <c r="AJ7" s="67"/>
      <c r="AK7" s="67"/>
      <c r="AL7" s="67"/>
      <c r="AM7" s="62"/>
      <c r="AN7" s="63"/>
      <c r="AO7" s="64"/>
      <c r="AP7" s="62"/>
      <c r="AQ7" s="63"/>
      <c r="AR7" s="64"/>
      <c r="AS7" s="62"/>
      <c r="AT7" s="63"/>
      <c r="AU7" s="64"/>
      <c r="AV7" s="76"/>
      <c r="AW7" s="77"/>
      <c r="AX7" s="77"/>
      <c r="AY7" s="55"/>
      <c r="AZ7" s="55"/>
      <c r="BA7" s="55"/>
      <c r="BB7" s="55"/>
      <c r="BC7" s="55"/>
      <c r="BD7" s="55"/>
      <c r="BE7" s="55"/>
      <c r="BF7" s="55"/>
      <c r="BG7" s="55"/>
      <c r="BH7" s="67"/>
      <c r="BI7" s="67"/>
      <c r="BJ7" s="67"/>
      <c r="BK7" s="62"/>
      <c r="BL7" s="63"/>
      <c r="BM7" s="64"/>
      <c r="BN7" s="62"/>
      <c r="BO7" s="63"/>
      <c r="BP7" s="64"/>
      <c r="BQ7" s="6"/>
      <c r="BR7" s="6"/>
    </row>
    <row r="8" spans="1:70" ht="63">
      <c r="A8" s="64"/>
      <c r="B8" s="8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7610.9</v>
      </c>
      <c r="D10" s="34">
        <f>G10+AK10</f>
        <v>4353.5</v>
      </c>
      <c r="E10" s="14">
        <f>D10/C10*100</f>
        <v>57.20085666609731</v>
      </c>
      <c r="F10" s="42">
        <v>1526.4</v>
      </c>
      <c r="G10" s="16">
        <v>817.6</v>
      </c>
      <c r="H10" s="14">
        <f>G10/F10*100</f>
        <v>53.56394129979035</v>
      </c>
      <c r="I10" s="15">
        <v>214</v>
      </c>
      <c r="J10" s="16">
        <v>171.2</v>
      </c>
      <c r="K10" s="14">
        <f aca="true" t="shared" si="0" ref="K10:K29">J10/I10*100</f>
        <v>80</v>
      </c>
      <c r="L10" s="15">
        <v>10</v>
      </c>
      <c r="M10" s="16">
        <v>8.9</v>
      </c>
      <c r="N10" s="14">
        <f>M10/L10*100</f>
        <v>89</v>
      </c>
      <c r="O10" s="15">
        <v>75</v>
      </c>
      <c r="P10" s="48">
        <v>7.1</v>
      </c>
      <c r="Q10" s="14">
        <f>P10/O10*100</f>
        <v>9.466666666666667</v>
      </c>
      <c r="R10" s="15">
        <v>420</v>
      </c>
      <c r="S10" s="16">
        <v>44.4</v>
      </c>
      <c r="T10" s="14">
        <f>S10/R10*100</f>
        <v>10.571428571428571</v>
      </c>
      <c r="U10" s="15">
        <v>0</v>
      </c>
      <c r="V10" s="17">
        <v>0</v>
      </c>
      <c r="W10" s="14" t="e">
        <f>V10/U10*100</f>
        <v>#DIV/0!</v>
      </c>
      <c r="X10" s="15">
        <v>135</v>
      </c>
      <c r="Y10" s="31">
        <v>118.7</v>
      </c>
      <c r="Z10" s="14">
        <f>Y10/X10*100</f>
        <v>87.92592592592592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6084.5</v>
      </c>
      <c r="AK10" s="16">
        <v>3535.9</v>
      </c>
      <c r="AL10" s="14">
        <f>AK10/AJ10*100</f>
        <v>58.113238556989074</v>
      </c>
      <c r="AM10" s="42">
        <v>4094.3</v>
      </c>
      <c r="AN10" s="42">
        <v>2729.6</v>
      </c>
      <c r="AO10" s="14">
        <f>AN10/AM10*100</f>
        <v>66.66829494663313</v>
      </c>
      <c r="AP10" s="15">
        <v>0</v>
      </c>
      <c r="AQ10" s="16">
        <v>0</v>
      </c>
      <c r="AR10" s="14" t="e">
        <f>AQ10/AP10*100</f>
        <v>#DIV/0!</v>
      </c>
      <c r="AS10" s="18">
        <v>7249.3</v>
      </c>
      <c r="AT10" s="19">
        <v>3712.9</v>
      </c>
      <c r="AU10" s="14">
        <f>AT10/AS10*100</f>
        <v>51.21735891741272</v>
      </c>
      <c r="AV10" s="44">
        <v>2176.2</v>
      </c>
      <c r="AW10" s="19">
        <v>1217.7</v>
      </c>
      <c r="AX10" s="14">
        <f>AW10/AV10*100</f>
        <v>55.95533498759306</v>
      </c>
      <c r="AY10" s="20">
        <v>1403.8</v>
      </c>
      <c r="AZ10" s="19">
        <v>760.4</v>
      </c>
      <c r="BA10" s="14">
        <f aca="true" t="shared" si="1" ref="BA10:BA29">AZ10/AY10*100</f>
        <v>54.16726029348911</v>
      </c>
      <c r="BB10" s="25">
        <v>1477.9</v>
      </c>
      <c r="BC10" s="21">
        <v>420.4</v>
      </c>
      <c r="BD10" s="14">
        <f>BC10/BB10*100</f>
        <v>28.44576764327762</v>
      </c>
      <c r="BE10" s="20">
        <v>1843.1</v>
      </c>
      <c r="BF10" s="21">
        <v>650.1</v>
      </c>
      <c r="BG10" s="14">
        <f>BF10/BE10*100</f>
        <v>35.27209592534317</v>
      </c>
      <c r="BH10" s="20">
        <v>1641.9</v>
      </c>
      <c r="BI10" s="32">
        <v>1357.3</v>
      </c>
      <c r="BJ10" s="14">
        <f>BI10/BH10*100</f>
        <v>82.66642304647056</v>
      </c>
      <c r="BK10" s="33">
        <v>0</v>
      </c>
      <c r="BL10" s="33">
        <f>D10-AT10</f>
        <v>640.5999999999999</v>
      </c>
      <c r="BM10" s="14" t="e">
        <f>BL10/BK10*100</f>
        <v>#DIV/0!</v>
      </c>
      <c r="BN10" s="22">
        <f>C10-AS10</f>
        <v>361.59999999999945</v>
      </c>
      <c r="BO10" s="22">
        <f aca="true" t="shared" si="2" ref="BO10:BO28">D10-AT10</f>
        <v>640.5999999999999</v>
      </c>
      <c r="BP10" s="14">
        <f>BO10/BN10*100</f>
        <v>177.15707964601793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9996.1</v>
      </c>
      <c r="D11" s="14">
        <f aca="true" t="shared" si="4" ref="D11:D28">G11+AK11</f>
        <v>4022.3</v>
      </c>
      <c r="E11" s="14">
        <f aca="true" t="shared" si="5" ref="E11:E28">D11/C11*100</f>
        <v>40.23869309030522</v>
      </c>
      <c r="F11" s="42">
        <v>1163.9</v>
      </c>
      <c r="G11" s="16">
        <v>625.2</v>
      </c>
      <c r="H11" s="14">
        <f aca="true" t="shared" si="6" ref="H11:H28">G11/F11*100</f>
        <v>53.71595497895009</v>
      </c>
      <c r="I11" s="15">
        <v>38</v>
      </c>
      <c r="J11" s="31">
        <v>25.6</v>
      </c>
      <c r="K11" s="14">
        <f t="shared" si="0"/>
        <v>67.36842105263158</v>
      </c>
      <c r="L11" s="15">
        <v>81</v>
      </c>
      <c r="M11" s="16">
        <v>64.2</v>
      </c>
      <c r="N11" s="14">
        <f aca="true" t="shared" si="7" ref="N11:N28">M11/L11*100</f>
        <v>79.25925925925927</v>
      </c>
      <c r="O11" s="15">
        <v>90</v>
      </c>
      <c r="P11" s="16">
        <v>2.3</v>
      </c>
      <c r="Q11" s="14">
        <f aca="true" t="shared" si="8" ref="Q11:Q28">P11/O11*100</f>
        <v>2.5555555555555554</v>
      </c>
      <c r="R11" s="15">
        <v>225</v>
      </c>
      <c r="S11" s="31">
        <v>12.3</v>
      </c>
      <c r="T11" s="14">
        <f>S11/R11*100</f>
        <v>5.466666666666667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8.1</v>
      </c>
      <c r="Z11" s="14">
        <f aca="true" t="shared" si="10" ref="Z11:Z28">Y11/X11*100</f>
        <v>16.2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9">
        <v>8832.2</v>
      </c>
      <c r="AK11" s="31">
        <v>3397.1</v>
      </c>
      <c r="AL11" s="14">
        <f aca="true" t="shared" si="14" ref="AL11:AL28">AK11/AJ11*100</f>
        <v>38.46267068227621</v>
      </c>
      <c r="AM11" s="42">
        <v>3506</v>
      </c>
      <c r="AN11" s="42">
        <v>2337.3</v>
      </c>
      <c r="AO11" s="14">
        <f aca="true" t="shared" si="15" ref="AO11:AO28">AN11/AM11*100</f>
        <v>66.66571591557332</v>
      </c>
      <c r="AP11" s="15">
        <v>1084.8</v>
      </c>
      <c r="AQ11" s="31">
        <v>723.2</v>
      </c>
      <c r="AR11" s="14">
        <f>AQ11/AP11*100</f>
        <v>66.66666666666667</v>
      </c>
      <c r="AS11" s="18">
        <v>10113</v>
      </c>
      <c r="AT11" s="19">
        <v>2719.9</v>
      </c>
      <c r="AU11" s="14">
        <f aca="true" t="shared" si="16" ref="AU11:AU27">AT11/AS11*100</f>
        <v>26.895085533471768</v>
      </c>
      <c r="AV11" s="45">
        <v>1813.4</v>
      </c>
      <c r="AW11" s="19">
        <v>1039</v>
      </c>
      <c r="AX11" s="14">
        <f aca="true" t="shared" si="17" ref="AX11:AX28">AW11/AV11*100</f>
        <v>57.29568765854196</v>
      </c>
      <c r="AY11" s="20">
        <v>1404.4</v>
      </c>
      <c r="AZ11" s="19">
        <v>786</v>
      </c>
      <c r="BA11" s="14">
        <f t="shared" si="1"/>
        <v>55.96696097977784</v>
      </c>
      <c r="BB11" s="43">
        <v>3493.6</v>
      </c>
      <c r="BC11" s="21">
        <v>599.1</v>
      </c>
      <c r="BD11" s="14">
        <f aca="true" t="shared" si="18" ref="BD11:BD28">BC11/BB11*100</f>
        <v>17.14850011449508</v>
      </c>
      <c r="BE11" s="20">
        <v>3744.9</v>
      </c>
      <c r="BF11" s="21">
        <v>226.4</v>
      </c>
      <c r="BG11" s="14">
        <f aca="true" t="shared" si="19" ref="BG11:BG28">BF11/BE11*100</f>
        <v>6.045555288525728</v>
      </c>
      <c r="BH11" s="20">
        <v>955.3</v>
      </c>
      <c r="BI11" s="19">
        <v>789.6</v>
      </c>
      <c r="BJ11" s="14">
        <f aca="true" t="shared" si="20" ref="BJ11:BJ28">BI11/BH11*100</f>
        <v>82.65466345650582</v>
      </c>
      <c r="BK11" s="33">
        <v>0</v>
      </c>
      <c r="BL11" s="33">
        <f aca="true" t="shared" si="21" ref="BL11:BL28">D11-AT11</f>
        <v>1302.4</v>
      </c>
      <c r="BM11" s="14" t="e">
        <f aca="true" t="shared" si="22" ref="BM11:BM28">BL11/BK11*100</f>
        <v>#DIV/0!</v>
      </c>
      <c r="BN11" s="22">
        <f aca="true" t="shared" si="23" ref="BN11:BN28">C11-AS11</f>
        <v>-116.89999999999964</v>
      </c>
      <c r="BO11" s="22">
        <f t="shared" si="2"/>
        <v>1302.4</v>
      </c>
      <c r="BP11" s="14">
        <f aca="true" t="shared" si="24" ref="BP11:BP28">BO11/BN11*100</f>
        <v>-1114.1146278870865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9251.3</v>
      </c>
      <c r="D12" s="14">
        <f t="shared" si="4"/>
        <v>4154.9</v>
      </c>
      <c r="E12" s="14">
        <f t="shared" si="5"/>
        <v>44.91152594770465</v>
      </c>
      <c r="F12" s="42">
        <v>1495.1</v>
      </c>
      <c r="G12" s="16">
        <v>633.4</v>
      </c>
      <c r="H12" s="14">
        <f t="shared" si="6"/>
        <v>42.365059193365</v>
      </c>
      <c r="I12" s="15">
        <v>51</v>
      </c>
      <c r="J12" s="16">
        <v>27.3</v>
      </c>
      <c r="K12" s="14">
        <f t="shared" si="0"/>
        <v>53.529411764705884</v>
      </c>
      <c r="L12" s="15">
        <v>0</v>
      </c>
      <c r="M12" s="16">
        <v>0</v>
      </c>
      <c r="N12" s="14" t="e">
        <f t="shared" si="7"/>
        <v>#DIV/0!</v>
      </c>
      <c r="O12" s="15">
        <v>225</v>
      </c>
      <c r="P12" s="16">
        <v>42.7</v>
      </c>
      <c r="Q12" s="14">
        <f t="shared" si="8"/>
        <v>18.977777777777778</v>
      </c>
      <c r="R12" s="26">
        <v>447</v>
      </c>
      <c r="S12" s="16">
        <v>19.6</v>
      </c>
      <c r="T12" s="14">
        <f aca="true" t="shared" si="25" ref="T12:T28">S12/R12*100</f>
        <v>4.384787472035794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177.1</v>
      </c>
      <c r="Z12" s="14">
        <f t="shared" si="10"/>
        <v>80.5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7756.2</v>
      </c>
      <c r="AK12" s="16">
        <v>3521.5</v>
      </c>
      <c r="AL12" s="14">
        <f t="shared" si="14"/>
        <v>45.402387767205596</v>
      </c>
      <c r="AM12" s="50">
        <v>3835.7</v>
      </c>
      <c r="AN12" s="15">
        <v>2557.1</v>
      </c>
      <c r="AO12" s="14">
        <f t="shared" si="15"/>
        <v>66.66579763798003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9510.4</v>
      </c>
      <c r="AT12" s="19">
        <v>3003.1</v>
      </c>
      <c r="AU12" s="14">
        <f t="shared" si="16"/>
        <v>31.577010430686407</v>
      </c>
      <c r="AV12" s="45">
        <v>3273.3</v>
      </c>
      <c r="AW12" s="19">
        <v>798.5</v>
      </c>
      <c r="AX12" s="14">
        <f t="shared" si="17"/>
        <v>24.394342101243392</v>
      </c>
      <c r="AY12" s="20">
        <v>1374.5</v>
      </c>
      <c r="AZ12" s="19">
        <v>618.4</v>
      </c>
      <c r="BA12" s="14">
        <f t="shared" si="1"/>
        <v>44.99090578392143</v>
      </c>
      <c r="BB12" s="47">
        <v>2178.9</v>
      </c>
      <c r="BC12" s="21">
        <v>1528.2</v>
      </c>
      <c r="BD12" s="14">
        <f t="shared" si="18"/>
        <v>70.1363073110285</v>
      </c>
      <c r="BE12" s="20">
        <v>157.4</v>
      </c>
      <c r="BF12" s="21">
        <v>86.2</v>
      </c>
      <c r="BG12" s="14">
        <f t="shared" si="19"/>
        <v>54.76493011435832</v>
      </c>
      <c r="BH12" s="20">
        <v>3792.2</v>
      </c>
      <c r="BI12" s="19">
        <v>524.9</v>
      </c>
      <c r="BJ12" s="14">
        <f t="shared" si="20"/>
        <v>13.841569537471651</v>
      </c>
      <c r="BK12" s="33">
        <v>166</v>
      </c>
      <c r="BL12" s="33">
        <f t="shared" si="21"/>
        <v>1151.7999999999997</v>
      </c>
      <c r="BM12" s="14">
        <f t="shared" si="22"/>
        <v>693.8554216867468</v>
      </c>
      <c r="BN12" s="22">
        <f t="shared" si="23"/>
        <v>-259.10000000000036</v>
      </c>
      <c r="BO12" s="22">
        <f t="shared" si="2"/>
        <v>1151.7999999999997</v>
      </c>
      <c r="BP12" s="14">
        <f t="shared" si="24"/>
        <v>-444.5387881126971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4212.4</v>
      </c>
      <c r="D13" s="14">
        <f t="shared" si="4"/>
        <v>2030</v>
      </c>
      <c r="E13" s="14">
        <f t="shared" si="5"/>
        <v>48.191054980533664</v>
      </c>
      <c r="F13" s="42">
        <v>1360.1</v>
      </c>
      <c r="G13" s="16">
        <v>622.6</v>
      </c>
      <c r="H13" s="14">
        <f t="shared" si="6"/>
        <v>45.776045878979495</v>
      </c>
      <c r="I13" s="15">
        <v>164</v>
      </c>
      <c r="J13" s="16">
        <v>107.5</v>
      </c>
      <c r="K13" s="14">
        <f t="shared" si="0"/>
        <v>65.54878048780488</v>
      </c>
      <c r="L13" s="15">
        <v>15</v>
      </c>
      <c r="M13" s="16">
        <v>4.4</v>
      </c>
      <c r="N13" s="14">
        <f t="shared" si="7"/>
        <v>29.333333333333332</v>
      </c>
      <c r="O13" s="15">
        <v>86</v>
      </c>
      <c r="P13" s="31">
        <v>4.2</v>
      </c>
      <c r="Q13" s="14">
        <f t="shared" si="8"/>
        <v>4.883720930232558</v>
      </c>
      <c r="R13" s="15">
        <v>350</v>
      </c>
      <c r="S13" s="16">
        <v>65.2</v>
      </c>
      <c r="T13" s="14">
        <f t="shared" si="25"/>
        <v>18.62857142857143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52.5</v>
      </c>
      <c r="Z13" s="14">
        <f t="shared" si="10"/>
        <v>31.626506024096386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2852.3</v>
      </c>
      <c r="AK13" s="31">
        <v>1407.4</v>
      </c>
      <c r="AL13" s="14">
        <f t="shared" si="14"/>
        <v>49.34263576762613</v>
      </c>
      <c r="AM13" s="15">
        <v>1657.6</v>
      </c>
      <c r="AN13" s="15">
        <v>1105</v>
      </c>
      <c r="AO13" s="14">
        <f t="shared" si="15"/>
        <v>66.66264478764478</v>
      </c>
      <c r="AP13" s="15">
        <v>0</v>
      </c>
      <c r="AQ13" s="16">
        <v>0</v>
      </c>
      <c r="AR13" s="14" t="e">
        <f t="shared" si="26"/>
        <v>#DIV/0!</v>
      </c>
      <c r="AS13" s="25">
        <v>4098.2</v>
      </c>
      <c r="AT13" s="19">
        <v>2041.6</v>
      </c>
      <c r="AU13" s="14">
        <f t="shared" si="16"/>
        <v>49.816992826118785</v>
      </c>
      <c r="AV13" s="45">
        <v>1339.8</v>
      </c>
      <c r="AW13" s="19">
        <v>704.5</v>
      </c>
      <c r="AX13" s="14">
        <f t="shared" si="17"/>
        <v>52.582474996268104</v>
      </c>
      <c r="AY13" s="20">
        <v>1030.5</v>
      </c>
      <c r="AZ13" s="19">
        <v>523.9</v>
      </c>
      <c r="BA13" s="14">
        <f t="shared" si="1"/>
        <v>50.83939835031538</v>
      </c>
      <c r="BB13" s="43">
        <v>1363.2</v>
      </c>
      <c r="BC13" s="32">
        <v>702.9</v>
      </c>
      <c r="BD13" s="14">
        <f t="shared" si="18"/>
        <v>51.5625</v>
      </c>
      <c r="BE13" s="20">
        <v>527.1</v>
      </c>
      <c r="BF13" s="32">
        <v>30.2</v>
      </c>
      <c r="BG13" s="14">
        <f t="shared" si="19"/>
        <v>5.729463099981028</v>
      </c>
      <c r="BH13" s="20">
        <v>657.3</v>
      </c>
      <c r="BI13" s="19">
        <v>487.9</v>
      </c>
      <c r="BJ13" s="14">
        <f t="shared" si="20"/>
        <v>74.22790202342918</v>
      </c>
      <c r="BK13" s="33">
        <v>0.1</v>
      </c>
      <c r="BL13" s="33">
        <f t="shared" si="21"/>
        <v>-11.599999999999909</v>
      </c>
      <c r="BM13" s="14">
        <f>BL13/BK13*100</f>
        <v>-11599.999999999909</v>
      </c>
      <c r="BN13" s="22">
        <f t="shared" si="23"/>
        <v>114.19999999999982</v>
      </c>
      <c r="BO13" s="22">
        <f t="shared" si="2"/>
        <v>-11.599999999999909</v>
      </c>
      <c r="BP13" s="14">
        <f>BO13/BN13*100</f>
        <v>-10.157618213660182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5095.3</v>
      </c>
      <c r="D14" s="30">
        <f t="shared" si="4"/>
        <v>3209.4</v>
      </c>
      <c r="E14" s="14">
        <f t="shared" si="5"/>
        <v>62.987459030871584</v>
      </c>
      <c r="F14" s="42">
        <v>1115.9</v>
      </c>
      <c r="G14" s="16">
        <v>631.6</v>
      </c>
      <c r="H14" s="14">
        <f t="shared" si="6"/>
        <v>56.6000537682588</v>
      </c>
      <c r="I14" s="15">
        <v>76.6</v>
      </c>
      <c r="J14" s="16">
        <v>34.2</v>
      </c>
      <c r="K14" s="14">
        <f t="shared" si="0"/>
        <v>44.64751958224544</v>
      </c>
      <c r="L14" s="15">
        <v>30</v>
      </c>
      <c r="M14" s="16">
        <v>0.6</v>
      </c>
      <c r="N14" s="14">
        <f t="shared" si="7"/>
        <v>2</v>
      </c>
      <c r="O14" s="15">
        <v>100</v>
      </c>
      <c r="P14" s="31">
        <v>1</v>
      </c>
      <c r="Q14" s="14">
        <f t="shared" si="8"/>
        <v>1</v>
      </c>
      <c r="R14" s="15">
        <v>245</v>
      </c>
      <c r="S14" s="16">
        <v>12.4</v>
      </c>
      <c r="T14" s="14">
        <f t="shared" si="25"/>
        <v>5.061224489795919</v>
      </c>
      <c r="U14" s="15">
        <v>0</v>
      </c>
      <c r="V14" s="17">
        <v>0</v>
      </c>
      <c r="W14" s="14" t="e">
        <f t="shared" si="9"/>
        <v>#DIV/0!</v>
      </c>
      <c r="X14" s="15">
        <v>280</v>
      </c>
      <c r="Y14" s="17">
        <v>251.9</v>
      </c>
      <c r="Z14" s="14">
        <f t="shared" si="10"/>
        <v>89.96428571428572</v>
      </c>
      <c r="AA14" s="15">
        <v>15</v>
      </c>
      <c r="AB14" s="16">
        <v>6.1</v>
      </c>
      <c r="AC14" s="14">
        <f t="shared" si="11"/>
        <v>40.666666666666664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3979.4</v>
      </c>
      <c r="AK14" s="16">
        <v>2577.8</v>
      </c>
      <c r="AL14" s="14">
        <f t="shared" si="14"/>
        <v>64.77860984067951</v>
      </c>
      <c r="AM14" s="15">
        <v>1732.9</v>
      </c>
      <c r="AN14" s="15">
        <v>1155.3</v>
      </c>
      <c r="AO14" s="14">
        <f t="shared" si="15"/>
        <v>66.6685902244792</v>
      </c>
      <c r="AP14" s="49">
        <v>708.9</v>
      </c>
      <c r="AQ14" s="48">
        <v>472.6</v>
      </c>
      <c r="AR14" s="14">
        <f t="shared" si="26"/>
        <v>66.66666666666667</v>
      </c>
      <c r="AS14" s="25">
        <v>5637.6</v>
      </c>
      <c r="AT14" s="32">
        <v>2813.9</v>
      </c>
      <c r="AU14" s="14">
        <f t="shared" si="16"/>
        <v>49.91308358166596</v>
      </c>
      <c r="AV14" s="45">
        <v>1519.9</v>
      </c>
      <c r="AW14" s="19">
        <v>724.5</v>
      </c>
      <c r="AX14" s="14">
        <f t="shared" si="17"/>
        <v>47.667609711165206</v>
      </c>
      <c r="AY14" s="20">
        <v>1054.7</v>
      </c>
      <c r="AZ14" s="32">
        <v>478.5</v>
      </c>
      <c r="BA14" s="14">
        <f t="shared" si="1"/>
        <v>45.36835118991182</v>
      </c>
      <c r="BB14" s="43">
        <v>1167.6</v>
      </c>
      <c r="BC14" s="21">
        <v>817.6</v>
      </c>
      <c r="BD14" s="14">
        <f t="shared" si="18"/>
        <v>70.02398081534773</v>
      </c>
      <c r="BE14" s="20">
        <v>2045.1</v>
      </c>
      <c r="BF14" s="21">
        <v>662.9</v>
      </c>
      <c r="BG14" s="14">
        <f t="shared" si="19"/>
        <v>32.41406288201066</v>
      </c>
      <c r="BH14" s="20">
        <v>799.2</v>
      </c>
      <c r="BI14" s="32">
        <v>540.6</v>
      </c>
      <c r="BJ14" s="14">
        <f t="shared" si="20"/>
        <v>67.64264264264264</v>
      </c>
      <c r="BK14" s="33">
        <v>0</v>
      </c>
      <c r="BL14" s="33">
        <f t="shared" si="21"/>
        <v>395.5</v>
      </c>
      <c r="BM14" s="14" t="e">
        <f t="shared" si="22"/>
        <v>#DIV/0!</v>
      </c>
      <c r="BN14" s="22">
        <f t="shared" si="23"/>
        <v>-542.3000000000002</v>
      </c>
      <c r="BO14" s="22">
        <f t="shared" si="2"/>
        <v>395.5</v>
      </c>
      <c r="BP14" s="14">
        <f t="shared" si="24"/>
        <v>-72.93011248386499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5633.400000000001</v>
      </c>
      <c r="D15" s="30">
        <f t="shared" si="4"/>
        <v>3278.5</v>
      </c>
      <c r="E15" s="14">
        <f t="shared" si="5"/>
        <v>58.19753612383285</v>
      </c>
      <c r="F15" s="42">
        <v>1220.8</v>
      </c>
      <c r="G15" s="16">
        <v>464.4</v>
      </c>
      <c r="H15" s="14">
        <f t="shared" si="6"/>
        <v>38.040629095674966</v>
      </c>
      <c r="I15" s="15">
        <v>29</v>
      </c>
      <c r="J15" s="16">
        <v>25.2</v>
      </c>
      <c r="K15" s="14">
        <f t="shared" si="0"/>
        <v>86.89655172413792</v>
      </c>
      <c r="L15" s="15">
        <v>0</v>
      </c>
      <c r="M15" s="16">
        <v>0</v>
      </c>
      <c r="N15" s="14" t="e">
        <f t="shared" si="7"/>
        <v>#DIV/0!</v>
      </c>
      <c r="O15" s="15">
        <v>171</v>
      </c>
      <c r="P15" s="16">
        <v>4.3</v>
      </c>
      <c r="Q15" s="14">
        <f t="shared" si="8"/>
        <v>2.5146198830409356</v>
      </c>
      <c r="R15" s="15">
        <v>353</v>
      </c>
      <c r="S15" s="16">
        <v>34.3</v>
      </c>
      <c r="T15" s="14">
        <f t="shared" si="25"/>
        <v>9.71671388101983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71.3</v>
      </c>
      <c r="Z15" s="14">
        <f t="shared" si="10"/>
        <v>41.94117647058823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4412.6</v>
      </c>
      <c r="AK15" s="16">
        <v>2814.1</v>
      </c>
      <c r="AL15" s="14">
        <f t="shared" si="14"/>
        <v>63.77419208629832</v>
      </c>
      <c r="AM15" s="15">
        <v>3127.1</v>
      </c>
      <c r="AN15" s="15">
        <v>2084.7</v>
      </c>
      <c r="AO15" s="14">
        <f t="shared" si="15"/>
        <v>66.66560071631864</v>
      </c>
      <c r="AP15" s="15">
        <v>0</v>
      </c>
      <c r="AQ15" s="16">
        <v>0</v>
      </c>
      <c r="AR15" s="14" t="e">
        <f t="shared" si="26"/>
        <v>#DIV/0!</v>
      </c>
      <c r="AS15" s="25">
        <v>5920.6</v>
      </c>
      <c r="AT15" s="19">
        <v>2581.5</v>
      </c>
      <c r="AU15" s="14">
        <f t="shared" si="16"/>
        <v>43.60199979731784</v>
      </c>
      <c r="AV15" s="45">
        <v>1560</v>
      </c>
      <c r="AW15" s="19">
        <v>854.5</v>
      </c>
      <c r="AX15" s="14">
        <f t="shared" si="17"/>
        <v>54.77564102564103</v>
      </c>
      <c r="AY15" s="20">
        <v>1356.6</v>
      </c>
      <c r="AZ15" s="19">
        <v>745.7</v>
      </c>
      <c r="BA15" s="14">
        <f t="shared" si="1"/>
        <v>54.968303110717976</v>
      </c>
      <c r="BB15" s="43">
        <v>1837.3</v>
      </c>
      <c r="BC15" s="21">
        <v>1019.4</v>
      </c>
      <c r="BD15" s="14">
        <f t="shared" si="18"/>
        <v>55.48359005061776</v>
      </c>
      <c r="BE15" s="20">
        <v>1531.3</v>
      </c>
      <c r="BF15" s="21">
        <v>90.2</v>
      </c>
      <c r="BG15" s="14">
        <f t="shared" si="19"/>
        <v>5.890419904656175</v>
      </c>
      <c r="BH15" s="20">
        <v>876.3</v>
      </c>
      <c r="BI15" s="19">
        <v>551</v>
      </c>
      <c r="BJ15" s="14">
        <f t="shared" si="20"/>
        <v>62.878009813990644</v>
      </c>
      <c r="BK15" s="33">
        <v>0</v>
      </c>
      <c r="BL15" s="33">
        <f t="shared" si="21"/>
        <v>697</v>
      </c>
      <c r="BM15" s="14" t="e">
        <f t="shared" si="22"/>
        <v>#DIV/0!</v>
      </c>
      <c r="BN15" s="22">
        <f t="shared" si="23"/>
        <v>-287.1999999999998</v>
      </c>
      <c r="BO15" s="22">
        <f t="shared" si="2"/>
        <v>697</v>
      </c>
      <c r="BP15" s="14">
        <f t="shared" si="24"/>
        <v>-242.6880222841227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4488.5</v>
      </c>
      <c r="D16" s="30">
        <f t="shared" si="4"/>
        <v>2612.7</v>
      </c>
      <c r="E16" s="14">
        <f t="shared" si="5"/>
        <v>58.2087557090342</v>
      </c>
      <c r="F16" s="42">
        <v>1045.8</v>
      </c>
      <c r="G16" s="16">
        <v>406.7</v>
      </c>
      <c r="H16" s="14">
        <f t="shared" si="6"/>
        <v>38.88888888888889</v>
      </c>
      <c r="I16" s="15">
        <v>24</v>
      </c>
      <c r="J16" s="16">
        <v>11.3</v>
      </c>
      <c r="K16" s="14">
        <f t="shared" si="0"/>
        <v>47.083333333333336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1.5</v>
      </c>
      <c r="Q16" s="34">
        <f t="shared" si="8"/>
        <v>1.2295081967213115</v>
      </c>
      <c r="R16" s="15">
        <v>327.2</v>
      </c>
      <c r="S16" s="31">
        <v>24.3</v>
      </c>
      <c r="T16" s="14">
        <f t="shared" si="25"/>
        <v>7.4266503667481665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74.9</v>
      </c>
      <c r="Z16" s="14">
        <f t="shared" si="10"/>
        <v>62.41666666666668</v>
      </c>
      <c r="AA16" s="15">
        <v>45</v>
      </c>
      <c r="AB16" s="16">
        <v>19.8</v>
      </c>
      <c r="AC16" s="14">
        <f t="shared" si="11"/>
        <v>44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9">
        <v>3442.7</v>
      </c>
      <c r="AK16" s="31">
        <v>2206</v>
      </c>
      <c r="AL16" s="14">
        <f t="shared" si="14"/>
        <v>64.07761350103117</v>
      </c>
      <c r="AM16" s="15">
        <v>2834.4</v>
      </c>
      <c r="AN16" s="15">
        <v>1889.6</v>
      </c>
      <c r="AO16" s="14">
        <f>AN16/AM16*100</f>
        <v>66.66666666666666</v>
      </c>
      <c r="AP16" s="15">
        <v>0</v>
      </c>
      <c r="AQ16" s="16">
        <v>0</v>
      </c>
      <c r="AR16" s="14" t="e">
        <f t="shared" si="26"/>
        <v>#DIV/0!</v>
      </c>
      <c r="AS16" s="25">
        <v>4180.5</v>
      </c>
      <c r="AT16" s="19">
        <v>2040.6</v>
      </c>
      <c r="AU16" s="14">
        <f t="shared" si="16"/>
        <v>48.81234302116971</v>
      </c>
      <c r="AV16" s="45">
        <v>1699</v>
      </c>
      <c r="AW16" s="19">
        <v>939.2</v>
      </c>
      <c r="AX16" s="14">
        <f t="shared" si="17"/>
        <v>55.279576221306655</v>
      </c>
      <c r="AY16" s="20">
        <v>1289.5</v>
      </c>
      <c r="AZ16" s="19">
        <v>719</v>
      </c>
      <c r="BA16" s="14">
        <f t="shared" si="1"/>
        <v>55.758045754168286</v>
      </c>
      <c r="BB16" s="43">
        <v>883.5</v>
      </c>
      <c r="BC16" s="21">
        <v>243</v>
      </c>
      <c r="BD16" s="14">
        <f t="shared" si="18"/>
        <v>27.504244482173174</v>
      </c>
      <c r="BE16" s="46">
        <v>406.8</v>
      </c>
      <c r="BF16" s="21">
        <v>28.9</v>
      </c>
      <c r="BG16" s="14">
        <f t="shared" si="19"/>
        <v>7.104228121927236</v>
      </c>
      <c r="BH16" s="20">
        <v>1064.5</v>
      </c>
      <c r="BI16" s="19">
        <v>764.8</v>
      </c>
      <c r="BJ16" s="14">
        <f t="shared" si="20"/>
        <v>71.84593705965241</v>
      </c>
      <c r="BK16" s="33">
        <f>C16-AS16</f>
        <v>308</v>
      </c>
      <c r="BL16" s="33">
        <f t="shared" si="21"/>
        <v>572.0999999999999</v>
      </c>
      <c r="BM16" s="14">
        <f t="shared" si="22"/>
        <v>185.74675324675323</v>
      </c>
      <c r="BN16" s="22">
        <f t="shared" si="23"/>
        <v>308</v>
      </c>
      <c r="BO16" s="22">
        <f t="shared" si="2"/>
        <v>572.0999999999999</v>
      </c>
      <c r="BP16" s="14">
        <f t="shared" si="24"/>
        <v>185.74675324675323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94263.1</v>
      </c>
      <c r="D17" s="30">
        <f t="shared" si="4"/>
        <v>42526.1</v>
      </c>
      <c r="E17" s="14">
        <f t="shared" si="5"/>
        <v>45.114259980840856</v>
      </c>
      <c r="F17" s="42">
        <v>39202.6</v>
      </c>
      <c r="G17" s="16">
        <v>20887.5</v>
      </c>
      <c r="H17" s="14">
        <f t="shared" si="6"/>
        <v>53.28090483794442</v>
      </c>
      <c r="I17" s="15">
        <v>22000</v>
      </c>
      <c r="J17" s="16">
        <v>13223.3</v>
      </c>
      <c r="K17" s="14">
        <f t="shared" si="0"/>
        <v>60.10590909090908</v>
      </c>
      <c r="L17" s="15">
        <v>330</v>
      </c>
      <c r="M17" s="16">
        <v>173</v>
      </c>
      <c r="N17" s="14">
        <f t="shared" si="7"/>
        <v>52.42424242424243</v>
      </c>
      <c r="O17" s="15">
        <v>4150</v>
      </c>
      <c r="P17" s="16">
        <v>178.8</v>
      </c>
      <c r="Q17" s="14">
        <f t="shared" si="8"/>
        <v>4.30843373493976</v>
      </c>
      <c r="R17" s="15">
        <v>7100</v>
      </c>
      <c r="S17" s="17">
        <v>3089.7</v>
      </c>
      <c r="T17" s="14">
        <f t="shared" si="25"/>
        <v>43.51690140845071</v>
      </c>
      <c r="U17" s="15">
        <v>1000</v>
      </c>
      <c r="V17" s="17">
        <v>251.8</v>
      </c>
      <c r="W17" s="14">
        <f t="shared" si="9"/>
        <v>25.180000000000003</v>
      </c>
      <c r="X17" s="15">
        <v>60</v>
      </c>
      <c r="Y17" s="17">
        <v>146.3</v>
      </c>
      <c r="Z17" s="14">
        <f t="shared" si="10"/>
        <v>243.83333333333334</v>
      </c>
      <c r="AA17" s="15">
        <v>75</v>
      </c>
      <c r="AB17" s="16">
        <v>0</v>
      </c>
      <c r="AC17" s="14">
        <f t="shared" si="11"/>
        <v>0</v>
      </c>
      <c r="AD17" s="14">
        <v>0</v>
      </c>
      <c r="AE17" s="14">
        <v>0</v>
      </c>
      <c r="AF17" s="14" t="e">
        <f t="shared" si="12"/>
        <v>#DIV/0!</v>
      </c>
      <c r="AG17" s="14">
        <v>530</v>
      </c>
      <c r="AH17" s="14">
        <v>497.5</v>
      </c>
      <c r="AI17" s="14">
        <f t="shared" si="13"/>
        <v>93.86792452830188</v>
      </c>
      <c r="AJ17" s="49">
        <v>55060.5</v>
      </c>
      <c r="AK17" s="17">
        <v>21638.6</v>
      </c>
      <c r="AL17" s="14">
        <f t="shared" si="14"/>
        <v>39.299679443521214</v>
      </c>
      <c r="AM17" s="15">
        <v>0</v>
      </c>
      <c r="AN17" s="15">
        <v>0</v>
      </c>
      <c r="AO17" s="14" t="e">
        <f t="shared" si="15"/>
        <v>#DIV/0!</v>
      </c>
      <c r="AP17" s="15">
        <v>808.9</v>
      </c>
      <c r="AQ17" s="16">
        <v>539.3</v>
      </c>
      <c r="AR17" s="14">
        <f t="shared" si="26"/>
        <v>66.67078748918284</v>
      </c>
      <c r="AS17" s="25">
        <v>101597.1</v>
      </c>
      <c r="AT17" s="19">
        <v>46340.6</v>
      </c>
      <c r="AU17" s="14">
        <f t="shared" si="16"/>
        <v>45.61212869264969</v>
      </c>
      <c r="AV17" s="45">
        <v>8645.6</v>
      </c>
      <c r="AW17" s="19">
        <v>4328.9</v>
      </c>
      <c r="AX17" s="14">
        <f t="shared" si="17"/>
        <v>50.07055612103266</v>
      </c>
      <c r="AY17" s="20">
        <v>5214</v>
      </c>
      <c r="AZ17" s="19">
        <v>3022.6</v>
      </c>
      <c r="BA17" s="14">
        <f t="shared" si="1"/>
        <v>57.970847717683164</v>
      </c>
      <c r="BB17" s="43">
        <v>31447.4</v>
      </c>
      <c r="BC17" s="21">
        <v>11056</v>
      </c>
      <c r="BD17" s="14">
        <f t="shared" si="18"/>
        <v>35.157119507495054</v>
      </c>
      <c r="BE17" s="20">
        <v>56446.4</v>
      </c>
      <c r="BF17" s="21">
        <v>26791.6</v>
      </c>
      <c r="BG17" s="14">
        <f t="shared" si="19"/>
        <v>47.46378865614104</v>
      </c>
      <c r="BH17" s="20">
        <v>3956.3</v>
      </c>
      <c r="BI17" s="19">
        <v>3896.3</v>
      </c>
      <c r="BJ17" s="14">
        <f t="shared" si="20"/>
        <v>98.48343148901752</v>
      </c>
      <c r="BK17" s="33">
        <v>-3731.7</v>
      </c>
      <c r="BL17" s="33">
        <f t="shared" si="21"/>
        <v>-3814.5</v>
      </c>
      <c r="BM17" s="14">
        <f t="shared" si="22"/>
        <v>102.21882788005468</v>
      </c>
      <c r="BN17" s="22">
        <f t="shared" si="23"/>
        <v>-7334</v>
      </c>
      <c r="BO17" s="22">
        <f t="shared" si="2"/>
        <v>-3814.5</v>
      </c>
      <c r="BP17" s="14">
        <f t="shared" si="24"/>
        <v>52.0111808017453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6541.9</v>
      </c>
      <c r="D18" s="30">
        <f t="shared" si="4"/>
        <v>3668</v>
      </c>
      <c r="E18" s="14">
        <f t="shared" si="5"/>
        <v>56.06933765419833</v>
      </c>
      <c r="F18" s="42">
        <v>1219.5</v>
      </c>
      <c r="G18" s="16">
        <v>591.5</v>
      </c>
      <c r="H18" s="14">
        <f t="shared" si="6"/>
        <v>48.50348503485035</v>
      </c>
      <c r="I18" s="15">
        <v>40</v>
      </c>
      <c r="J18" s="16">
        <v>21.1</v>
      </c>
      <c r="K18" s="14">
        <f t="shared" si="0"/>
        <v>52.75000000000001</v>
      </c>
      <c r="L18" s="15">
        <v>11</v>
      </c>
      <c r="M18" s="16">
        <v>18.7</v>
      </c>
      <c r="N18" s="14">
        <f t="shared" si="7"/>
        <v>170</v>
      </c>
      <c r="O18" s="15">
        <v>88</v>
      </c>
      <c r="P18" s="16">
        <v>6.8</v>
      </c>
      <c r="Q18" s="14">
        <f t="shared" si="8"/>
        <v>7.727272727272727</v>
      </c>
      <c r="R18" s="15">
        <v>305</v>
      </c>
      <c r="S18" s="16">
        <v>18</v>
      </c>
      <c r="T18" s="14">
        <f t="shared" si="25"/>
        <v>5.901639344262295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15.5</v>
      </c>
      <c r="Z18" s="14">
        <f t="shared" si="10"/>
        <v>22.142857142857142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5322.4</v>
      </c>
      <c r="AK18" s="31">
        <v>3076.5</v>
      </c>
      <c r="AL18" s="14">
        <f t="shared" si="14"/>
        <v>57.802870885314896</v>
      </c>
      <c r="AM18" s="15">
        <v>2718</v>
      </c>
      <c r="AN18" s="15">
        <v>1812</v>
      </c>
      <c r="AO18" s="14">
        <f t="shared" si="15"/>
        <v>66.66666666666666</v>
      </c>
      <c r="AP18" s="15">
        <v>1353.6</v>
      </c>
      <c r="AQ18" s="17">
        <v>902.4</v>
      </c>
      <c r="AR18" s="14">
        <f t="shared" si="26"/>
        <v>66.66666666666667</v>
      </c>
      <c r="AS18" s="25">
        <v>6174.2</v>
      </c>
      <c r="AT18" s="32">
        <v>2925.9</v>
      </c>
      <c r="AU18" s="14">
        <f t="shared" si="16"/>
        <v>47.38913543455023</v>
      </c>
      <c r="AV18" s="45">
        <v>2033.5</v>
      </c>
      <c r="AW18" s="19">
        <v>1064.6</v>
      </c>
      <c r="AX18" s="14">
        <f t="shared" si="17"/>
        <v>52.3530858126383</v>
      </c>
      <c r="AY18" s="20">
        <v>1363.9</v>
      </c>
      <c r="AZ18" s="19">
        <v>679</v>
      </c>
      <c r="BA18" s="14">
        <f t="shared" si="1"/>
        <v>49.783708483026615</v>
      </c>
      <c r="BB18" s="43">
        <v>1348.5</v>
      </c>
      <c r="BC18" s="21">
        <v>277.3</v>
      </c>
      <c r="BD18" s="14">
        <f t="shared" si="18"/>
        <v>20.563589173155357</v>
      </c>
      <c r="BE18" s="20">
        <v>754.4</v>
      </c>
      <c r="BF18" s="21">
        <v>42.1</v>
      </c>
      <c r="BG18" s="14">
        <f t="shared" si="19"/>
        <v>5.580593849416755</v>
      </c>
      <c r="BH18" s="20">
        <v>1930.9</v>
      </c>
      <c r="BI18" s="32">
        <v>1481.7</v>
      </c>
      <c r="BJ18" s="14">
        <f t="shared" si="20"/>
        <v>76.73623698793308</v>
      </c>
      <c r="BK18" s="33">
        <v>0</v>
      </c>
      <c r="BL18" s="33">
        <f t="shared" si="21"/>
        <v>742.0999999999999</v>
      </c>
      <c r="BM18" s="14" t="e">
        <f t="shared" si="22"/>
        <v>#DIV/0!</v>
      </c>
      <c r="BN18" s="22">
        <f t="shared" si="23"/>
        <v>367.6999999999998</v>
      </c>
      <c r="BO18" s="22">
        <f t="shared" si="2"/>
        <v>742.0999999999999</v>
      </c>
      <c r="BP18" s="14">
        <f t="shared" si="24"/>
        <v>201.8221376121839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6527.2</v>
      </c>
      <c r="D19" s="30">
        <f t="shared" si="4"/>
        <v>4306.2</v>
      </c>
      <c r="E19" s="14">
        <f t="shared" si="5"/>
        <v>65.97315847530334</v>
      </c>
      <c r="F19" s="42">
        <v>1650.8</v>
      </c>
      <c r="G19" s="16">
        <v>1254.6</v>
      </c>
      <c r="H19" s="14">
        <f t="shared" si="6"/>
        <v>75.99951538647927</v>
      </c>
      <c r="I19" s="15">
        <v>76</v>
      </c>
      <c r="J19" s="31">
        <v>48.9</v>
      </c>
      <c r="K19" s="14">
        <f t="shared" si="0"/>
        <v>64.34210526315789</v>
      </c>
      <c r="L19" s="15">
        <v>136</v>
      </c>
      <c r="M19" s="16">
        <v>150.7</v>
      </c>
      <c r="N19" s="14">
        <f t="shared" si="7"/>
        <v>110.80882352941175</v>
      </c>
      <c r="O19" s="15">
        <v>185</v>
      </c>
      <c r="P19" s="16">
        <v>20.8</v>
      </c>
      <c r="Q19" s="14">
        <f t="shared" si="8"/>
        <v>11.243243243243244</v>
      </c>
      <c r="R19" s="15">
        <v>320</v>
      </c>
      <c r="S19" s="16">
        <v>22.8</v>
      </c>
      <c r="T19" s="14">
        <f t="shared" si="25"/>
        <v>7.125000000000001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89.8</v>
      </c>
      <c r="Z19" s="14">
        <f t="shared" si="10"/>
        <v>42.76190476190476</v>
      </c>
      <c r="AA19" s="15">
        <v>50</v>
      </c>
      <c r="AB19" s="16">
        <v>83.4</v>
      </c>
      <c r="AC19" s="14">
        <f t="shared" si="11"/>
        <v>166.8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4876.4</v>
      </c>
      <c r="AK19" s="16">
        <v>3051.6</v>
      </c>
      <c r="AL19" s="14">
        <f t="shared" si="14"/>
        <v>62.57895168566976</v>
      </c>
      <c r="AM19" s="15">
        <v>3607.7</v>
      </c>
      <c r="AN19" s="15">
        <v>2405.1</v>
      </c>
      <c r="AO19" s="14">
        <f t="shared" si="15"/>
        <v>66.66574271696649</v>
      </c>
      <c r="AP19" s="15">
        <v>0</v>
      </c>
      <c r="AQ19" s="16">
        <v>0</v>
      </c>
      <c r="AR19" s="14" t="e">
        <f t="shared" si="26"/>
        <v>#DIV/0!</v>
      </c>
      <c r="AS19" s="25">
        <v>6281.2</v>
      </c>
      <c r="AT19" s="19">
        <v>2652.8</v>
      </c>
      <c r="AU19" s="14">
        <f t="shared" si="16"/>
        <v>42.23396803158633</v>
      </c>
      <c r="AV19" s="45">
        <v>2009.1</v>
      </c>
      <c r="AW19" s="19">
        <v>863.3</v>
      </c>
      <c r="AX19" s="14">
        <f t="shared" si="17"/>
        <v>42.96948882584242</v>
      </c>
      <c r="AY19" s="52">
        <v>1391.5</v>
      </c>
      <c r="AZ19" s="32">
        <v>630.1</v>
      </c>
      <c r="BA19" s="14">
        <f t="shared" si="1"/>
        <v>45.28206970894718</v>
      </c>
      <c r="BB19" s="43">
        <v>1594.4</v>
      </c>
      <c r="BC19" s="21">
        <v>523.3</v>
      </c>
      <c r="BD19" s="14">
        <f t="shared" si="18"/>
        <v>32.821123933768185</v>
      </c>
      <c r="BE19" s="20">
        <v>1703.3</v>
      </c>
      <c r="BF19" s="21">
        <v>509.1</v>
      </c>
      <c r="BG19" s="14">
        <f t="shared" si="19"/>
        <v>29.88903892444079</v>
      </c>
      <c r="BH19" s="20">
        <v>760.3</v>
      </c>
      <c r="BI19" s="19">
        <v>603.3</v>
      </c>
      <c r="BJ19" s="14">
        <f t="shared" si="20"/>
        <v>79.35025647770617</v>
      </c>
      <c r="BK19" s="33">
        <v>0</v>
      </c>
      <c r="BL19" s="33">
        <f t="shared" si="21"/>
        <v>1653.3999999999996</v>
      </c>
      <c r="BM19" s="14" t="e">
        <f t="shared" si="22"/>
        <v>#DIV/0!</v>
      </c>
      <c r="BN19" s="22">
        <f t="shared" si="23"/>
        <v>246</v>
      </c>
      <c r="BO19" s="22">
        <f t="shared" si="2"/>
        <v>1653.3999999999996</v>
      </c>
      <c r="BP19" s="14">
        <f t="shared" si="24"/>
        <v>672.1138211382113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11977.900000000001</v>
      </c>
      <c r="D20" s="30">
        <f t="shared" si="4"/>
        <v>6954.3</v>
      </c>
      <c r="E20" s="14">
        <f t="shared" si="5"/>
        <v>58.059426109752124</v>
      </c>
      <c r="F20" s="42">
        <v>3197.8</v>
      </c>
      <c r="G20" s="16">
        <v>1589.2</v>
      </c>
      <c r="H20" s="14">
        <f t="shared" si="6"/>
        <v>49.69666645819</v>
      </c>
      <c r="I20" s="15">
        <v>400</v>
      </c>
      <c r="J20" s="31">
        <v>225.1</v>
      </c>
      <c r="K20" s="14">
        <f t="shared" si="0"/>
        <v>56.275</v>
      </c>
      <c r="L20" s="15">
        <v>40</v>
      </c>
      <c r="M20" s="16">
        <v>31</v>
      </c>
      <c r="N20" s="14">
        <f t="shared" si="7"/>
        <v>77.5</v>
      </c>
      <c r="O20" s="15">
        <v>451</v>
      </c>
      <c r="P20" s="16">
        <v>94.5</v>
      </c>
      <c r="Q20" s="14">
        <f t="shared" si="8"/>
        <v>20.953436807095343</v>
      </c>
      <c r="R20" s="15">
        <v>750</v>
      </c>
      <c r="S20" s="16">
        <v>152.5</v>
      </c>
      <c r="T20" s="14">
        <f t="shared" si="25"/>
        <v>20.333333333333332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154.7</v>
      </c>
      <c r="Z20" s="14">
        <f t="shared" si="10"/>
        <v>44.199999999999996</v>
      </c>
      <c r="AA20" s="15">
        <v>305</v>
      </c>
      <c r="AB20" s="16">
        <v>146</v>
      </c>
      <c r="AC20" s="14">
        <f t="shared" si="11"/>
        <v>47.868852459016395</v>
      </c>
      <c r="AD20" s="14">
        <v>0</v>
      </c>
      <c r="AE20" s="14">
        <v>0</v>
      </c>
      <c r="AF20" s="14" t="e">
        <f t="shared" si="12"/>
        <v>#DIV/0!</v>
      </c>
      <c r="AG20" s="14">
        <v>10</v>
      </c>
      <c r="AH20" s="14">
        <v>9.6</v>
      </c>
      <c r="AI20" s="14">
        <v>0.2</v>
      </c>
      <c r="AJ20" s="42">
        <v>8780.1</v>
      </c>
      <c r="AK20" s="16">
        <v>5365.1</v>
      </c>
      <c r="AL20" s="14">
        <f t="shared" si="14"/>
        <v>61.10522659195225</v>
      </c>
      <c r="AM20" s="15">
        <v>6272</v>
      </c>
      <c r="AN20" s="15">
        <v>4181.4</v>
      </c>
      <c r="AO20" s="14">
        <f t="shared" si="15"/>
        <v>66.66772959183673</v>
      </c>
      <c r="AP20" s="15">
        <v>0</v>
      </c>
      <c r="AQ20" s="16">
        <v>0</v>
      </c>
      <c r="AR20" s="14" t="e">
        <f t="shared" si="26"/>
        <v>#DIV/0!</v>
      </c>
      <c r="AS20" s="25">
        <v>12100.7</v>
      </c>
      <c r="AT20" s="19">
        <v>4760.1</v>
      </c>
      <c r="AU20" s="14">
        <f t="shared" si="16"/>
        <v>39.337393704496435</v>
      </c>
      <c r="AV20" s="45">
        <v>2763.2</v>
      </c>
      <c r="AW20" s="19">
        <v>1617.8</v>
      </c>
      <c r="AX20" s="14">
        <f t="shared" si="17"/>
        <v>58.54806022003475</v>
      </c>
      <c r="AY20" s="46">
        <v>1711.3</v>
      </c>
      <c r="AZ20" s="19">
        <v>1003.8</v>
      </c>
      <c r="BA20" s="14">
        <f t="shared" si="1"/>
        <v>58.65716122246245</v>
      </c>
      <c r="BB20" s="43">
        <v>2747.3</v>
      </c>
      <c r="BC20" s="21">
        <v>458.6</v>
      </c>
      <c r="BD20" s="14">
        <f t="shared" si="18"/>
        <v>16.692752884650382</v>
      </c>
      <c r="BE20" s="20">
        <v>3583.9</v>
      </c>
      <c r="BF20" s="21">
        <v>631.4</v>
      </c>
      <c r="BG20" s="14">
        <f t="shared" si="19"/>
        <v>17.617679064706046</v>
      </c>
      <c r="BH20" s="20">
        <v>2345.6</v>
      </c>
      <c r="BI20" s="19">
        <v>1680.5</v>
      </c>
      <c r="BJ20" s="14">
        <f t="shared" si="20"/>
        <v>71.64478171896317</v>
      </c>
      <c r="BK20" s="33">
        <v>863.3</v>
      </c>
      <c r="BL20" s="33">
        <f t="shared" si="21"/>
        <v>2194.2</v>
      </c>
      <c r="BM20" s="14">
        <f t="shared" si="22"/>
        <v>254.164253446079</v>
      </c>
      <c r="BN20" s="22">
        <f t="shared" si="23"/>
        <v>-122.79999999999927</v>
      </c>
      <c r="BO20" s="22">
        <f t="shared" si="2"/>
        <v>2194.2</v>
      </c>
      <c r="BP20" s="14">
        <f t="shared" si="24"/>
        <v>-1786.807817589587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5031.299999999999</v>
      </c>
      <c r="D21" s="40">
        <f t="shared" si="4"/>
        <v>3233.2999999999997</v>
      </c>
      <c r="E21" s="14">
        <f t="shared" si="5"/>
        <v>64.26370918052989</v>
      </c>
      <c r="F21" s="42">
        <v>1056.1</v>
      </c>
      <c r="G21" s="16">
        <v>705.6</v>
      </c>
      <c r="H21" s="14">
        <f t="shared" si="6"/>
        <v>66.81185493797936</v>
      </c>
      <c r="I21" s="15">
        <v>34</v>
      </c>
      <c r="J21" s="16">
        <v>24.9</v>
      </c>
      <c r="K21" s="14">
        <f t="shared" si="0"/>
        <v>73.23529411764706</v>
      </c>
      <c r="L21" s="15">
        <v>46</v>
      </c>
      <c r="M21" s="16">
        <v>44.7</v>
      </c>
      <c r="N21" s="14">
        <f t="shared" si="7"/>
        <v>97.17391304347827</v>
      </c>
      <c r="O21" s="15">
        <v>43</v>
      </c>
      <c r="P21" s="16">
        <v>0.7</v>
      </c>
      <c r="Q21" s="14">
        <f t="shared" si="8"/>
        <v>1.627906976744186</v>
      </c>
      <c r="R21" s="15">
        <v>181</v>
      </c>
      <c r="S21" s="16">
        <v>11.4</v>
      </c>
      <c r="T21" s="14">
        <f t="shared" si="25"/>
        <v>6.298342541436465</v>
      </c>
      <c r="U21" s="15">
        <v>0</v>
      </c>
      <c r="V21" s="17">
        <v>0</v>
      </c>
      <c r="W21" s="14" t="e">
        <f t="shared" si="9"/>
        <v>#DIV/0!</v>
      </c>
      <c r="X21" s="15">
        <v>317</v>
      </c>
      <c r="Y21" s="17">
        <v>318</v>
      </c>
      <c r="Z21" s="14">
        <f t="shared" si="10"/>
        <v>100.3154574132492</v>
      </c>
      <c r="AA21" s="15">
        <v>6</v>
      </c>
      <c r="AB21" s="31">
        <v>4.8</v>
      </c>
      <c r="AC21" s="14">
        <f t="shared" si="11"/>
        <v>80</v>
      </c>
      <c r="AD21" s="14">
        <v>0</v>
      </c>
      <c r="AE21" s="14">
        <v>0</v>
      </c>
      <c r="AF21" s="14" t="e">
        <f t="shared" si="12"/>
        <v>#DIV/0!</v>
      </c>
      <c r="AG21" s="14">
        <v>9.1</v>
      </c>
      <c r="AH21" s="30">
        <v>10.8</v>
      </c>
      <c r="AI21" s="14">
        <f t="shared" si="13"/>
        <v>118.6813186813187</v>
      </c>
      <c r="AJ21" s="49">
        <v>3975.2</v>
      </c>
      <c r="AK21" s="17">
        <v>2527.7</v>
      </c>
      <c r="AL21" s="14">
        <f t="shared" si="14"/>
        <v>63.58673777420004</v>
      </c>
      <c r="AM21" s="15">
        <v>1322.3</v>
      </c>
      <c r="AN21" s="15">
        <v>881.5</v>
      </c>
      <c r="AO21" s="14">
        <f t="shared" si="15"/>
        <v>66.6641458065492</v>
      </c>
      <c r="AP21" s="15">
        <v>1961.5</v>
      </c>
      <c r="AQ21" s="16">
        <v>1307.7</v>
      </c>
      <c r="AR21" s="14">
        <f t="shared" si="26"/>
        <v>66.66836604639307</v>
      </c>
      <c r="AS21" s="51">
        <v>5349</v>
      </c>
      <c r="AT21" s="19">
        <v>2866</v>
      </c>
      <c r="AU21" s="14">
        <f t="shared" si="16"/>
        <v>53.58010843148252</v>
      </c>
      <c r="AV21" s="45">
        <v>1591.3</v>
      </c>
      <c r="AW21" s="19">
        <v>1005.9</v>
      </c>
      <c r="AX21" s="14">
        <f t="shared" si="17"/>
        <v>63.212467793627845</v>
      </c>
      <c r="AY21" s="46">
        <v>1033.4</v>
      </c>
      <c r="AZ21" s="19">
        <v>777.4</v>
      </c>
      <c r="BA21" s="14">
        <f t="shared" si="1"/>
        <v>75.22740468356879</v>
      </c>
      <c r="BB21" s="43">
        <v>917.9</v>
      </c>
      <c r="BC21" s="21">
        <v>562.1</v>
      </c>
      <c r="BD21" s="14">
        <f t="shared" si="18"/>
        <v>61.237607582525335</v>
      </c>
      <c r="BE21" s="20">
        <v>1376.5</v>
      </c>
      <c r="BF21" s="21">
        <v>122.8</v>
      </c>
      <c r="BG21" s="14">
        <f t="shared" si="19"/>
        <v>8.92117689792953</v>
      </c>
      <c r="BH21" s="20">
        <v>1300.3</v>
      </c>
      <c r="BI21" s="19">
        <v>1079.5</v>
      </c>
      <c r="BJ21" s="14">
        <f t="shared" si="20"/>
        <v>83.01930323771438</v>
      </c>
      <c r="BK21" s="33">
        <f>C21-AS21</f>
        <v>-317.7000000000007</v>
      </c>
      <c r="BL21" s="33">
        <f t="shared" si="21"/>
        <v>367.2999999999997</v>
      </c>
      <c r="BM21" s="14">
        <f t="shared" si="22"/>
        <v>-115.61221277935122</v>
      </c>
      <c r="BN21" s="22">
        <f t="shared" si="23"/>
        <v>-317.7000000000007</v>
      </c>
      <c r="BO21" s="22">
        <f t="shared" si="2"/>
        <v>367.2999999999997</v>
      </c>
      <c r="BP21" s="14">
        <f t="shared" si="24"/>
        <v>-115.61221277935122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7496.6</v>
      </c>
      <c r="D22" s="34">
        <f t="shared" si="4"/>
        <v>4604.2</v>
      </c>
      <c r="E22" s="14">
        <f t="shared" si="5"/>
        <v>61.41717578635648</v>
      </c>
      <c r="F22" s="42">
        <v>1449.9</v>
      </c>
      <c r="G22" s="16">
        <v>638.4</v>
      </c>
      <c r="H22" s="14">
        <f t="shared" si="6"/>
        <v>44.03062280157252</v>
      </c>
      <c r="I22" s="15">
        <v>38</v>
      </c>
      <c r="J22" s="16">
        <v>25.4</v>
      </c>
      <c r="K22" s="14">
        <f t="shared" si="0"/>
        <v>66.84210526315789</v>
      </c>
      <c r="L22" s="15">
        <v>68</v>
      </c>
      <c r="M22" s="31">
        <v>56.8</v>
      </c>
      <c r="N22" s="14">
        <f t="shared" si="7"/>
        <v>83.52941176470587</v>
      </c>
      <c r="O22" s="15">
        <v>95</v>
      </c>
      <c r="P22" s="16">
        <v>3.3</v>
      </c>
      <c r="Q22" s="14">
        <f t="shared" si="8"/>
        <v>3.4736842105263155</v>
      </c>
      <c r="R22" s="15">
        <v>371</v>
      </c>
      <c r="S22" s="16">
        <v>30.5</v>
      </c>
      <c r="T22" s="14">
        <f t="shared" si="25"/>
        <v>8.221024258760108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57.6</v>
      </c>
      <c r="Z22" s="14">
        <f t="shared" si="10"/>
        <v>38.4</v>
      </c>
      <c r="AA22" s="15">
        <v>100</v>
      </c>
      <c r="AB22" s="16">
        <v>20.3</v>
      </c>
      <c r="AC22" s="14">
        <f t="shared" si="11"/>
        <v>20.3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6046.7</v>
      </c>
      <c r="AK22" s="16">
        <v>3965.8</v>
      </c>
      <c r="AL22" s="14">
        <f t="shared" si="14"/>
        <v>65.58618750723537</v>
      </c>
      <c r="AM22" s="15">
        <v>3185.1</v>
      </c>
      <c r="AN22" s="15">
        <v>2123.4</v>
      </c>
      <c r="AO22" s="14">
        <f t="shared" si="15"/>
        <v>66.66666666666667</v>
      </c>
      <c r="AP22" s="15">
        <v>1152.3</v>
      </c>
      <c r="AQ22" s="16">
        <v>768.2</v>
      </c>
      <c r="AR22" s="14">
        <f>AQ22/AP22*100</f>
        <v>66.66666666666667</v>
      </c>
      <c r="AS22" s="25">
        <v>7579.6</v>
      </c>
      <c r="AT22" s="19">
        <v>3623.4</v>
      </c>
      <c r="AU22" s="14">
        <f t="shared" si="16"/>
        <v>47.80463348989393</v>
      </c>
      <c r="AV22" s="45">
        <v>2082.1</v>
      </c>
      <c r="AW22" s="32">
        <v>1118</v>
      </c>
      <c r="AX22" s="14">
        <f t="shared" si="17"/>
        <v>53.695787906440614</v>
      </c>
      <c r="AY22" s="46">
        <v>1560.3</v>
      </c>
      <c r="AZ22" s="32">
        <v>858.9</v>
      </c>
      <c r="BA22" s="14">
        <f t="shared" si="1"/>
        <v>55.047106325706594</v>
      </c>
      <c r="BB22" s="43">
        <v>1302.4</v>
      </c>
      <c r="BC22" s="21">
        <v>363.8</v>
      </c>
      <c r="BD22" s="14">
        <f t="shared" si="18"/>
        <v>27.93304668304668</v>
      </c>
      <c r="BE22" s="20">
        <v>2829.8</v>
      </c>
      <c r="BF22" s="21">
        <v>1219.6</v>
      </c>
      <c r="BG22" s="14">
        <f t="shared" si="19"/>
        <v>43.098452187433736</v>
      </c>
      <c r="BH22" s="20">
        <v>1183.9</v>
      </c>
      <c r="BI22" s="32">
        <v>859.9</v>
      </c>
      <c r="BJ22" s="14">
        <f t="shared" si="20"/>
        <v>72.63282371821944</v>
      </c>
      <c r="BK22" s="33">
        <v>0</v>
      </c>
      <c r="BL22" s="33">
        <f t="shared" si="21"/>
        <v>980.7999999999997</v>
      </c>
      <c r="BM22" s="14" t="e">
        <f t="shared" si="22"/>
        <v>#DIV/0!</v>
      </c>
      <c r="BN22" s="22">
        <f t="shared" si="23"/>
        <v>-83</v>
      </c>
      <c r="BO22" s="22">
        <f t="shared" si="2"/>
        <v>980.7999999999997</v>
      </c>
      <c r="BP22" s="14">
        <f t="shared" si="24"/>
        <v>-1181.6867469879514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5419.6</v>
      </c>
      <c r="D23" s="34">
        <f t="shared" si="4"/>
        <v>2853.8</v>
      </c>
      <c r="E23" s="14">
        <f t="shared" si="5"/>
        <v>52.65702265849879</v>
      </c>
      <c r="F23" s="42">
        <v>1388.2</v>
      </c>
      <c r="G23" s="16">
        <v>873.6</v>
      </c>
      <c r="H23" s="14">
        <f t="shared" si="6"/>
        <v>62.9304134850886</v>
      </c>
      <c r="I23" s="15">
        <v>40.5</v>
      </c>
      <c r="J23" s="16">
        <v>23.5</v>
      </c>
      <c r="K23" s="14">
        <f t="shared" si="0"/>
        <v>58.0246913580247</v>
      </c>
      <c r="L23" s="15">
        <v>150</v>
      </c>
      <c r="M23" s="16">
        <v>192.2</v>
      </c>
      <c r="N23" s="14">
        <f t="shared" si="7"/>
        <v>128.13333333333333</v>
      </c>
      <c r="O23" s="15">
        <v>53</v>
      </c>
      <c r="P23" s="16">
        <v>0.8</v>
      </c>
      <c r="Q23" s="14">
        <f t="shared" si="8"/>
        <v>1.509433962264151</v>
      </c>
      <c r="R23" s="15">
        <v>267</v>
      </c>
      <c r="S23" s="16">
        <v>19.8</v>
      </c>
      <c r="T23" s="14">
        <f t="shared" si="25"/>
        <v>7.415730337078652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132</v>
      </c>
      <c r="Z23" s="14">
        <f t="shared" si="10"/>
        <v>50.76923076923077</v>
      </c>
      <c r="AA23" s="15">
        <v>16</v>
      </c>
      <c r="AB23" s="16">
        <v>9</v>
      </c>
      <c r="AC23" s="14">
        <f t="shared" si="11"/>
        <v>56.25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4031.4</v>
      </c>
      <c r="AK23" s="16">
        <v>1980.2</v>
      </c>
      <c r="AL23" s="14">
        <f t="shared" si="14"/>
        <v>49.11941261100362</v>
      </c>
      <c r="AM23" s="15">
        <v>1813.3</v>
      </c>
      <c r="AN23" s="15">
        <v>1208.9</v>
      </c>
      <c r="AO23" s="14">
        <f t="shared" si="15"/>
        <v>66.66850493575251</v>
      </c>
      <c r="AP23" s="15">
        <v>670.7</v>
      </c>
      <c r="AQ23" s="16">
        <v>447.1</v>
      </c>
      <c r="AR23" s="14">
        <f>AQ23/AP23*100</f>
        <v>66.66169673475473</v>
      </c>
      <c r="AS23" s="25">
        <v>5372.3</v>
      </c>
      <c r="AT23" s="32">
        <v>2426.8</v>
      </c>
      <c r="AU23" s="14">
        <f t="shared" si="16"/>
        <v>45.17245872345178</v>
      </c>
      <c r="AV23" s="45">
        <v>1709.4</v>
      </c>
      <c r="AW23" s="19">
        <v>867</v>
      </c>
      <c r="AX23" s="14">
        <f t="shared" si="17"/>
        <v>50.719550719550725</v>
      </c>
      <c r="AY23" s="46">
        <v>1091</v>
      </c>
      <c r="AZ23" s="19">
        <v>565.1</v>
      </c>
      <c r="BA23" s="14">
        <f t="shared" si="1"/>
        <v>51.79651695692026</v>
      </c>
      <c r="BB23" s="25">
        <v>905.7</v>
      </c>
      <c r="BC23" s="21">
        <v>498.1</v>
      </c>
      <c r="BD23" s="14">
        <f t="shared" si="18"/>
        <v>54.9961355857348</v>
      </c>
      <c r="BE23" s="20">
        <v>1574.7</v>
      </c>
      <c r="BF23" s="21">
        <v>85</v>
      </c>
      <c r="BG23" s="14">
        <f t="shared" si="19"/>
        <v>5.397853559408141</v>
      </c>
      <c r="BH23" s="20">
        <v>1050.2</v>
      </c>
      <c r="BI23" s="19">
        <v>911.1</v>
      </c>
      <c r="BJ23" s="14">
        <f t="shared" si="20"/>
        <v>86.75490382784231</v>
      </c>
      <c r="BK23" s="33">
        <v>0</v>
      </c>
      <c r="BL23" s="33">
        <f t="shared" si="21"/>
        <v>427</v>
      </c>
      <c r="BM23" s="14" t="e">
        <f t="shared" si="22"/>
        <v>#DIV/0!</v>
      </c>
      <c r="BN23" s="22">
        <f t="shared" si="23"/>
        <v>47.30000000000018</v>
      </c>
      <c r="BO23" s="22">
        <f t="shared" si="2"/>
        <v>427</v>
      </c>
      <c r="BP23" s="14">
        <f t="shared" si="24"/>
        <v>902.7484143763179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4967.7</v>
      </c>
      <c r="D24" s="34">
        <f t="shared" si="4"/>
        <v>2872.5</v>
      </c>
      <c r="E24" s="14">
        <f t="shared" si="5"/>
        <v>57.823540068844736</v>
      </c>
      <c r="F24" s="42">
        <v>897.5</v>
      </c>
      <c r="G24" s="31">
        <v>377</v>
      </c>
      <c r="H24" s="14">
        <f t="shared" si="6"/>
        <v>42.005571030640674</v>
      </c>
      <c r="I24" s="15">
        <v>106.3</v>
      </c>
      <c r="J24" s="16">
        <v>48.6</v>
      </c>
      <c r="K24" s="14">
        <f t="shared" si="0"/>
        <v>45.71966133584196</v>
      </c>
      <c r="L24" s="15">
        <v>55</v>
      </c>
      <c r="M24" s="16">
        <v>-0.8</v>
      </c>
      <c r="N24" s="14">
        <f t="shared" si="7"/>
        <v>-1.4545454545454546</v>
      </c>
      <c r="O24" s="15">
        <v>123</v>
      </c>
      <c r="P24" s="16">
        <v>-1</v>
      </c>
      <c r="Q24" s="14">
        <f t="shared" si="8"/>
        <v>-0.8130081300813009</v>
      </c>
      <c r="R24" s="15">
        <v>237</v>
      </c>
      <c r="S24" s="16">
        <v>39.8</v>
      </c>
      <c r="T24" s="14">
        <f t="shared" si="25"/>
        <v>16.793248945147678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0</v>
      </c>
      <c r="AB24" s="16">
        <v>8.9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16.9</v>
      </c>
      <c r="AI24" s="14">
        <f t="shared" si="13"/>
        <v>84.5</v>
      </c>
      <c r="AJ24" s="42">
        <v>4070.2</v>
      </c>
      <c r="AK24" s="16">
        <v>2495.5</v>
      </c>
      <c r="AL24" s="14">
        <f t="shared" si="14"/>
        <v>61.31148346518599</v>
      </c>
      <c r="AM24" s="15">
        <v>2051.2</v>
      </c>
      <c r="AN24" s="15">
        <v>1367.5</v>
      </c>
      <c r="AO24" s="14">
        <f t="shared" si="15"/>
        <v>66.66829173166927</v>
      </c>
      <c r="AP24" s="42">
        <v>578.3</v>
      </c>
      <c r="AQ24" s="17">
        <v>385.5</v>
      </c>
      <c r="AR24" s="14">
        <f t="shared" si="26"/>
        <v>66.66090264568564</v>
      </c>
      <c r="AS24" s="25">
        <v>5352.7</v>
      </c>
      <c r="AT24" s="19">
        <v>2816.1</v>
      </c>
      <c r="AU24" s="14">
        <f t="shared" si="16"/>
        <v>52.61083191660284</v>
      </c>
      <c r="AV24" s="24">
        <v>1540.6</v>
      </c>
      <c r="AW24" s="19">
        <v>895.4</v>
      </c>
      <c r="AX24" s="14">
        <f t="shared" si="17"/>
        <v>58.12021290406335</v>
      </c>
      <c r="AY24" s="20">
        <v>1009.6</v>
      </c>
      <c r="AZ24" s="32">
        <v>564.2</v>
      </c>
      <c r="BA24" s="14">
        <f t="shared" si="1"/>
        <v>55.883518225039616</v>
      </c>
      <c r="BB24" s="25">
        <v>1664.6</v>
      </c>
      <c r="BC24" s="21">
        <v>984.4</v>
      </c>
      <c r="BD24" s="14">
        <f t="shared" si="18"/>
        <v>59.13733028955905</v>
      </c>
      <c r="BE24" s="20">
        <v>653.9</v>
      </c>
      <c r="BF24" s="21">
        <v>84.7</v>
      </c>
      <c r="BG24" s="14">
        <f t="shared" si="19"/>
        <v>12.953050925217923</v>
      </c>
      <c r="BH24" s="20">
        <v>1346</v>
      </c>
      <c r="BI24" s="19">
        <v>790.6</v>
      </c>
      <c r="BJ24" s="14">
        <f t="shared" si="20"/>
        <v>58.7369985141159</v>
      </c>
      <c r="BK24" s="33">
        <v>0</v>
      </c>
      <c r="BL24" s="33">
        <f t="shared" si="21"/>
        <v>56.40000000000009</v>
      </c>
      <c r="BM24" s="14" t="e">
        <f t="shared" si="22"/>
        <v>#DIV/0!</v>
      </c>
      <c r="BN24" s="22">
        <f t="shared" si="23"/>
        <v>-385</v>
      </c>
      <c r="BO24" s="22">
        <f t="shared" si="2"/>
        <v>56.40000000000009</v>
      </c>
      <c r="BP24" s="14">
        <f t="shared" si="24"/>
        <v>-14.649350649350673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3505.5</v>
      </c>
      <c r="D25" s="34">
        <f t="shared" si="4"/>
        <v>2321.7</v>
      </c>
      <c r="E25" s="14">
        <f t="shared" si="5"/>
        <v>66.23020967051775</v>
      </c>
      <c r="F25" s="42">
        <v>977.7</v>
      </c>
      <c r="G25" s="16">
        <v>796</v>
      </c>
      <c r="H25" s="14">
        <f t="shared" si="6"/>
        <v>81.41556714738672</v>
      </c>
      <c r="I25" s="15">
        <v>134</v>
      </c>
      <c r="J25" s="16">
        <v>59.4</v>
      </c>
      <c r="K25" s="14">
        <f t="shared" si="0"/>
        <v>44.32835820895522</v>
      </c>
      <c r="L25" s="15">
        <v>350</v>
      </c>
      <c r="M25" s="16">
        <v>545.6</v>
      </c>
      <c r="N25" s="14">
        <f t="shared" si="7"/>
        <v>155.8857142857143</v>
      </c>
      <c r="O25" s="15">
        <v>45</v>
      </c>
      <c r="P25" s="16">
        <v>1.2</v>
      </c>
      <c r="Q25" s="14">
        <f t="shared" si="8"/>
        <v>2.6666666666666665</v>
      </c>
      <c r="R25" s="15">
        <v>189</v>
      </c>
      <c r="S25" s="31">
        <v>11.7</v>
      </c>
      <c r="T25" s="14">
        <f t="shared" si="25"/>
        <v>6.19047619047619</v>
      </c>
      <c r="U25" s="15">
        <v>0</v>
      </c>
      <c r="V25" s="17">
        <v>0</v>
      </c>
      <c r="W25" s="14" t="e">
        <f t="shared" si="9"/>
        <v>#DIV/0!</v>
      </c>
      <c r="X25" s="15">
        <v>35</v>
      </c>
      <c r="Y25" s="17">
        <v>24.8</v>
      </c>
      <c r="Z25" s="14">
        <f t="shared" si="10"/>
        <v>70.85714285714286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2527.8</v>
      </c>
      <c r="AK25" s="16">
        <v>1525.7</v>
      </c>
      <c r="AL25" s="14">
        <f t="shared" si="14"/>
        <v>60.3568320278503</v>
      </c>
      <c r="AM25" s="15">
        <v>1260.6</v>
      </c>
      <c r="AN25" s="15">
        <v>840.4</v>
      </c>
      <c r="AO25" s="14">
        <f>AN25/AM25*100</f>
        <v>66.66666666666667</v>
      </c>
      <c r="AP25" s="15">
        <v>630.8</v>
      </c>
      <c r="AQ25" s="16">
        <v>420.5</v>
      </c>
      <c r="AR25" s="14">
        <f t="shared" si="26"/>
        <v>66.66138237159164</v>
      </c>
      <c r="AS25" s="25">
        <v>3546.6</v>
      </c>
      <c r="AT25" s="32">
        <v>1707.3</v>
      </c>
      <c r="AU25" s="14">
        <v>0</v>
      </c>
      <c r="AV25" s="24">
        <v>1539.4</v>
      </c>
      <c r="AW25" s="19">
        <v>867.1</v>
      </c>
      <c r="AX25" s="14">
        <f t="shared" si="17"/>
        <v>56.32714044432896</v>
      </c>
      <c r="AY25" s="20">
        <v>1023.6</v>
      </c>
      <c r="AZ25" s="19">
        <v>574</v>
      </c>
      <c r="BA25" s="14">
        <f t="shared" si="1"/>
        <v>56.07659241891364</v>
      </c>
      <c r="BB25" s="25">
        <v>533.7</v>
      </c>
      <c r="BC25" s="21">
        <v>333.2</v>
      </c>
      <c r="BD25" s="14">
        <f t="shared" si="18"/>
        <v>62.43207794641184</v>
      </c>
      <c r="BE25" s="20">
        <v>631</v>
      </c>
      <c r="BF25" s="21">
        <v>11.4</v>
      </c>
      <c r="BG25" s="14">
        <f t="shared" si="19"/>
        <v>1.8066561014263076</v>
      </c>
      <c r="BH25" s="46">
        <v>736.9</v>
      </c>
      <c r="BI25" s="19">
        <v>435.3</v>
      </c>
      <c r="BJ25" s="14">
        <f t="shared" si="20"/>
        <v>59.07178721671868</v>
      </c>
      <c r="BK25" s="33">
        <v>0</v>
      </c>
      <c r="BL25" s="33">
        <f t="shared" si="21"/>
        <v>614.3999999999999</v>
      </c>
      <c r="BM25" s="14" t="e">
        <f t="shared" si="22"/>
        <v>#DIV/0!</v>
      </c>
      <c r="BN25" s="22">
        <f t="shared" si="23"/>
        <v>-41.09999999999991</v>
      </c>
      <c r="BO25" s="22">
        <f t="shared" si="2"/>
        <v>614.3999999999999</v>
      </c>
      <c r="BP25" s="14">
        <f t="shared" si="24"/>
        <v>-1494.890510948908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5769.5</v>
      </c>
      <c r="D26" s="34">
        <f t="shared" si="4"/>
        <v>3425.3999999999996</v>
      </c>
      <c r="E26" s="14">
        <f t="shared" si="5"/>
        <v>59.370829361296465</v>
      </c>
      <c r="F26" s="15">
        <v>1135.3</v>
      </c>
      <c r="G26" s="16">
        <v>517.3</v>
      </c>
      <c r="H26" s="14">
        <f t="shared" si="6"/>
        <v>45.565048885757065</v>
      </c>
      <c r="I26" s="15">
        <v>38.5</v>
      </c>
      <c r="J26" s="38">
        <v>43.1</v>
      </c>
      <c r="K26" s="14">
        <f t="shared" si="0"/>
        <v>111.94805194805195</v>
      </c>
      <c r="L26" s="15">
        <v>32</v>
      </c>
      <c r="M26" s="16">
        <v>45.6</v>
      </c>
      <c r="N26" s="14">
        <f t="shared" si="7"/>
        <v>142.5</v>
      </c>
      <c r="O26" s="15">
        <v>132</v>
      </c>
      <c r="P26" s="16">
        <v>1.6</v>
      </c>
      <c r="Q26" s="14">
        <f t="shared" si="8"/>
        <v>1.2121212121212122</v>
      </c>
      <c r="R26" s="15">
        <v>335.2</v>
      </c>
      <c r="S26" s="16">
        <v>19.2</v>
      </c>
      <c r="T26" s="14">
        <f t="shared" si="25"/>
        <v>5.727923627684964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56.6</v>
      </c>
      <c r="Z26" s="14">
        <f t="shared" si="10"/>
        <v>37.733333333333334</v>
      </c>
      <c r="AA26" s="15">
        <v>10</v>
      </c>
      <c r="AB26" s="16">
        <v>8.1</v>
      </c>
      <c r="AC26" s="14">
        <f t="shared" si="11"/>
        <v>81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4634.2</v>
      </c>
      <c r="AK26" s="16">
        <v>2908.1</v>
      </c>
      <c r="AL26" s="14">
        <f t="shared" si="14"/>
        <v>62.75301022830262</v>
      </c>
      <c r="AM26" s="15">
        <v>2768</v>
      </c>
      <c r="AN26" s="15">
        <v>1845.3</v>
      </c>
      <c r="AO26" s="14">
        <f t="shared" si="15"/>
        <v>66.66546242774565</v>
      </c>
      <c r="AP26" s="15">
        <v>964.5</v>
      </c>
      <c r="AQ26" s="16">
        <v>643</v>
      </c>
      <c r="AR26" s="14">
        <f t="shared" si="26"/>
        <v>66.66666666666666</v>
      </c>
      <c r="AS26" s="25">
        <v>5633.2</v>
      </c>
      <c r="AT26" s="19">
        <v>2962</v>
      </c>
      <c r="AU26" s="14">
        <f t="shared" si="16"/>
        <v>52.581126180501315</v>
      </c>
      <c r="AV26" s="24">
        <v>1820.1</v>
      </c>
      <c r="AW26" s="19">
        <v>809.5</v>
      </c>
      <c r="AX26" s="14">
        <f t="shared" si="17"/>
        <v>44.4755782649305</v>
      </c>
      <c r="AY26" s="20">
        <v>1336.6</v>
      </c>
      <c r="AZ26" s="19">
        <v>616.2</v>
      </c>
      <c r="BA26" s="14">
        <f t="shared" si="1"/>
        <v>46.102049977555</v>
      </c>
      <c r="BB26" s="25">
        <v>1367.4</v>
      </c>
      <c r="BC26" s="21">
        <v>459.5</v>
      </c>
      <c r="BD26" s="14">
        <f t="shared" si="18"/>
        <v>33.6039198478865</v>
      </c>
      <c r="BE26" s="20">
        <v>584.9</v>
      </c>
      <c r="BF26" s="21">
        <v>230.6</v>
      </c>
      <c r="BG26" s="14">
        <f t="shared" si="19"/>
        <v>39.42554282783382</v>
      </c>
      <c r="BH26" s="20">
        <v>1755.2</v>
      </c>
      <c r="BI26" s="32">
        <v>1406.9</v>
      </c>
      <c r="BJ26" s="14">
        <f t="shared" si="20"/>
        <v>80.15610756608935</v>
      </c>
      <c r="BK26" s="33">
        <v>0</v>
      </c>
      <c r="BL26" s="33">
        <f t="shared" si="21"/>
        <v>463.39999999999964</v>
      </c>
      <c r="BM26" s="14" t="e">
        <f t="shared" si="22"/>
        <v>#DIV/0!</v>
      </c>
      <c r="BN26" s="22">
        <f t="shared" si="23"/>
        <v>136.30000000000018</v>
      </c>
      <c r="BO26" s="22">
        <f t="shared" si="2"/>
        <v>463.39999999999964</v>
      </c>
      <c r="BP26" s="14">
        <f t="shared" si="24"/>
        <v>339.9853264856926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5594.5</v>
      </c>
      <c r="D27" s="30">
        <f t="shared" si="4"/>
        <v>3285.1</v>
      </c>
      <c r="E27" s="14">
        <f t="shared" si="5"/>
        <v>58.7201715971043</v>
      </c>
      <c r="F27" s="15">
        <v>779.5</v>
      </c>
      <c r="G27" s="31">
        <v>431.5</v>
      </c>
      <c r="H27" s="14">
        <f t="shared" si="6"/>
        <v>55.35599743425272</v>
      </c>
      <c r="I27" s="15">
        <v>28</v>
      </c>
      <c r="J27" s="31">
        <v>15.6</v>
      </c>
      <c r="K27" s="14">
        <f t="shared" si="0"/>
        <v>55.714285714285715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0.9</v>
      </c>
      <c r="Q27" s="14">
        <f t="shared" si="8"/>
        <v>2.25</v>
      </c>
      <c r="R27" s="15">
        <v>160</v>
      </c>
      <c r="S27" s="16">
        <v>8.1</v>
      </c>
      <c r="T27" s="14">
        <f t="shared" si="25"/>
        <v>5.0625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77.6</v>
      </c>
      <c r="Z27" s="14">
        <f t="shared" si="10"/>
        <v>70.54545454545455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4815</v>
      </c>
      <c r="AK27" s="16">
        <v>2853.6</v>
      </c>
      <c r="AL27" s="14">
        <f t="shared" si="14"/>
        <v>59.26479750778816</v>
      </c>
      <c r="AM27" s="15">
        <v>2638.3</v>
      </c>
      <c r="AN27" s="15">
        <v>1758.9</v>
      </c>
      <c r="AO27" s="14">
        <f t="shared" si="15"/>
        <v>66.66793010650798</v>
      </c>
      <c r="AP27" s="15">
        <v>1178.9</v>
      </c>
      <c r="AQ27" s="16">
        <v>785.9</v>
      </c>
      <c r="AR27" s="14">
        <f t="shared" si="26"/>
        <v>66.66383917210959</v>
      </c>
      <c r="AS27" s="25">
        <v>5541.6</v>
      </c>
      <c r="AT27" s="19">
        <v>2092.2</v>
      </c>
      <c r="AU27" s="14">
        <f t="shared" si="16"/>
        <v>37.75443915114768</v>
      </c>
      <c r="AV27" s="24">
        <v>1822.6</v>
      </c>
      <c r="AW27" s="32">
        <v>987.4</v>
      </c>
      <c r="AX27" s="14">
        <f t="shared" si="17"/>
        <v>54.175353890047184</v>
      </c>
      <c r="AY27" s="20">
        <v>1413.6</v>
      </c>
      <c r="AZ27" s="32">
        <v>732.8</v>
      </c>
      <c r="BA27" s="14">
        <f t="shared" si="1"/>
        <v>51.83927560837578</v>
      </c>
      <c r="BB27" s="25">
        <v>1543.8</v>
      </c>
      <c r="BC27" s="21">
        <v>232.4</v>
      </c>
      <c r="BD27" s="14">
        <f t="shared" si="18"/>
        <v>15.053763440860216</v>
      </c>
      <c r="BE27" s="20">
        <v>1053.3</v>
      </c>
      <c r="BF27" s="21">
        <v>220.7</v>
      </c>
      <c r="BG27" s="14">
        <f t="shared" si="19"/>
        <v>20.95319472135194</v>
      </c>
      <c r="BH27" s="20">
        <v>1016.2</v>
      </c>
      <c r="BI27" s="32">
        <v>592.5</v>
      </c>
      <c r="BJ27" s="14">
        <f t="shared" si="20"/>
        <v>58.305451682739616</v>
      </c>
      <c r="BK27" s="33">
        <v>0</v>
      </c>
      <c r="BL27" s="33">
        <f t="shared" si="21"/>
        <v>1192.9</v>
      </c>
      <c r="BM27" s="14" t="e">
        <f t="shared" si="22"/>
        <v>#DIV/0!</v>
      </c>
      <c r="BN27" s="22">
        <f t="shared" si="23"/>
        <v>52.899999999999636</v>
      </c>
      <c r="BO27" s="22">
        <f t="shared" si="2"/>
        <v>1192.9</v>
      </c>
      <c r="BP27" s="14">
        <f t="shared" si="24"/>
        <v>2255.009451795857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7949.3</v>
      </c>
      <c r="D28" s="14">
        <f t="shared" si="4"/>
        <v>3469</v>
      </c>
      <c r="E28" s="14">
        <f t="shared" si="5"/>
        <v>43.63906255896745</v>
      </c>
      <c r="F28" s="15">
        <v>1802.5</v>
      </c>
      <c r="G28" s="16">
        <v>1108.1</v>
      </c>
      <c r="H28" s="14">
        <f t="shared" si="6"/>
        <v>61.4757281553398</v>
      </c>
      <c r="I28" s="15">
        <v>145.6</v>
      </c>
      <c r="J28" s="16">
        <v>96.6</v>
      </c>
      <c r="K28" s="14">
        <f t="shared" si="0"/>
        <v>66.34615384615384</v>
      </c>
      <c r="L28" s="15">
        <v>85</v>
      </c>
      <c r="M28" s="31">
        <v>77.8</v>
      </c>
      <c r="N28" s="14">
        <f t="shared" si="7"/>
        <v>91.52941176470588</v>
      </c>
      <c r="O28" s="15">
        <v>155</v>
      </c>
      <c r="P28" s="16">
        <v>1.9</v>
      </c>
      <c r="Q28" s="14">
        <f t="shared" si="8"/>
        <v>1.225806451612903</v>
      </c>
      <c r="R28" s="15">
        <v>305.2</v>
      </c>
      <c r="S28" s="16">
        <v>14.6</v>
      </c>
      <c r="T28" s="14">
        <f t="shared" si="25"/>
        <v>4.783748361730013</v>
      </c>
      <c r="U28" s="15">
        <v>0</v>
      </c>
      <c r="V28" s="17">
        <v>0</v>
      </c>
      <c r="W28" s="14" t="e">
        <f t="shared" si="9"/>
        <v>#DIV/0!</v>
      </c>
      <c r="X28" s="15">
        <v>265</v>
      </c>
      <c r="Y28" s="17">
        <v>224.4</v>
      </c>
      <c r="Z28" s="14">
        <f t="shared" si="10"/>
        <v>84.67924528301887</v>
      </c>
      <c r="AA28" s="15">
        <v>305</v>
      </c>
      <c r="AB28" s="17">
        <v>314.7</v>
      </c>
      <c r="AC28" s="14">
        <f t="shared" si="11"/>
        <v>103.18032786885244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6146.8</v>
      </c>
      <c r="AK28" s="16">
        <v>2360.9</v>
      </c>
      <c r="AL28" s="14">
        <f t="shared" si="14"/>
        <v>38.40860285026355</v>
      </c>
      <c r="AM28" s="15">
        <v>2670.4</v>
      </c>
      <c r="AN28" s="15">
        <v>1780.3</v>
      </c>
      <c r="AO28" s="14">
        <f t="shared" si="15"/>
        <v>66.66791491911323</v>
      </c>
      <c r="AP28" s="15">
        <v>449.2</v>
      </c>
      <c r="AQ28" s="16">
        <v>299.5</v>
      </c>
      <c r="AR28" s="14">
        <f t="shared" si="26"/>
        <v>66.67408726625112</v>
      </c>
      <c r="AS28" s="25">
        <v>8158</v>
      </c>
      <c r="AT28" s="19">
        <v>2434.9</v>
      </c>
      <c r="AU28" s="14">
        <f>AT28/AS28*100</f>
        <v>29.846776170630058</v>
      </c>
      <c r="AV28" s="24">
        <v>1790.5</v>
      </c>
      <c r="AW28" s="19">
        <v>946.7</v>
      </c>
      <c r="AX28" s="14">
        <f t="shared" si="17"/>
        <v>52.873499022619384</v>
      </c>
      <c r="AY28" s="20">
        <v>1471.9</v>
      </c>
      <c r="AZ28" s="19">
        <v>798.4</v>
      </c>
      <c r="BA28" s="14">
        <f t="shared" si="1"/>
        <v>54.242815408655474</v>
      </c>
      <c r="BB28" s="25">
        <v>4251.1</v>
      </c>
      <c r="BC28" s="21">
        <v>250.7</v>
      </c>
      <c r="BD28" s="14">
        <f t="shared" si="18"/>
        <v>5.897297170144197</v>
      </c>
      <c r="BE28" s="20">
        <v>629.8</v>
      </c>
      <c r="BF28" s="21">
        <v>115.6</v>
      </c>
      <c r="BG28" s="14">
        <f t="shared" si="19"/>
        <v>18.355033343918706</v>
      </c>
      <c r="BH28" s="20">
        <v>1381</v>
      </c>
      <c r="BI28" s="19">
        <v>1066.8</v>
      </c>
      <c r="BJ28" s="14">
        <f t="shared" si="20"/>
        <v>77.24837074583635</v>
      </c>
      <c r="BK28" s="33">
        <v>0</v>
      </c>
      <c r="BL28" s="33">
        <f t="shared" si="21"/>
        <v>1034.1</v>
      </c>
      <c r="BM28" s="14" t="e">
        <f t="shared" si="22"/>
        <v>#DIV/0!</v>
      </c>
      <c r="BN28" s="22">
        <f t="shared" si="23"/>
        <v>-208.69999999999982</v>
      </c>
      <c r="BO28" s="22">
        <f t="shared" si="2"/>
        <v>1034.1</v>
      </c>
      <c r="BP28" s="14">
        <f t="shared" si="24"/>
        <v>-495.4959271681844</v>
      </c>
      <c r="BQ28" s="6"/>
      <c r="BR28" s="23"/>
    </row>
    <row r="29" spans="1:70" ht="14.25" customHeight="1">
      <c r="A29" s="84" t="s">
        <v>17</v>
      </c>
      <c r="B29" s="85"/>
      <c r="C29" s="41">
        <f>SUM(C10:C28)</f>
        <v>211332</v>
      </c>
      <c r="D29" s="41">
        <f>SUM(D10:D28)</f>
        <v>107180.9</v>
      </c>
      <c r="E29" s="35">
        <f>D29/C29*100</f>
        <v>50.71683417560994</v>
      </c>
      <c r="F29" s="41">
        <f>SUM(F10:F28)</f>
        <v>63685.4</v>
      </c>
      <c r="G29" s="41">
        <f>SUM(G10:G28)</f>
        <v>33971.799999999996</v>
      </c>
      <c r="H29" s="35">
        <f>G29/F29*100</f>
        <v>53.34315243368181</v>
      </c>
      <c r="I29" s="41">
        <f>SUM(I10:I28)</f>
        <v>23677.499999999996</v>
      </c>
      <c r="J29" s="41">
        <f>SUM(J10:J28)</f>
        <v>14257.8</v>
      </c>
      <c r="K29" s="30">
        <f t="shared" si="0"/>
        <v>60.2166613873931</v>
      </c>
      <c r="L29" s="41">
        <f>SUM(L10:L28)</f>
        <v>1439</v>
      </c>
      <c r="M29" s="41">
        <f>SUM(M10:M28)</f>
        <v>1413.3999999999999</v>
      </c>
      <c r="N29" s="35">
        <f>M29/L29*100</f>
        <v>98.22098679638637</v>
      </c>
      <c r="O29" s="41">
        <f>SUM(O10:O28)</f>
        <v>6429</v>
      </c>
      <c r="P29" s="41">
        <f>SUM(P10:P28)</f>
        <v>373.4</v>
      </c>
      <c r="Q29" s="35">
        <f>P29/O29*100</f>
        <v>5.808057240628402</v>
      </c>
      <c r="R29" s="41">
        <f>SUM(R10:R28)</f>
        <v>12887.600000000002</v>
      </c>
      <c r="S29" s="41">
        <f>SUM(S10:S28)</f>
        <v>3650.6</v>
      </c>
      <c r="T29" s="35">
        <f>S29/R29*100</f>
        <v>28.326453334988667</v>
      </c>
      <c r="U29" s="41">
        <f>SUM(U10:U28)</f>
        <v>1000</v>
      </c>
      <c r="V29" s="41">
        <f>SUM(V10:V28)</f>
        <v>251.8</v>
      </c>
      <c r="W29" s="35">
        <f>V29/U29*100</f>
        <v>25.180000000000003</v>
      </c>
      <c r="X29" s="41">
        <f>SUM(X10:X28)</f>
        <v>3178</v>
      </c>
      <c r="Y29" s="41">
        <f>SUM(Y10:Y28)</f>
        <v>2106.2</v>
      </c>
      <c r="Z29" s="35">
        <f>Y29/X29*100</f>
        <v>66.27438640654499</v>
      </c>
      <c r="AA29" s="41">
        <f>SUM(AA10:AA28)</f>
        <v>927</v>
      </c>
      <c r="AB29" s="41">
        <f>SUM(AB10:AB28)</f>
        <v>621.1</v>
      </c>
      <c r="AC29" s="35">
        <f>AB29/AA29*100</f>
        <v>67.00107874865157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569.1</v>
      </c>
      <c r="AH29" s="41">
        <f>SUM(AH10:AH28)</f>
        <v>534.8</v>
      </c>
      <c r="AI29" s="30">
        <f t="shared" si="13"/>
        <v>93.97293972939728</v>
      </c>
      <c r="AJ29" s="41">
        <f>SUM(AJ10:AJ28)</f>
        <v>147646.59999999998</v>
      </c>
      <c r="AK29" s="41">
        <f>SUM(AK10:AK28)</f>
        <v>73209.09999999999</v>
      </c>
      <c r="AL29" s="35">
        <f>AK29/AJ29*100</f>
        <v>49.58400667539923</v>
      </c>
      <c r="AM29" s="41">
        <f>SUM(AM10:AM28)</f>
        <v>51094.9</v>
      </c>
      <c r="AN29" s="41">
        <f>SUM(AN10:AN28)</f>
        <v>34063.3</v>
      </c>
      <c r="AO29" s="35">
        <f>AN29/AM29*100</f>
        <v>66.66673190474978</v>
      </c>
      <c r="AP29" s="41">
        <f>SUM(AP10:AP28)</f>
        <v>11542.4</v>
      </c>
      <c r="AQ29" s="41">
        <f>SUM(AQ10:AQ28)</f>
        <v>7694.9</v>
      </c>
      <c r="AR29" s="35">
        <f>AQ29/AP29*100</f>
        <v>66.66637787635153</v>
      </c>
      <c r="AS29" s="41">
        <f>SUM(AS10:AS28)</f>
        <v>219395.80000000008</v>
      </c>
      <c r="AT29" s="41">
        <f>SUM(AT10:AT28)</f>
        <v>96521.6</v>
      </c>
      <c r="AU29" s="35">
        <f>(AT29/AS29)*100</f>
        <v>43.99427883304966</v>
      </c>
      <c r="AV29" s="41">
        <f>SUM(AV10:AV28)</f>
        <v>42728.99999999999</v>
      </c>
      <c r="AW29" s="41">
        <f>SUM(AW10:AW28)</f>
        <v>21649.5</v>
      </c>
      <c r="AX29" s="35">
        <f>AW29/AV29*100</f>
        <v>50.66699431299586</v>
      </c>
      <c r="AY29" s="41">
        <f>SUM(AY10:AY28)</f>
        <v>28534.699999999997</v>
      </c>
      <c r="AZ29" s="41">
        <f>SUM(AZ10:AZ28)</f>
        <v>15454.4</v>
      </c>
      <c r="BA29" s="35">
        <f t="shared" si="1"/>
        <v>54.16002270919267</v>
      </c>
      <c r="BB29" s="41">
        <f>SUM(BB10:BB28)</f>
        <v>62026.200000000004</v>
      </c>
      <c r="BC29" s="41">
        <f>SUM(BC10:BC28)</f>
        <v>21329.999999999996</v>
      </c>
      <c r="BD29" s="35">
        <f>BC29/BB29*100</f>
        <v>34.3886938100351</v>
      </c>
      <c r="BE29" s="41">
        <f>SUM(BE10:BE28)</f>
        <v>82077.59999999999</v>
      </c>
      <c r="BF29" s="41">
        <f>SUM(BF10:BF28)</f>
        <v>31839.499999999996</v>
      </c>
      <c r="BG29" s="35">
        <f>BF29/BE29*100</f>
        <v>38.79194810764447</v>
      </c>
      <c r="BH29" s="41">
        <f>SUM(BH10:BH28)</f>
        <v>28549.500000000004</v>
      </c>
      <c r="BI29" s="41">
        <f>SUM(BI10:BI28)</f>
        <v>19820.500000000004</v>
      </c>
      <c r="BJ29" s="35">
        <f>BI29/BH29*100</f>
        <v>69.42503371337502</v>
      </c>
      <c r="BK29" s="41">
        <f>SUM(BK10:BK28)</f>
        <v>-2712.000000000001</v>
      </c>
      <c r="BL29" s="41">
        <f>SUM(BL10:BL28)</f>
        <v>10659.299999999996</v>
      </c>
      <c r="BM29" s="35">
        <f>BL29/BK29*100</f>
        <v>-393.0420353982298</v>
      </c>
      <c r="BN29" s="27">
        <f>SUM(BN10:BN28)</f>
        <v>-8063.800000000001</v>
      </c>
      <c r="BO29" s="27">
        <f>SUM(BO10:BO28)</f>
        <v>10659.299999999996</v>
      </c>
      <c r="BP29" s="27">
        <f>BO29/BN29*100</f>
        <v>-132.18705821076904</v>
      </c>
      <c r="BQ29" s="6"/>
      <c r="BR29" s="23"/>
    </row>
    <row r="30" spans="3:68" ht="15.75" hidden="1">
      <c r="C30" s="28">
        <f aca="true" t="shared" si="27" ref="C30:AC30">C29-C20</f>
        <v>199354.1</v>
      </c>
      <c r="D30" s="28">
        <f t="shared" si="27"/>
        <v>100226.59999999999</v>
      </c>
      <c r="E30" s="28">
        <f t="shared" si="27"/>
        <v>-7.342591934142185</v>
      </c>
      <c r="F30" s="28">
        <f t="shared" si="27"/>
        <v>60487.6</v>
      </c>
      <c r="G30" s="28">
        <f t="shared" si="27"/>
        <v>32382.599999999995</v>
      </c>
      <c r="H30" s="28">
        <f t="shared" si="27"/>
        <v>3.6464859754918066</v>
      </c>
      <c r="I30" s="28">
        <f t="shared" si="27"/>
        <v>23277.499999999996</v>
      </c>
      <c r="J30" s="28">
        <f t="shared" si="27"/>
        <v>14032.699999999999</v>
      </c>
      <c r="K30" s="28">
        <f t="shared" si="27"/>
        <v>3.941661387393104</v>
      </c>
      <c r="L30" s="28">
        <f t="shared" si="27"/>
        <v>1399</v>
      </c>
      <c r="M30" s="28">
        <f t="shared" si="27"/>
        <v>1382.3999999999999</v>
      </c>
      <c r="N30" s="28">
        <f t="shared" si="27"/>
        <v>20.72098679638637</v>
      </c>
      <c r="O30" s="28">
        <f t="shared" si="27"/>
        <v>5978</v>
      </c>
      <c r="P30" s="28">
        <f t="shared" si="27"/>
        <v>278.9</v>
      </c>
      <c r="Q30" s="28">
        <f t="shared" si="27"/>
        <v>-15.145379566466941</v>
      </c>
      <c r="R30" s="28">
        <f t="shared" si="27"/>
        <v>12137.600000000002</v>
      </c>
      <c r="S30" s="28">
        <f t="shared" si="27"/>
        <v>3498.1</v>
      </c>
      <c r="T30" s="28">
        <f t="shared" si="27"/>
        <v>7.993120001655335</v>
      </c>
      <c r="U30" s="28">
        <f t="shared" si="27"/>
        <v>1000</v>
      </c>
      <c r="V30" s="28">
        <f t="shared" si="27"/>
        <v>251.8</v>
      </c>
      <c r="W30" s="28" t="e">
        <f t="shared" si="27"/>
        <v>#DIV/0!</v>
      </c>
      <c r="X30" s="28">
        <f t="shared" si="27"/>
        <v>2828</v>
      </c>
      <c r="Y30" s="28">
        <f t="shared" si="27"/>
        <v>1951.4999999999998</v>
      </c>
      <c r="Z30" s="28">
        <f t="shared" si="27"/>
        <v>22.074386406544996</v>
      </c>
      <c r="AA30" s="28">
        <f t="shared" si="27"/>
        <v>622</v>
      </c>
      <c r="AB30" s="28">
        <f t="shared" si="27"/>
        <v>475.1</v>
      </c>
      <c r="AC30" s="28">
        <f t="shared" si="27"/>
        <v>19.13222628963517</v>
      </c>
      <c r="AD30" s="28"/>
      <c r="AE30" s="28"/>
      <c r="AF30" s="14" t="e">
        <f t="shared" si="12"/>
        <v>#DIV/0!</v>
      </c>
      <c r="AG30" s="28">
        <f aca="true" t="shared" si="28" ref="AG30:BP30">AG29-AG20</f>
        <v>559.1</v>
      </c>
      <c r="AH30" s="28">
        <f t="shared" si="28"/>
        <v>525.1999999999999</v>
      </c>
      <c r="AI30" s="14">
        <f t="shared" si="13"/>
        <v>93.93668395635841</v>
      </c>
      <c r="AJ30" s="28">
        <f t="shared" si="28"/>
        <v>138866.49999999997</v>
      </c>
      <c r="AK30" s="28">
        <f t="shared" si="28"/>
        <v>67843.99999999999</v>
      </c>
      <c r="AL30" s="28">
        <f t="shared" si="28"/>
        <v>-11.521219916553022</v>
      </c>
      <c r="AM30" s="28">
        <f t="shared" si="28"/>
        <v>44822.9</v>
      </c>
      <c r="AN30" s="28">
        <f t="shared" si="28"/>
        <v>29881.9</v>
      </c>
      <c r="AO30" s="28">
        <f t="shared" si="28"/>
        <v>-0.0009976870869508048</v>
      </c>
      <c r="AP30" s="28">
        <f t="shared" si="28"/>
        <v>11542.4</v>
      </c>
      <c r="AQ30" s="28">
        <f t="shared" si="28"/>
        <v>7694.9</v>
      </c>
      <c r="AR30" s="28" t="e">
        <f t="shared" si="28"/>
        <v>#DIV/0!</v>
      </c>
      <c r="AS30" s="28">
        <f t="shared" si="28"/>
        <v>207295.10000000006</v>
      </c>
      <c r="AT30" s="28">
        <f t="shared" si="28"/>
        <v>91761.5</v>
      </c>
      <c r="AU30" s="28">
        <f t="shared" si="28"/>
        <v>4.656885128553228</v>
      </c>
      <c r="AV30" s="28">
        <f t="shared" si="28"/>
        <v>39965.799999999996</v>
      </c>
      <c r="AW30" s="28">
        <f t="shared" si="28"/>
        <v>20031.7</v>
      </c>
      <c r="AX30" s="28">
        <f t="shared" si="28"/>
        <v>-7.881065907038888</v>
      </c>
      <c r="AY30" s="28">
        <f t="shared" si="28"/>
        <v>26823.399999999998</v>
      </c>
      <c r="AZ30" s="28">
        <f t="shared" si="28"/>
        <v>14450.6</v>
      </c>
      <c r="BA30" s="28">
        <f t="shared" si="28"/>
        <v>-4.497138513269782</v>
      </c>
      <c r="BB30" s="28">
        <f t="shared" si="28"/>
        <v>59278.9</v>
      </c>
      <c r="BC30" s="28">
        <f t="shared" si="28"/>
        <v>20871.399999999998</v>
      </c>
      <c r="BD30" s="28">
        <f t="shared" si="28"/>
        <v>17.69594092538472</v>
      </c>
      <c r="BE30" s="28">
        <f t="shared" si="28"/>
        <v>78493.7</v>
      </c>
      <c r="BF30" s="28">
        <f t="shared" si="28"/>
        <v>31208.099999999995</v>
      </c>
      <c r="BG30" s="28">
        <f t="shared" si="28"/>
        <v>21.174269042938427</v>
      </c>
      <c r="BH30" s="28">
        <f t="shared" si="28"/>
        <v>26203.900000000005</v>
      </c>
      <c r="BI30" s="28">
        <f t="shared" si="28"/>
        <v>18140.000000000004</v>
      </c>
      <c r="BJ30" s="28">
        <f t="shared" si="28"/>
        <v>-2.2197480055881584</v>
      </c>
      <c r="BK30" s="28">
        <f>BK29-BK20</f>
        <v>-3575.300000000001</v>
      </c>
      <c r="BL30" s="28">
        <f>BL29-BL20</f>
        <v>8465.099999999995</v>
      </c>
      <c r="BM30" s="28">
        <f>BM29-BM20</f>
        <v>-647.2062888443088</v>
      </c>
      <c r="BN30" s="28">
        <f t="shared" si="28"/>
        <v>-7941.000000000002</v>
      </c>
      <c r="BO30" s="28">
        <f t="shared" si="28"/>
        <v>8465.099999999995</v>
      </c>
      <c r="BP30" s="28">
        <f t="shared" si="28"/>
        <v>1654.620759378818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  <mergeCell ref="BN4:BP7"/>
    <mergeCell ref="BE5:BG7"/>
    <mergeCell ref="BH5:BJ7"/>
    <mergeCell ref="AV4:BJ4"/>
    <mergeCell ref="BB5:BD7"/>
    <mergeCell ref="AV5:AX7"/>
    <mergeCell ref="L6:N7"/>
    <mergeCell ref="I6:K7"/>
    <mergeCell ref="O6:Q7"/>
    <mergeCell ref="X6:Z7"/>
    <mergeCell ref="AJ5:AL7"/>
    <mergeCell ref="U6:W7"/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2021-09-08T11:11:52Z</cp:lastPrinted>
  <dcterms:created xsi:type="dcterms:W3CDTF">2013-04-03T10:22:22Z</dcterms:created>
  <dcterms:modified xsi:type="dcterms:W3CDTF">2021-09-10T11:40:02Z</dcterms:modified>
  <cp:category/>
  <cp:version/>
  <cp:contentType/>
  <cp:contentStatus/>
</cp:coreProperties>
</file>