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<sst xmlns="http://schemas.openxmlformats.org/spreadsheetml/2006/main" count="118" uniqueCount="52">
  <si>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</si>
  <si>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</si>
  <si>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</si>
  <si>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</si>
  <si>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</si>
  <si>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</si>
  <si>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</si>
  <si>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</si>
  <si>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</si>
  <si>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</si>
  <si>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</si>
  <si>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</si>
  <si>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</si>
  <si>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</si>
  <si>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</si>
  <si>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</si>
  <si>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</si>
  <si>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</si>
  <si>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</si>
  <si>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</si>
  <si>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</si>
  <si>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</si>
  <si>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</si>
  <si>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</si>
  <si>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</si>
  <si>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</si>
  <si>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</si>
  <si>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</si>
  <si>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</si>
  <si>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</si>
  <si>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</si>
  <si>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</si>
  <si>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</si>
  <si>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</si>
  <si>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</si>
  <si>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</si>
  <si>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</si>
  <si>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</si>
  <si>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</si>
  <si>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</si>
  <si>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</si>
  <si>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</si>
  <si>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</si>
  <si>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</si>
  <si>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</si>
  <si>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</si>
  <si>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</si>
  <si>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</si>
  <si>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</si>
  <si>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</si>
  <si>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</si>
  <si>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июля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</si>
</sst>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7" fillId="37" borderId="10" xfId="0" applyNumberFormat="1" applyFont="1" applyFill="1" applyBorder="1" applyAlignment="1" applyProtection="1">
      <alignment vertical="center" wrapText="1"/>
      <protection locked="0"/>
    </xf>
    <xf numFmtId="172" fontId="7" fillId="38" borderId="10" xfId="0" applyNumberFormat="1" applyFont="1" applyFill="1" applyBorder="1" applyAlignment="1" applyProtection="1">
      <alignment vertical="center" wrapText="1"/>
      <protection locked="0"/>
    </xf>
    <xf numFmtId="173" fontId="7" fillId="37" borderId="10" xfId="0" applyNumberFormat="1" applyFont="1" applyFill="1" applyBorder="1" applyAlignment="1" applyProtection="1">
      <alignment vertical="center" wrapText="1"/>
      <protection locked="0"/>
    </xf>
    <xf numFmtId="172" fontId="7" fillId="39" borderId="10" xfId="0" applyNumberFormat="1" applyFont="1" applyFill="1" applyBorder="1" applyAlignment="1" applyProtection="1">
      <alignment horizontal="right" vertical="top" shrinkToFit="1"/>
      <protection locked="0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8" xfId="53" applyNumberFormat="1" applyFont="1" applyFill="1" applyBorder="1" applyAlignment="1">
      <alignment horizontal="center" vertical="center" wrapText="1"/>
      <protection/>
    </xf>
    <xf numFmtId="49" fontId="6" fillId="0" borderId="19" xfId="53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AQ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H29" sqref="BH29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65" t="s">
        <v>0</v>
      </c>
      <c r="S1" s="65"/>
      <c r="T1" s="6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66" t="s">
        <v>51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8" t="s">
        <v>18</v>
      </c>
      <c r="B4" s="86" t="s">
        <v>1</v>
      </c>
      <c r="C4" s="56" t="s">
        <v>46</v>
      </c>
      <c r="D4" s="57"/>
      <c r="E4" s="58"/>
      <c r="F4" s="53" t="s">
        <v>2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71" t="s">
        <v>47</v>
      </c>
      <c r="AT4" s="57"/>
      <c r="AU4" s="58"/>
      <c r="AV4" s="53" t="s">
        <v>4</v>
      </c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6" t="s">
        <v>50</v>
      </c>
      <c r="BL4" s="57"/>
      <c r="BM4" s="58"/>
      <c r="BN4" s="71" t="s">
        <v>48</v>
      </c>
      <c r="BO4" s="57"/>
      <c r="BP4" s="58"/>
      <c r="BQ4" s="6"/>
      <c r="BR4" s="6"/>
    </row>
    <row r="5" spans="1:70" ht="15" customHeight="1">
      <c r="A5" s="61"/>
      <c r="B5" s="87"/>
      <c r="C5" s="59"/>
      <c r="D5" s="60"/>
      <c r="E5" s="61"/>
      <c r="F5" s="67" t="s">
        <v>3</v>
      </c>
      <c r="G5" s="67"/>
      <c r="H5" s="67"/>
      <c r="I5" s="68" t="s">
        <v>4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70"/>
      <c r="AJ5" s="67" t="s">
        <v>5</v>
      </c>
      <c r="AK5" s="67"/>
      <c r="AL5" s="67"/>
      <c r="AM5" s="53" t="s">
        <v>4</v>
      </c>
      <c r="AN5" s="54"/>
      <c r="AO5" s="54"/>
      <c r="AP5" s="54"/>
      <c r="AQ5" s="54"/>
      <c r="AR5" s="54"/>
      <c r="AS5" s="59"/>
      <c r="AT5" s="60"/>
      <c r="AU5" s="61"/>
      <c r="AV5" s="72" t="s">
        <v>9</v>
      </c>
      <c r="AW5" s="73"/>
      <c r="AX5" s="73"/>
      <c r="AY5" s="55" t="s">
        <v>4</v>
      </c>
      <c r="AZ5" s="55"/>
      <c r="BA5" s="55"/>
      <c r="BB5" s="55" t="s">
        <v>10</v>
      </c>
      <c r="BC5" s="55"/>
      <c r="BD5" s="55"/>
      <c r="BE5" s="55" t="s">
        <v>11</v>
      </c>
      <c r="BF5" s="55"/>
      <c r="BG5" s="55"/>
      <c r="BH5" s="67" t="s">
        <v>12</v>
      </c>
      <c r="BI5" s="67"/>
      <c r="BJ5" s="67"/>
      <c r="BK5" s="59"/>
      <c r="BL5" s="60"/>
      <c r="BM5" s="61"/>
      <c r="BN5" s="59"/>
      <c r="BO5" s="60"/>
      <c r="BP5" s="61"/>
      <c r="BQ5" s="6"/>
      <c r="BR5" s="6"/>
    </row>
    <row r="6" spans="1:70" ht="15" customHeight="1">
      <c r="A6" s="61"/>
      <c r="B6" s="87"/>
      <c r="C6" s="59"/>
      <c r="D6" s="60"/>
      <c r="E6" s="61"/>
      <c r="F6" s="67"/>
      <c r="G6" s="67"/>
      <c r="H6" s="67"/>
      <c r="I6" s="56" t="s">
        <v>6</v>
      </c>
      <c r="J6" s="57"/>
      <c r="K6" s="58"/>
      <c r="L6" s="56" t="s">
        <v>7</v>
      </c>
      <c r="M6" s="57"/>
      <c r="N6" s="58"/>
      <c r="O6" s="56" t="s">
        <v>20</v>
      </c>
      <c r="P6" s="57"/>
      <c r="Q6" s="58"/>
      <c r="R6" s="56" t="s">
        <v>8</v>
      </c>
      <c r="S6" s="57"/>
      <c r="T6" s="58"/>
      <c r="U6" s="56" t="s">
        <v>19</v>
      </c>
      <c r="V6" s="57"/>
      <c r="W6" s="58"/>
      <c r="X6" s="56" t="s">
        <v>21</v>
      </c>
      <c r="Y6" s="57"/>
      <c r="Z6" s="58"/>
      <c r="AA6" s="56" t="s">
        <v>25</v>
      </c>
      <c r="AB6" s="57"/>
      <c r="AC6" s="58"/>
      <c r="AD6" s="78" t="s">
        <v>26</v>
      </c>
      <c r="AE6" s="79"/>
      <c r="AF6" s="80"/>
      <c r="AG6" s="56" t="s">
        <v>24</v>
      </c>
      <c r="AH6" s="57"/>
      <c r="AI6" s="58"/>
      <c r="AJ6" s="67"/>
      <c r="AK6" s="67"/>
      <c r="AL6" s="67"/>
      <c r="AM6" s="56" t="s">
        <v>22</v>
      </c>
      <c r="AN6" s="57"/>
      <c r="AO6" s="58"/>
      <c r="AP6" s="56" t="s">
        <v>23</v>
      </c>
      <c r="AQ6" s="57"/>
      <c r="AR6" s="58"/>
      <c r="AS6" s="59"/>
      <c r="AT6" s="60"/>
      <c r="AU6" s="61"/>
      <c r="AV6" s="74"/>
      <c r="AW6" s="75"/>
      <c r="AX6" s="75"/>
      <c r="AY6" s="55" t="s">
        <v>13</v>
      </c>
      <c r="AZ6" s="55"/>
      <c r="BA6" s="55"/>
      <c r="BB6" s="55"/>
      <c r="BC6" s="55"/>
      <c r="BD6" s="55"/>
      <c r="BE6" s="55"/>
      <c r="BF6" s="55"/>
      <c r="BG6" s="55"/>
      <c r="BH6" s="67"/>
      <c r="BI6" s="67"/>
      <c r="BJ6" s="67"/>
      <c r="BK6" s="59"/>
      <c r="BL6" s="60"/>
      <c r="BM6" s="61"/>
      <c r="BN6" s="59"/>
      <c r="BO6" s="60"/>
      <c r="BP6" s="61"/>
      <c r="BQ6" s="6"/>
      <c r="BR6" s="6"/>
    </row>
    <row r="7" spans="1:70" ht="193.5" customHeight="1">
      <c r="A7" s="61"/>
      <c r="B7" s="87"/>
      <c r="C7" s="62"/>
      <c r="D7" s="63"/>
      <c r="E7" s="64"/>
      <c r="F7" s="67"/>
      <c r="G7" s="67"/>
      <c r="H7" s="67"/>
      <c r="I7" s="62"/>
      <c r="J7" s="63"/>
      <c r="K7" s="64"/>
      <c r="L7" s="62"/>
      <c r="M7" s="63"/>
      <c r="N7" s="64"/>
      <c r="O7" s="62"/>
      <c r="P7" s="63"/>
      <c r="Q7" s="64"/>
      <c r="R7" s="62"/>
      <c r="S7" s="63"/>
      <c r="T7" s="64"/>
      <c r="U7" s="62"/>
      <c r="V7" s="63"/>
      <c r="W7" s="64"/>
      <c r="X7" s="62"/>
      <c r="Y7" s="63"/>
      <c r="Z7" s="64"/>
      <c r="AA7" s="62"/>
      <c r="AB7" s="63"/>
      <c r="AC7" s="64"/>
      <c r="AD7" s="81"/>
      <c r="AE7" s="82"/>
      <c r="AF7" s="83"/>
      <c r="AG7" s="62"/>
      <c r="AH7" s="63"/>
      <c r="AI7" s="64"/>
      <c r="AJ7" s="67"/>
      <c r="AK7" s="67"/>
      <c r="AL7" s="67"/>
      <c r="AM7" s="62"/>
      <c r="AN7" s="63"/>
      <c r="AO7" s="64"/>
      <c r="AP7" s="62"/>
      <c r="AQ7" s="63"/>
      <c r="AR7" s="64"/>
      <c r="AS7" s="62"/>
      <c r="AT7" s="63"/>
      <c r="AU7" s="64"/>
      <c r="AV7" s="76"/>
      <c r="AW7" s="77"/>
      <c r="AX7" s="77"/>
      <c r="AY7" s="55"/>
      <c r="AZ7" s="55"/>
      <c r="BA7" s="55"/>
      <c r="BB7" s="55"/>
      <c r="BC7" s="55"/>
      <c r="BD7" s="55"/>
      <c r="BE7" s="55"/>
      <c r="BF7" s="55"/>
      <c r="BG7" s="55"/>
      <c r="BH7" s="67"/>
      <c r="BI7" s="67"/>
      <c r="BJ7" s="67"/>
      <c r="BK7" s="62"/>
      <c r="BL7" s="63"/>
      <c r="BM7" s="64"/>
      <c r="BN7" s="62"/>
      <c r="BO7" s="63"/>
      <c r="BP7" s="64"/>
      <c r="BQ7" s="6"/>
      <c r="BR7" s="6"/>
    </row>
    <row r="8" spans="1:70" ht="63">
      <c r="A8" s="64"/>
      <c r="B8" s="88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7450.1</v>
      </c>
      <c r="D10" s="34">
        <f>G10+AK10</f>
        <v>3066.1000000000004</v>
      </c>
      <c r="E10" s="14">
        <f>D10/C10*100</f>
        <v>41.15515227983517</v>
      </c>
      <c r="F10" s="42">
        <v>1526.4</v>
      </c>
      <c r="G10" s="16">
        <v>632.3</v>
      </c>
      <c r="H10" s="14">
        <f>G10/F10*100</f>
        <v>41.42426624737945</v>
      </c>
      <c r="I10" s="15">
        <v>214</v>
      </c>
      <c r="J10" s="16">
        <v>128.1</v>
      </c>
      <c r="K10" s="14">
        <f aca="true" t="shared" si="0" ref="K10:K29">J10/I10*100</f>
        <v>59.85981308411215</v>
      </c>
      <c r="L10" s="15">
        <v>10</v>
      </c>
      <c r="M10" s="16">
        <v>8.9</v>
      </c>
      <c r="N10" s="14">
        <f>M10/L10*100</f>
        <v>89</v>
      </c>
      <c r="O10" s="15">
        <v>75</v>
      </c>
      <c r="P10" s="48">
        <v>7</v>
      </c>
      <c r="Q10" s="14">
        <f>P10/O10*100</f>
        <v>9.333333333333334</v>
      </c>
      <c r="R10" s="15">
        <v>420</v>
      </c>
      <c r="S10" s="16">
        <v>37.1</v>
      </c>
      <c r="T10" s="14">
        <f>S10/R10*100</f>
        <v>8.833333333333334</v>
      </c>
      <c r="U10" s="15">
        <v>0</v>
      </c>
      <c r="V10" s="17">
        <v>0</v>
      </c>
      <c r="W10" s="14" t="e">
        <f>V10/U10*100</f>
        <v>#DIV/0!</v>
      </c>
      <c r="X10" s="15">
        <v>135</v>
      </c>
      <c r="Y10" s="31">
        <v>87.5</v>
      </c>
      <c r="Z10" s="14">
        <f>Y10/X10*100</f>
        <v>64.81481481481481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5923.7</v>
      </c>
      <c r="AK10" s="16">
        <v>2433.8</v>
      </c>
      <c r="AL10" s="14">
        <f>AK10/AJ10*100</f>
        <v>41.08580785657613</v>
      </c>
      <c r="AM10" s="42">
        <v>4094.3</v>
      </c>
      <c r="AN10" s="42">
        <v>2047.2</v>
      </c>
      <c r="AO10" s="14">
        <f>AN10/AM10*100</f>
        <v>50.001221209974844</v>
      </c>
      <c r="AP10" s="15">
        <v>0</v>
      </c>
      <c r="AQ10" s="16">
        <v>0</v>
      </c>
      <c r="AR10" s="14" t="e">
        <f>AQ10/AP10*100</f>
        <v>#DIV/0!</v>
      </c>
      <c r="AS10" s="18">
        <v>7501</v>
      </c>
      <c r="AT10" s="19">
        <v>2266.7</v>
      </c>
      <c r="AU10" s="14">
        <f>AT10/AS10*100</f>
        <v>30.218637514997997</v>
      </c>
      <c r="AV10" s="44">
        <v>2109.7</v>
      </c>
      <c r="AW10" s="19">
        <v>836.4</v>
      </c>
      <c r="AX10" s="14">
        <f>AW10/AV10*100</f>
        <v>39.645447219983886</v>
      </c>
      <c r="AY10" s="20">
        <v>1337.2</v>
      </c>
      <c r="AZ10" s="19">
        <v>526.5</v>
      </c>
      <c r="BA10" s="14">
        <f aca="true" t="shared" si="1" ref="BA10:BA29">AZ10/AY10*100</f>
        <v>39.37331737959916</v>
      </c>
      <c r="BB10" s="25">
        <v>1477.9</v>
      </c>
      <c r="BC10" s="21">
        <v>407.2</v>
      </c>
      <c r="BD10" s="14">
        <f>BC10/BB10*100</f>
        <v>27.552608430881655</v>
      </c>
      <c r="BE10" s="20">
        <v>1704.8</v>
      </c>
      <c r="BF10" s="21">
        <v>62.8</v>
      </c>
      <c r="BG10" s="14">
        <f>BF10/BE10*100</f>
        <v>3.683716564992961</v>
      </c>
      <c r="BH10" s="20">
        <v>2103.5</v>
      </c>
      <c r="BI10" s="32">
        <v>915.6</v>
      </c>
      <c r="BJ10" s="14">
        <f>BI10/BH10*100</f>
        <v>43.52745424292846</v>
      </c>
      <c r="BK10" s="33">
        <v>0</v>
      </c>
      <c r="BL10" s="33">
        <f>D10-AT10</f>
        <v>799.4000000000005</v>
      </c>
      <c r="BM10" s="14" t="e">
        <f>BL10/BK10*100</f>
        <v>#DIV/0!</v>
      </c>
      <c r="BN10" s="22">
        <f>C10-AS10</f>
        <v>-50.899999999999636</v>
      </c>
      <c r="BO10" s="22">
        <f aca="true" t="shared" si="2" ref="BO10:BO28">D10-AT10</f>
        <v>799.4000000000005</v>
      </c>
      <c r="BP10" s="14">
        <f>BO10/BN10*100</f>
        <v>-1570.530451866417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7">F11+AJ11</f>
        <v>7481.4</v>
      </c>
      <c r="D11" s="14">
        <f aca="true" t="shared" si="4" ref="D11:D28">G11+AK11</f>
        <v>2385</v>
      </c>
      <c r="E11" s="14">
        <f aca="true" t="shared" si="5" ref="E11:E28">D11/C11*100</f>
        <v>31.87906006897105</v>
      </c>
      <c r="F11" s="42">
        <v>1163.9</v>
      </c>
      <c r="G11" s="16">
        <v>517.4</v>
      </c>
      <c r="H11" s="14">
        <f aca="true" t="shared" si="6" ref="H11:H28">G11/F11*100</f>
        <v>44.453990892688374</v>
      </c>
      <c r="I11" s="15">
        <v>38</v>
      </c>
      <c r="J11" s="31">
        <v>19</v>
      </c>
      <c r="K11" s="14">
        <f t="shared" si="0"/>
        <v>50</v>
      </c>
      <c r="L11" s="15">
        <v>81</v>
      </c>
      <c r="M11" s="16">
        <v>64.1</v>
      </c>
      <c r="N11" s="14">
        <f aca="true" t="shared" si="7" ref="N11:N28">M11/L11*100</f>
        <v>79.1358024691358</v>
      </c>
      <c r="O11" s="15">
        <v>90</v>
      </c>
      <c r="P11" s="16">
        <v>2.3</v>
      </c>
      <c r="Q11" s="14">
        <f aca="true" t="shared" si="8" ref="Q11:Q28">P11/O11*100</f>
        <v>2.5555555555555554</v>
      </c>
      <c r="R11" s="15">
        <v>225</v>
      </c>
      <c r="S11" s="31">
        <v>12.3</v>
      </c>
      <c r="T11" s="14">
        <f>S11/R11*100</f>
        <v>5.466666666666667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50</v>
      </c>
      <c r="Y11" s="17">
        <v>0</v>
      </c>
      <c r="Z11" s="14">
        <f aca="true" t="shared" si="10" ref="Z11:Z28">Y11/X11*100</f>
        <v>0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49">
        <v>6317.5</v>
      </c>
      <c r="AK11" s="31">
        <v>1867.6</v>
      </c>
      <c r="AL11" s="14">
        <f aca="true" t="shared" si="14" ref="AL11:AL28">AK11/AJ11*100</f>
        <v>29.562326869806093</v>
      </c>
      <c r="AM11" s="42">
        <v>3506</v>
      </c>
      <c r="AN11" s="42">
        <v>1753</v>
      </c>
      <c r="AO11" s="14">
        <f aca="true" t="shared" si="15" ref="AO11:AO28">AN11/AM11*100</f>
        <v>50</v>
      </c>
      <c r="AP11" s="15">
        <v>1084.8</v>
      </c>
      <c r="AQ11" s="31">
        <v>0</v>
      </c>
      <c r="AR11" s="14">
        <f>AQ11/AP11*100</f>
        <v>0</v>
      </c>
      <c r="AS11" s="18">
        <v>7984.7</v>
      </c>
      <c r="AT11" s="19">
        <v>1290.1</v>
      </c>
      <c r="AU11" s="14">
        <f aca="true" t="shared" si="16" ref="AU11:AU27">AT11/AS11*100</f>
        <v>16.157150550427694</v>
      </c>
      <c r="AV11" s="45">
        <v>1731.8</v>
      </c>
      <c r="AW11" s="19">
        <v>647.6</v>
      </c>
      <c r="AX11" s="14">
        <f aca="true" t="shared" si="17" ref="AX11:AX28">AW11/AV11*100</f>
        <v>37.3946183162028</v>
      </c>
      <c r="AY11" s="20">
        <v>1322.8</v>
      </c>
      <c r="AZ11" s="19">
        <v>473.2</v>
      </c>
      <c r="BA11" s="14">
        <f t="shared" si="1"/>
        <v>35.77260356818869</v>
      </c>
      <c r="BB11" s="43">
        <v>2728.8</v>
      </c>
      <c r="BC11" s="21">
        <v>69.7</v>
      </c>
      <c r="BD11" s="14">
        <f aca="true" t="shared" si="18" ref="BD11:BD28">BC11/BB11*100</f>
        <v>2.5542362943418353</v>
      </c>
      <c r="BE11" s="20">
        <v>2076.7</v>
      </c>
      <c r="BF11" s="21">
        <v>20.5</v>
      </c>
      <c r="BG11" s="14">
        <f aca="true" t="shared" si="19" ref="BG11:BG28">BF11/BE11*100</f>
        <v>0.9871430635142293</v>
      </c>
      <c r="BH11" s="20">
        <v>1341.7</v>
      </c>
      <c r="BI11" s="19">
        <v>509.7</v>
      </c>
      <c r="BJ11" s="14">
        <f aca="true" t="shared" si="20" ref="BJ11:BJ28">BI11/BH11*100</f>
        <v>37.98911828277558</v>
      </c>
      <c r="BK11" s="33">
        <v>0</v>
      </c>
      <c r="BL11" s="33">
        <f aca="true" t="shared" si="21" ref="BL11:BL28">D11-AT11</f>
        <v>1094.9</v>
      </c>
      <c r="BM11" s="14" t="e">
        <f aca="true" t="shared" si="22" ref="BM11:BM28">BL11/BK11*100</f>
        <v>#DIV/0!</v>
      </c>
      <c r="BN11" s="22">
        <f aca="true" t="shared" si="23" ref="BN11:BN28">C11-AS11</f>
        <v>-503.3000000000002</v>
      </c>
      <c r="BO11" s="22">
        <f t="shared" si="2"/>
        <v>1094.9</v>
      </c>
      <c r="BP11" s="14">
        <f aca="true" t="shared" si="24" ref="BP11:BP28">BO11/BN11*100</f>
        <v>-217.54420822571024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9222.2</v>
      </c>
      <c r="D12" s="14">
        <f t="shared" si="4"/>
        <v>2649.8</v>
      </c>
      <c r="E12" s="14">
        <f t="shared" si="5"/>
        <v>28.732840320097157</v>
      </c>
      <c r="F12" s="42">
        <v>1495.1</v>
      </c>
      <c r="G12" s="16">
        <v>498.4</v>
      </c>
      <c r="H12" s="14">
        <f t="shared" si="6"/>
        <v>33.335562838606116</v>
      </c>
      <c r="I12" s="15">
        <v>51</v>
      </c>
      <c r="J12" s="16">
        <v>19.4</v>
      </c>
      <c r="K12" s="14">
        <f t="shared" si="0"/>
        <v>38.03921568627451</v>
      </c>
      <c r="L12" s="15">
        <v>0</v>
      </c>
      <c r="M12" s="16">
        <v>0</v>
      </c>
      <c r="N12" s="14" t="e">
        <f t="shared" si="7"/>
        <v>#DIV/0!</v>
      </c>
      <c r="O12" s="15">
        <v>225</v>
      </c>
      <c r="P12" s="16">
        <v>40.3</v>
      </c>
      <c r="Q12" s="14">
        <f t="shared" si="8"/>
        <v>17.91111111111111</v>
      </c>
      <c r="R12" s="26">
        <v>447</v>
      </c>
      <c r="S12" s="16">
        <v>15.5</v>
      </c>
      <c r="T12" s="14">
        <f aca="true" t="shared" si="25" ref="T12:T28">S12/R12*100</f>
        <v>3.467561521252797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155.2</v>
      </c>
      <c r="Z12" s="14">
        <f t="shared" si="10"/>
        <v>70.54545454545455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7727.1</v>
      </c>
      <c r="AK12" s="16">
        <v>2151.4</v>
      </c>
      <c r="AL12" s="14">
        <f t="shared" si="14"/>
        <v>27.84226941543399</v>
      </c>
      <c r="AM12" s="50">
        <v>3835.7</v>
      </c>
      <c r="AN12" s="15">
        <v>1917.8</v>
      </c>
      <c r="AO12" s="14">
        <f t="shared" si="15"/>
        <v>49.998696456970045</v>
      </c>
      <c r="AP12" s="42">
        <v>0</v>
      </c>
      <c r="AQ12" s="16">
        <v>0</v>
      </c>
      <c r="AR12" s="14" t="e">
        <f aca="true" t="shared" si="26" ref="AR12:AR28">AQ12/AP12*100</f>
        <v>#DIV/0!</v>
      </c>
      <c r="AS12" s="43">
        <v>9225.5</v>
      </c>
      <c r="AT12" s="19">
        <v>1317</v>
      </c>
      <c r="AU12" s="14">
        <f t="shared" si="16"/>
        <v>14.27564901631348</v>
      </c>
      <c r="AV12" s="45">
        <v>3239.2</v>
      </c>
      <c r="AW12" s="19">
        <v>608.1</v>
      </c>
      <c r="AX12" s="14">
        <f t="shared" si="17"/>
        <v>18.77315386515189</v>
      </c>
      <c r="AY12" s="20">
        <v>1345.4</v>
      </c>
      <c r="AZ12" s="19">
        <v>461</v>
      </c>
      <c r="BA12" s="14">
        <f t="shared" si="1"/>
        <v>34.26490263118775</v>
      </c>
      <c r="BB12" s="47">
        <v>2263.9</v>
      </c>
      <c r="BC12" s="21">
        <v>201.9</v>
      </c>
      <c r="BD12" s="14">
        <f t="shared" si="18"/>
        <v>8.918238438093555</v>
      </c>
      <c r="BE12" s="20">
        <v>235.3</v>
      </c>
      <c r="BF12" s="21">
        <v>81</v>
      </c>
      <c r="BG12" s="14">
        <f t="shared" si="19"/>
        <v>34.42413939651509</v>
      </c>
      <c r="BH12" s="20">
        <v>3381.4</v>
      </c>
      <c r="BI12" s="19">
        <v>379.1</v>
      </c>
      <c r="BJ12" s="14">
        <f t="shared" si="20"/>
        <v>11.211332584136748</v>
      </c>
      <c r="BK12" s="33">
        <v>166</v>
      </c>
      <c r="BL12" s="33">
        <f t="shared" si="21"/>
        <v>1332.8000000000002</v>
      </c>
      <c r="BM12" s="14">
        <f t="shared" si="22"/>
        <v>802.8915662650604</v>
      </c>
      <c r="BN12" s="22">
        <f t="shared" si="23"/>
        <v>-3.2999999999992724</v>
      </c>
      <c r="BO12" s="22">
        <f t="shared" si="2"/>
        <v>1332.8000000000002</v>
      </c>
      <c r="BP12" s="14">
        <f t="shared" si="24"/>
        <v>-40387.8787878877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>F13+AJ13</f>
        <v>4184.2</v>
      </c>
      <c r="D13" s="14">
        <f t="shared" si="4"/>
        <v>1515.1999999999998</v>
      </c>
      <c r="E13" s="14">
        <f t="shared" si="5"/>
        <v>36.21241814444816</v>
      </c>
      <c r="F13" s="42">
        <v>1360.1</v>
      </c>
      <c r="G13" s="16">
        <v>462.4</v>
      </c>
      <c r="H13" s="14">
        <f t="shared" si="6"/>
        <v>33.99750018381001</v>
      </c>
      <c r="I13" s="15">
        <v>164</v>
      </c>
      <c r="J13" s="16">
        <v>75.1</v>
      </c>
      <c r="K13" s="14">
        <f t="shared" si="0"/>
        <v>45.792682926829265</v>
      </c>
      <c r="L13" s="15">
        <v>15</v>
      </c>
      <c r="M13" s="16">
        <v>3.8</v>
      </c>
      <c r="N13" s="14">
        <f t="shared" si="7"/>
        <v>25.33333333333333</v>
      </c>
      <c r="O13" s="15">
        <v>86</v>
      </c>
      <c r="P13" s="31">
        <v>3.8</v>
      </c>
      <c r="Q13" s="14">
        <f t="shared" si="8"/>
        <v>4.4186046511627906</v>
      </c>
      <c r="R13" s="15">
        <v>350</v>
      </c>
      <c r="S13" s="16">
        <v>58.2</v>
      </c>
      <c r="T13" s="14">
        <f t="shared" si="25"/>
        <v>16.62857142857143</v>
      </c>
      <c r="U13" s="15">
        <v>0</v>
      </c>
      <c r="V13" s="17">
        <v>0</v>
      </c>
      <c r="W13" s="14" t="e">
        <f t="shared" si="9"/>
        <v>#DIV/0!</v>
      </c>
      <c r="X13" s="15">
        <v>166</v>
      </c>
      <c r="Y13" s="17">
        <v>37.5</v>
      </c>
      <c r="Z13" s="14">
        <f t="shared" si="10"/>
        <v>22.590361445783135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2824.1</v>
      </c>
      <c r="AK13" s="31">
        <v>1052.8</v>
      </c>
      <c r="AL13" s="14">
        <f t="shared" si="14"/>
        <v>37.279133175170855</v>
      </c>
      <c r="AM13" s="15">
        <v>1657.6</v>
      </c>
      <c r="AN13" s="15">
        <v>828.8</v>
      </c>
      <c r="AO13" s="14">
        <f t="shared" si="15"/>
        <v>50</v>
      </c>
      <c r="AP13" s="15">
        <v>0</v>
      </c>
      <c r="AQ13" s="16">
        <v>0</v>
      </c>
      <c r="AR13" s="14" t="e">
        <f t="shared" si="26"/>
        <v>#DIV/0!</v>
      </c>
      <c r="AS13" s="25">
        <v>4290.8</v>
      </c>
      <c r="AT13" s="19">
        <v>1044.7</v>
      </c>
      <c r="AU13" s="14">
        <f t="shared" si="16"/>
        <v>24.347441036636525</v>
      </c>
      <c r="AV13" s="45">
        <v>1272.9</v>
      </c>
      <c r="AW13" s="19">
        <v>451.4</v>
      </c>
      <c r="AX13" s="14">
        <f t="shared" si="17"/>
        <v>35.462330112341895</v>
      </c>
      <c r="AY13" s="20">
        <v>963.6</v>
      </c>
      <c r="AZ13" s="19">
        <v>312.8</v>
      </c>
      <c r="BA13" s="14">
        <f t="shared" si="1"/>
        <v>32.461602324616024</v>
      </c>
      <c r="BB13" s="43">
        <v>1383.2</v>
      </c>
      <c r="BC13" s="32">
        <v>195.2</v>
      </c>
      <c r="BD13" s="14">
        <f t="shared" si="18"/>
        <v>14.112203585887794</v>
      </c>
      <c r="BE13" s="20">
        <v>539.9</v>
      </c>
      <c r="BF13" s="32">
        <v>28.9</v>
      </c>
      <c r="BG13" s="14">
        <f t="shared" si="19"/>
        <v>5.3528431190961285</v>
      </c>
      <c r="BH13" s="20">
        <v>882</v>
      </c>
      <c r="BI13" s="19">
        <v>319.7</v>
      </c>
      <c r="BJ13" s="14">
        <f t="shared" si="20"/>
        <v>36.24716553287982</v>
      </c>
      <c r="BK13" s="33">
        <v>0.1</v>
      </c>
      <c r="BL13" s="33">
        <f t="shared" si="21"/>
        <v>470.4999999999998</v>
      </c>
      <c r="BM13" s="14">
        <f>BL13/BK13*100</f>
        <v>470499.9999999997</v>
      </c>
      <c r="BN13" s="22">
        <f t="shared" si="23"/>
        <v>-106.60000000000036</v>
      </c>
      <c r="BO13" s="22">
        <f t="shared" si="2"/>
        <v>470.4999999999998</v>
      </c>
      <c r="BP13" s="14">
        <f>BO13/BN13*100</f>
        <v>-441.3696060037506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4991.200000000001</v>
      </c>
      <c r="D14" s="30">
        <f t="shared" si="4"/>
        <v>1912.8</v>
      </c>
      <c r="E14" s="14">
        <f t="shared" si="5"/>
        <v>38.32344927071645</v>
      </c>
      <c r="F14" s="42">
        <v>1115.9</v>
      </c>
      <c r="G14" s="16">
        <v>467</v>
      </c>
      <c r="H14" s="14">
        <f t="shared" si="6"/>
        <v>41.84962810287659</v>
      </c>
      <c r="I14" s="15">
        <v>76.6</v>
      </c>
      <c r="J14" s="16">
        <v>26.9</v>
      </c>
      <c r="K14" s="14">
        <f t="shared" si="0"/>
        <v>35.11749347258486</v>
      </c>
      <c r="L14" s="15">
        <v>30</v>
      </c>
      <c r="M14" s="16">
        <v>0.6</v>
      </c>
      <c r="N14" s="14">
        <f t="shared" si="7"/>
        <v>2</v>
      </c>
      <c r="O14" s="15">
        <v>100</v>
      </c>
      <c r="P14" s="31">
        <v>1.2</v>
      </c>
      <c r="Q14" s="14">
        <f t="shared" si="8"/>
        <v>1.2</v>
      </c>
      <c r="R14" s="15">
        <v>245</v>
      </c>
      <c r="S14" s="16">
        <v>11.9</v>
      </c>
      <c r="T14" s="14">
        <f t="shared" si="25"/>
        <v>4.857142857142857</v>
      </c>
      <c r="U14" s="15">
        <v>0</v>
      </c>
      <c r="V14" s="17">
        <v>0</v>
      </c>
      <c r="W14" s="14" t="e">
        <f t="shared" si="9"/>
        <v>#DIV/0!</v>
      </c>
      <c r="X14" s="15">
        <v>280</v>
      </c>
      <c r="Y14" s="17">
        <v>172.4</v>
      </c>
      <c r="Z14" s="14">
        <f t="shared" si="10"/>
        <v>61.57142857142858</v>
      </c>
      <c r="AA14" s="15">
        <v>15</v>
      </c>
      <c r="AB14" s="16">
        <v>3</v>
      </c>
      <c r="AC14" s="14">
        <f t="shared" si="11"/>
        <v>20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3875.3</v>
      </c>
      <c r="AK14" s="16">
        <v>1445.8</v>
      </c>
      <c r="AL14" s="14">
        <f t="shared" si="14"/>
        <v>37.30807937450004</v>
      </c>
      <c r="AM14" s="15">
        <v>1732.9</v>
      </c>
      <c r="AN14" s="15">
        <v>866.5</v>
      </c>
      <c r="AO14" s="14">
        <f t="shared" si="15"/>
        <v>50.00288533671879</v>
      </c>
      <c r="AP14" s="49">
        <v>708.9</v>
      </c>
      <c r="AQ14" s="48">
        <v>354.4</v>
      </c>
      <c r="AR14" s="14">
        <f t="shared" si="26"/>
        <v>49.99294681901538</v>
      </c>
      <c r="AS14" s="25">
        <v>5647.2</v>
      </c>
      <c r="AT14" s="32">
        <v>1816.6</v>
      </c>
      <c r="AU14" s="14">
        <f t="shared" si="16"/>
        <v>32.1681541294801</v>
      </c>
      <c r="AV14" s="45">
        <v>1486.6</v>
      </c>
      <c r="AW14" s="19">
        <v>487.4</v>
      </c>
      <c r="AX14" s="14">
        <f t="shared" si="17"/>
        <v>32.78622359747074</v>
      </c>
      <c r="AY14" s="20">
        <v>1021.4</v>
      </c>
      <c r="AZ14" s="32">
        <v>308.1</v>
      </c>
      <c r="BA14" s="14">
        <f t="shared" si="1"/>
        <v>30.164480125318192</v>
      </c>
      <c r="BB14" s="43">
        <v>1275.5</v>
      </c>
      <c r="BC14" s="21">
        <v>799.5</v>
      </c>
      <c r="BD14" s="14">
        <f t="shared" si="18"/>
        <v>62.68130145041161</v>
      </c>
      <c r="BE14" s="20">
        <v>1759.4</v>
      </c>
      <c r="BF14" s="21">
        <v>106.8</v>
      </c>
      <c r="BG14" s="14">
        <f t="shared" si="19"/>
        <v>6.070251222007502</v>
      </c>
      <c r="BH14" s="20">
        <v>1020</v>
      </c>
      <c r="BI14" s="32">
        <v>379.3</v>
      </c>
      <c r="BJ14" s="14">
        <f t="shared" si="20"/>
        <v>37.18627450980392</v>
      </c>
      <c r="BK14" s="33">
        <v>0</v>
      </c>
      <c r="BL14" s="33">
        <f t="shared" si="21"/>
        <v>96.20000000000005</v>
      </c>
      <c r="BM14" s="14" t="e">
        <f t="shared" si="22"/>
        <v>#DIV/0!</v>
      </c>
      <c r="BN14" s="22">
        <f t="shared" si="23"/>
        <v>-655.9999999999991</v>
      </c>
      <c r="BO14" s="22">
        <f t="shared" si="2"/>
        <v>96.20000000000005</v>
      </c>
      <c r="BP14" s="14">
        <f t="shared" si="24"/>
        <v>-14.66463414634149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5650.400000000001</v>
      </c>
      <c r="D15" s="30">
        <f t="shared" si="4"/>
        <v>2200</v>
      </c>
      <c r="E15" s="14">
        <f t="shared" si="5"/>
        <v>38.93529661616876</v>
      </c>
      <c r="F15" s="42">
        <v>1220.8</v>
      </c>
      <c r="G15" s="16">
        <v>359.7</v>
      </c>
      <c r="H15" s="14">
        <f t="shared" si="6"/>
        <v>29.464285714285715</v>
      </c>
      <c r="I15" s="15">
        <v>29</v>
      </c>
      <c r="J15" s="16">
        <v>20.8</v>
      </c>
      <c r="K15" s="14">
        <f t="shared" si="0"/>
        <v>71.72413793103448</v>
      </c>
      <c r="L15" s="15">
        <v>0</v>
      </c>
      <c r="M15" s="16">
        <v>0</v>
      </c>
      <c r="N15" s="14" t="e">
        <f t="shared" si="7"/>
        <v>#DIV/0!</v>
      </c>
      <c r="O15" s="15">
        <v>171</v>
      </c>
      <c r="P15" s="16">
        <v>4.5</v>
      </c>
      <c r="Q15" s="14">
        <f t="shared" si="8"/>
        <v>2.631578947368421</v>
      </c>
      <c r="R15" s="15">
        <v>353</v>
      </c>
      <c r="S15" s="16">
        <v>28</v>
      </c>
      <c r="T15" s="14">
        <f t="shared" si="25"/>
        <v>7.932011331444759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65.3</v>
      </c>
      <c r="Z15" s="14">
        <f t="shared" si="10"/>
        <v>38.41176470588235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4429.6</v>
      </c>
      <c r="AK15" s="16">
        <v>1840.3</v>
      </c>
      <c r="AL15" s="14">
        <f t="shared" si="14"/>
        <v>41.545512010113775</v>
      </c>
      <c r="AM15" s="15">
        <v>3127.1</v>
      </c>
      <c r="AN15" s="15">
        <v>1563.5</v>
      </c>
      <c r="AO15" s="14">
        <f t="shared" si="15"/>
        <v>49.998401074477954</v>
      </c>
      <c r="AP15" s="15">
        <v>0</v>
      </c>
      <c r="AQ15" s="16">
        <v>0</v>
      </c>
      <c r="AR15" s="14" t="e">
        <f t="shared" si="26"/>
        <v>#DIV/0!</v>
      </c>
      <c r="AS15" s="25">
        <v>6075.1</v>
      </c>
      <c r="AT15" s="19">
        <v>1955</v>
      </c>
      <c r="AU15" s="14">
        <f t="shared" si="16"/>
        <v>32.18054023802077</v>
      </c>
      <c r="AV15" s="45">
        <v>1398.4</v>
      </c>
      <c r="AW15" s="19">
        <v>579.8</v>
      </c>
      <c r="AX15" s="14">
        <f t="shared" si="17"/>
        <v>41.461670480549195</v>
      </c>
      <c r="AY15" s="20">
        <v>1278.3</v>
      </c>
      <c r="AZ15" s="19">
        <v>497.8</v>
      </c>
      <c r="BA15" s="14">
        <f t="shared" si="1"/>
        <v>38.94234530235469</v>
      </c>
      <c r="BB15" s="43">
        <v>1932.6</v>
      </c>
      <c r="BC15" s="21">
        <v>863.9</v>
      </c>
      <c r="BD15" s="14">
        <f t="shared" si="18"/>
        <v>44.70143847666356</v>
      </c>
      <c r="BE15" s="20">
        <v>1531.3</v>
      </c>
      <c r="BF15" s="21">
        <v>69</v>
      </c>
      <c r="BG15" s="14">
        <f t="shared" si="19"/>
        <v>4.505975315091752</v>
      </c>
      <c r="BH15" s="20">
        <v>1097.1</v>
      </c>
      <c r="BI15" s="19">
        <v>388.5</v>
      </c>
      <c r="BJ15" s="14">
        <f t="shared" si="20"/>
        <v>35.41153951326224</v>
      </c>
      <c r="BK15" s="33">
        <v>0</v>
      </c>
      <c r="BL15" s="33">
        <f t="shared" si="21"/>
        <v>245</v>
      </c>
      <c r="BM15" s="14" t="e">
        <f t="shared" si="22"/>
        <v>#DIV/0!</v>
      </c>
      <c r="BN15" s="22">
        <f t="shared" si="23"/>
        <v>-424.6999999999998</v>
      </c>
      <c r="BO15" s="22">
        <f t="shared" si="2"/>
        <v>245</v>
      </c>
      <c r="BP15" s="14">
        <f t="shared" si="24"/>
        <v>-57.68777960913588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4437.4</v>
      </c>
      <c r="D16" s="30">
        <f t="shared" si="4"/>
        <v>1969.3000000000002</v>
      </c>
      <c r="E16" s="14">
        <f t="shared" si="5"/>
        <v>44.37959165276965</v>
      </c>
      <c r="F16" s="42">
        <v>1045.8</v>
      </c>
      <c r="G16" s="16">
        <v>304.1</v>
      </c>
      <c r="H16" s="14">
        <f t="shared" si="6"/>
        <v>29.078217632434505</v>
      </c>
      <c r="I16" s="15">
        <v>24</v>
      </c>
      <c r="J16" s="16">
        <v>7.5</v>
      </c>
      <c r="K16" s="14">
        <f t="shared" si="0"/>
        <v>31.25</v>
      </c>
      <c r="L16" s="15">
        <v>0</v>
      </c>
      <c r="M16" s="16">
        <v>0</v>
      </c>
      <c r="N16" s="14" t="e">
        <f t="shared" si="7"/>
        <v>#DIV/0!</v>
      </c>
      <c r="O16" s="15">
        <v>122</v>
      </c>
      <c r="P16" s="31">
        <v>1.6</v>
      </c>
      <c r="Q16" s="34">
        <f t="shared" si="8"/>
        <v>1.3114754098360655</v>
      </c>
      <c r="R16" s="15">
        <v>327.2</v>
      </c>
      <c r="S16" s="31">
        <v>20</v>
      </c>
      <c r="T16" s="14">
        <f t="shared" si="25"/>
        <v>6.112469437652813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58.6</v>
      </c>
      <c r="Z16" s="14">
        <f t="shared" si="10"/>
        <v>48.833333333333336</v>
      </c>
      <c r="AA16" s="15">
        <v>45</v>
      </c>
      <c r="AB16" s="16">
        <v>15.6</v>
      </c>
      <c r="AC16" s="14">
        <f t="shared" si="11"/>
        <v>34.66666666666667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49">
        <v>3391.6</v>
      </c>
      <c r="AK16" s="31">
        <v>1665.2</v>
      </c>
      <c r="AL16" s="14">
        <f t="shared" si="14"/>
        <v>49.097770963557025</v>
      </c>
      <c r="AM16" s="15">
        <v>2834.4</v>
      </c>
      <c r="AN16" s="15">
        <v>1417.2</v>
      </c>
      <c r="AO16" s="14">
        <f>AN16/AM16*100</f>
        <v>50</v>
      </c>
      <c r="AP16" s="15">
        <v>0</v>
      </c>
      <c r="AQ16" s="16">
        <v>0</v>
      </c>
      <c r="AR16" s="14" t="e">
        <f t="shared" si="26"/>
        <v>#DIV/0!</v>
      </c>
      <c r="AS16" s="25">
        <v>4460.5</v>
      </c>
      <c r="AT16" s="19">
        <v>1585.7</v>
      </c>
      <c r="AU16" s="14">
        <f t="shared" si="16"/>
        <v>35.54982625266226</v>
      </c>
      <c r="AV16" s="45">
        <v>1647.9</v>
      </c>
      <c r="AW16" s="19">
        <v>671.7</v>
      </c>
      <c r="AX16" s="14">
        <f t="shared" si="17"/>
        <v>40.76096850537047</v>
      </c>
      <c r="AY16" s="20">
        <v>1238.4</v>
      </c>
      <c r="AZ16" s="19">
        <v>499.2</v>
      </c>
      <c r="BA16" s="14">
        <f t="shared" si="1"/>
        <v>40.31007751937984</v>
      </c>
      <c r="BB16" s="43">
        <v>883.5</v>
      </c>
      <c r="BC16" s="21">
        <v>243</v>
      </c>
      <c r="BD16" s="14">
        <f t="shared" si="18"/>
        <v>27.504244482173174</v>
      </c>
      <c r="BE16" s="46">
        <v>406.8</v>
      </c>
      <c r="BF16" s="21">
        <v>28.5</v>
      </c>
      <c r="BG16" s="14">
        <f t="shared" si="19"/>
        <v>7.005899705014749</v>
      </c>
      <c r="BH16" s="20">
        <v>1396.6</v>
      </c>
      <c r="BI16" s="19">
        <v>598.5</v>
      </c>
      <c r="BJ16" s="14">
        <f t="shared" si="20"/>
        <v>42.854074180151805</v>
      </c>
      <c r="BK16" s="33">
        <f>C16-AS16</f>
        <v>-23.100000000000364</v>
      </c>
      <c r="BL16" s="33">
        <f t="shared" si="21"/>
        <v>383.60000000000014</v>
      </c>
      <c r="BM16" s="14">
        <f t="shared" si="22"/>
        <v>-1660.606060606035</v>
      </c>
      <c r="BN16" s="22">
        <f t="shared" si="23"/>
        <v>-23.100000000000364</v>
      </c>
      <c r="BO16" s="22">
        <f t="shared" si="2"/>
        <v>383.60000000000014</v>
      </c>
      <c r="BP16" s="14">
        <f t="shared" si="24"/>
        <v>-1660.606060606035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90985.4</v>
      </c>
      <c r="D17" s="30">
        <f t="shared" si="4"/>
        <v>20185.3</v>
      </c>
      <c r="E17" s="14">
        <f t="shared" si="5"/>
        <v>22.185207736625877</v>
      </c>
      <c r="F17" s="42">
        <v>39202.6</v>
      </c>
      <c r="G17" s="16">
        <v>15729.1</v>
      </c>
      <c r="H17" s="14">
        <f t="shared" si="6"/>
        <v>40.122593909587636</v>
      </c>
      <c r="I17" s="15">
        <v>22000</v>
      </c>
      <c r="J17" s="16">
        <v>9614.9</v>
      </c>
      <c r="K17" s="14">
        <f t="shared" si="0"/>
        <v>43.70409090909091</v>
      </c>
      <c r="L17" s="15">
        <v>330</v>
      </c>
      <c r="M17" s="16">
        <v>173</v>
      </c>
      <c r="N17" s="14">
        <f t="shared" si="7"/>
        <v>52.42424242424243</v>
      </c>
      <c r="O17" s="15">
        <v>4150</v>
      </c>
      <c r="P17" s="16">
        <v>162.6</v>
      </c>
      <c r="Q17" s="14">
        <f t="shared" si="8"/>
        <v>3.9180722891566266</v>
      </c>
      <c r="R17" s="15">
        <v>7100</v>
      </c>
      <c r="S17" s="17">
        <v>1979.1</v>
      </c>
      <c r="T17" s="14">
        <f t="shared" si="25"/>
        <v>27.874647887323945</v>
      </c>
      <c r="U17" s="15">
        <v>1000</v>
      </c>
      <c r="V17" s="17">
        <v>204.7</v>
      </c>
      <c r="W17" s="14">
        <f t="shared" si="9"/>
        <v>20.47</v>
      </c>
      <c r="X17" s="15">
        <v>60</v>
      </c>
      <c r="Y17" s="17">
        <v>42.6</v>
      </c>
      <c r="Z17" s="14">
        <f t="shared" si="10"/>
        <v>71.00000000000001</v>
      </c>
      <c r="AA17" s="15">
        <v>75</v>
      </c>
      <c r="AB17" s="16">
        <v>0</v>
      </c>
      <c r="AC17" s="14">
        <f t="shared" si="11"/>
        <v>0</v>
      </c>
      <c r="AD17" s="14">
        <v>0</v>
      </c>
      <c r="AE17" s="14">
        <v>0</v>
      </c>
      <c r="AF17" s="14" t="e">
        <f t="shared" si="12"/>
        <v>#DIV/0!</v>
      </c>
      <c r="AG17" s="14">
        <v>530</v>
      </c>
      <c r="AH17" s="14">
        <v>452.7</v>
      </c>
      <c r="AI17" s="14">
        <f t="shared" si="13"/>
        <v>85.41509433962264</v>
      </c>
      <c r="AJ17" s="49">
        <v>51782.8</v>
      </c>
      <c r="AK17" s="17">
        <v>4456.2</v>
      </c>
      <c r="AL17" s="14">
        <f t="shared" si="14"/>
        <v>8.605560147384846</v>
      </c>
      <c r="AM17" s="15">
        <v>0</v>
      </c>
      <c r="AN17" s="15">
        <v>0</v>
      </c>
      <c r="AO17" s="14" t="e">
        <f t="shared" si="15"/>
        <v>#DIV/0!</v>
      </c>
      <c r="AP17" s="15">
        <v>808.9</v>
      </c>
      <c r="AQ17" s="16">
        <v>0</v>
      </c>
      <c r="AR17" s="14">
        <f t="shared" si="26"/>
        <v>0</v>
      </c>
      <c r="AS17" s="25">
        <v>100288.7</v>
      </c>
      <c r="AT17" s="19">
        <v>22152.2</v>
      </c>
      <c r="AU17" s="14">
        <f t="shared" si="16"/>
        <v>22.088430700567464</v>
      </c>
      <c r="AV17" s="45">
        <v>8334.2</v>
      </c>
      <c r="AW17" s="19">
        <v>3127.6</v>
      </c>
      <c r="AX17" s="14">
        <f t="shared" si="17"/>
        <v>37.52729716109524</v>
      </c>
      <c r="AY17" s="20">
        <v>5059.7</v>
      </c>
      <c r="AZ17" s="19">
        <v>1995.4</v>
      </c>
      <c r="BA17" s="14">
        <f t="shared" si="1"/>
        <v>39.43712077791174</v>
      </c>
      <c r="BB17" s="43">
        <v>29930.6</v>
      </c>
      <c r="BC17" s="21">
        <v>8540.3</v>
      </c>
      <c r="BD17" s="14">
        <f t="shared" si="18"/>
        <v>28.533674567165374</v>
      </c>
      <c r="BE17" s="20">
        <v>54999.9</v>
      </c>
      <c r="BF17" s="21">
        <v>7801</v>
      </c>
      <c r="BG17" s="14">
        <f t="shared" si="19"/>
        <v>14.183662152113003</v>
      </c>
      <c r="BH17" s="20">
        <v>5943.3</v>
      </c>
      <c r="BI17" s="19">
        <v>2488.8</v>
      </c>
      <c r="BJ17" s="14">
        <f t="shared" si="20"/>
        <v>41.875725606986016</v>
      </c>
      <c r="BK17" s="33">
        <v>-3731.7</v>
      </c>
      <c r="BL17" s="33">
        <f t="shared" si="21"/>
        <v>-1966.9000000000015</v>
      </c>
      <c r="BM17" s="14">
        <f t="shared" si="22"/>
        <v>52.70788112656434</v>
      </c>
      <c r="BN17" s="22">
        <f t="shared" si="23"/>
        <v>-9303.300000000003</v>
      </c>
      <c r="BO17" s="22">
        <f t="shared" si="2"/>
        <v>-1966.9000000000015</v>
      </c>
      <c r="BP17" s="14">
        <f t="shared" si="24"/>
        <v>21.14196037965024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6140.3</v>
      </c>
      <c r="D18" s="30">
        <f t="shared" si="4"/>
        <v>2800.7999999999997</v>
      </c>
      <c r="E18" s="14">
        <f t="shared" si="5"/>
        <v>45.613406511082516</v>
      </c>
      <c r="F18" s="42">
        <v>1219.5</v>
      </c>
      <c r="G18" s="16">
        <v>463.6</v>
      </c>
      <c r="H18" s="14">
        <f t="shared" si="6"/>
        <v>38.01558015580156</v>
      </c>
      <c r="I18" s="15">
        <v>40</v>
      </c>
      <c r="J18" s="16">
        <v>14.6</v>
      </c>
      <c r="K18" s="14">
        <f t="shared" si="0"/>
        <v>36.5</v>
      </c>
      <c r="L18" s="15">
        <v>11</v>
      </c>
      <c r="M18" s="16">
        <v>6.2</v>
      </c>
      <c r="N18" s="14">
        <f t="shared" si="7"/>
        <v>56.36363636363636</v>
      </c>
      <c r="O18" s="15">
        <v>88</v>
      </c>
      <c r="P18" s="16">
        <v>6.5</v>
      </c>
      <c r="Q18" s="14">
        <f t="shared" si="8"/>
        <v>7.386363636363637</v>
      </c>
      <c r="R18" s="15">
        <v>305</v>
      </c>
      <c r="S18" s="16">
        <v>14.3</v>
      </c>
      <c r="T18" s="14">
        <f t="shared" si="25"/>
        <v>4.688524590163935</v>
      </c>
      <c r="U18" s="15">
        <v>0</v>
      </c>
      <c r="V18" s="17">
        <v>0</v>
      </c>
      <c r="W18" s="14" t="e">
        <f t="shared" si="9"/>
        <v>#DIV/0!</v>
      </c>
      <c r="X18" s="15">
        <v>70</v>
      </c>
      <c r="Y18" s="31">
        <v>15.5</v>
      </c>
      <c r="Z18" s="14">
        <f t="shared" si="10"/>
        <v>22.142857142857142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4920.8</v>
      </c>
      <c r="AK18" s="31">
        <v>2337.2</v>
      </c>
      <c r="AL18" s="14">
        <f t="shared" si="14"/>
        <v>47.49634205820191</v>
      </c>
      <c r="AM18" s="15">
        <v>2718</v>
      </c>
      <c r="AN18" s="15">
        <v>1359</v>
      </c>
      <c r="AO18" s="14">
        <f t="shared" si="15"/>
        <v>50</v>
      </c>
      <c r="AP18" s="15">
        <v>1353.6</v>
      </c>
      <c r="AQ18" s="17">
        <v>676.8</v>
      </c>
      <c r="AR18" s="14">
        <f t="shared" si="26"/>
        <v>50</v>
      </c>
      <c r="AS18" s="25">
        <v>6321.5</v>
      </c>
      <c r="AT18" s="32">
        <v>2193.2</v>
      </c>
      <c r="AU18" s="14">
        <f t="shared" si="16"/>
        <v>34.69429723957921</v>
      </c>
      <c r="AV18" s="45">
        <v>1945.1</v>
      </c>
      <c r="AW18" s="19">
        <v>741</v>
      </c>
      <c r="AX18" s="14">
        <f t="shared" si="17"/>
        <v>38.09572772608092</v>
      </c>
      <c r="AY18" s="20">
        <v>1320.4</v>
      </c>
      <c r="AZ18" s="19">
        <v>476.3</v>
      </c>
      <c r="BA18" s="14">
        <f t="shared" si="1"/>
        <v>36.07240230233263</v>
      </c>
      <c r="BB18" s="43">
        <v>1348.5</v>
      </c>
      <c r="BC18" s="21">
        <v>277.3</v>
      </c>
      <c r="BD18" s="14">
        <f t="shared" si="18"/>
        <v>20.563589173155357</v>
      </c>
      <c r="BE18" s="20">
        <v>367.4</v>
      </c>
      <c r="BF18" s="21">
        <v>30.2</v>
      </c>
      <c r="BG18" s="14">
        <f t="shared" si="19"/>
        <v>8.219923788786064</v>
      </c>
      <c r="BH18" s="20">
        <v>2553.6</v>
      </c>
      <c r="BI18" s="32">
        <v>1101.2</v>
      </c>
      <c r="BJ18" s="14">
        <f t="shared" si="20"/>
        <v>43.1234335839599</v>
      </c>
      <c r="BK18" s="33">
        <v>0</v>
      </c>
      <c r="BL18" s="33">
        <f t="shared" si="21"/>
        <v>607.5999999999999</v>
      </c>
      <c r="BM18" s="14" t="e">
        <f t="shared" si="22"/>
        <v>#DIV/0!</v>
      </c>
      <c r="BN18" s="22">
        <f t="shared" si="23"/>
        <v>-181.19999999999982</v>
      </c>
      <c r="BO18" s="22">
        <f t="shared" si="2"/>
        <v>607.5999999999999</v>
      </c>
      <c r="BP18" s="14">
        <f t="shared" si="24"/>
        <v>-335.320088300221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6515.8</v>
      </c>
      <c r="D19" s="30">
        <f t="shared" si="4"/>
        <v>2783.7</v>
      </c>
      <c r="E19" s="14">
        <f t="shared" si="5"/>
        <v>42.7223057797968</v>
      </c>
      <c r="F19" s="42">
        <v>1650.8</v>
      </c>
      <c r="G19" s="16">
        <v>645.6</v>
      </c>
      <c r="H19" s="14">
        <f t="shared" si="6"/>
        <v>39.1083111218803</v>
      </c>
      <c r="I19" s="15">
        <v>76</v>
      </c>
      <c r="J19" s="31">
        <v>35.1</v>
      </c>
      <c r="K19" s="14">
        <f t="shared" si="0"/>
        <v>46.18421052631579</v>
      </c>
      <c r="L19" s="15">
        <v>136</v>
      </c>
      <c r="M19" s="16">
        <v>123.6</v>
      </c>
      <c r="N19" s="14">
        <f t="shared" si="7"/>
        <v>90.88235294117646</v>
      </c>
      <c r="O19" s="15">
        <v>185</v>
      </c>
      <c r="P19" s="16">
        <v>18.2</v>
      </c>
      <c r="Q19" s="14">
        <f t="shared" si="8"/>
        <v>9.837837837837837</v>
      </c>
      <c r="R19" s="15">
        <v>320</v>
      </c>
      <c r="S19" s="16">
        <v>20.3</v>
      </c>
      <c r="T19" s="14">
        <f t="shared" si="25"/>
        <v>6.343750000000001</v>
      </c>
      <c r="U19" s="15">
        <v>0</v>
      </c>
      <c r="V19" s="17">
        <v>0</v>
      </c>
      <c r="W19" s="14" t="e">
        <f t="shared" si="9"/>
        <v>#DIV/0!</v>
      </c>
      <c r="X19" s="15">
        <v>210</v>
      </c>
      <c r="Y19" s="17">
        <v>76</v>
      </c>
      <c r="Z19" s="14">
        <f t="shared" si="10"/>
        <v>36.19047619047619</v>
      </c>
      <c r="AA19" s="15">
        <v>50</v>
      </c>
      <c r="AB19" s="16">
        <v>28.7</v>
      </c>
      <c r="AC19" s="14">
        <f t="shared" si="11"/>
        <v>57.4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4865</v>
      </c>
      <c r="AK19" s="16">
        <v>2138.1</v>
      </c>
      <c r="AL19" s="14">
        <f t="shared" si="14"/>
        <v>43.948612538540594</v>
      </c>
      <c r="AM19" s="15">
        <v>3607.7</v>
      </c>
      <c r="AN19" s="15">
        <v>1803.8</v>
      </c>
      <c r="AO19" s="14">
        <f t="shared" si="15"/>
        <v>49.99861407544973</v>
      </c>
      <c r="AP19" s="15">
        <v>0</v>
      </c>
      <c r="AQ19" s="16">
        <v>0</v>
      </c>
      <c r="AR19" s="14" t="e">
        <f t="shared" si="26"/>
        <v>#DIV/0!</v>
      </c>
      <c r="AS19" s="25">
        <v>6545.7</v>
      </c>
      <c r="AT19" s="19">
        <v>1755.2</v>
      </c>
      <c r="AU19" s="14">
        <f t="shared" si="16"/>
        <v>26.814550009930183</v>
      </c>
      <c r="AV19" s="45">
        <v>1967.1</v>
      </c>
      <c r="AW19" s="19">
        <v>608.9</v>
      </c>
      <c r="AX19" s="14">
        <f t="shared" si="17"/>
        <v>30.954196532967316</v>
      </c>
      <c r="AY19" s="52">
        <v>1349.6</v>
      </c>
      <c r="AZ19" s="32">
        <v>444.6</v>
      </c>
      <c r="BA19" s="14">
        <f t="shared" si="1"/>
        <v>32.9430942501482</v>
      </c>
      <c r="BB19" s="43">
        <v>1594.4</v>
      </c>
      <c r="BC19" s="21">
        <v>332.6</v>
      </c>
      <c r="BD19" s="14">
        <f t="shared" si="18"/>
        <v>20.86051179126944</v>
      </c>
      <c r="BE19" s="20">
        <v>1733.8</v>
      </c>
      <c r="BF19" s="21">
        <v>234.6</v>
      </c>
      <c r="BG19" s="14">
        <f t="shared" si="19"/>
        <v>13.53097243049948</v>
      </c>
      <c r="BH19" s="20">
        <v>1036.3</v>
      </c>
      <c r="BI19" s="19">
        <v>458.5</v>
      </c>
      <c r="BJ19" s="14">
        <f t="shared" si="20"/>
        <v>44.243944803628295</v>
      </c>
      <c r="BK19" s="33">
        <v>0</v>
      </c>
      <c r="BL19" s="33">
        <f t="shared" si="21"/>
        <v>1028.4999999999998</v>
      </c>
      <c r="BM19" s="14" t="e">
        <f t="shared" si="22"/>
        <v>#DIV/0!</v>
      </c>
      <c r="BN19" s="22">
        <f t="shared" si="23"/>
        <v>-29.899999999999636</v>
      </c>
      <c r="BO19" s="22">
        <f t="shared" si="2"/>
        <v>1028.4999999999998</v>
      </c>
      <c r="BP19" s="14">
        <f t="shared" si="24"/>
        <v>-3439.79933110372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11470.7</v>
      </c>
      <c r="D20" s="30">
        <f t="shared" si="4"/>
        <v>4776.1</v>
      </c>
      <c r="E20" s="14">
        <f t="shared" si="5"/>
        <v>41.637389174156766</v>
      </c>
      <c r="F20" s="42">
        <v>3197.7</v>
      </c>
      <c r="G20" s="16">
        <v>1143.6</v>
      </c>
      <c r="H20" s="14">
        <f t="shared" si="6"/>
        <v>35.76320480345248</v>
      </c>
      <c r="I20" s="15">
        <v>400</v>
      </c>
      <c r="J20" s="31">
        <v>177.2</v>
      </c>
      <c r="K20" s="14">
        <f t="shared" si="0"/>
        <v>44.3</v>
      </c>
      <c r="L20" s="15">
        <v>40</v>
      </c>
      <c r="M20" s="16">
        <v>31</v>
      </c>
      <c r="N20" s="14">
        <f t="shared" si="7"/>
        <v>77.5</v>
      </c>
      <c r="O20" s="15">
        <v>451</v>
      </c>
      <c r="P20" s="16">
        <v>25.9</v>
      </c>
      <c r="Q20" s="14">
        <f t="shared" si="8"/>
        <v>5.742793791574279</v>
      </c>
      <c r="R20" s="15">
        <v>750</v>
      </c>
      <c r="S20" s="16">
        <v>61.2</v>
      </c>
      <c r="T20" s="14">
        <f t="shared" si="25"/>
        <v>8.16</v>
      </c>
      <c r="U20" s="15">
        <v>0</v>
      </c>
      <c r="V20" s="17">
        <v>0</v>
      </c>
      <c r="W20" s="14" t="e">
        <f t="shared" si="9"/>
        <v>#DIV/0!</v>
      </c>
      <c r="X20" s="15">
        <v>350</v>
      </c>
      <c r="Y20" s="17">
        <v>118.4</v>
      </c>
      <c r="Z20" s="14">
        <f t="shared" si="10"/>
        <v>33.82857142857143</v>
      </c>
      <c r="AA20" s="15">
        <v>305</v>
      </c>
      <c r="AB20" s="16">
        <v>87.7</v>
      </c>
      <c r="AC20" s="14">
        <f t="shared" si="11"/>
        <v>28.75409836065574</v>
      </c>
      <c r="AD20" s="14">
        <v>0</v>
      </c>
      <c r="AE20" s="14">
        <v>0</v>
      </c>
      <c r="AF20" s="14" t="e">
        <f t="shared" si="12"/>
        <v>#DIV/0!</v>
      </c>
      <c r="AG20" s="14">
        <v>10</v>
      </c>
      <c r="AH20" s="14">
        <v>2.5</v>
      </c>
      <c r="AI20" s="14">
        <v>0.2</v>
      </c>
      <c r="AJ20" s="42">
        <v>8273</v>
      </c>
      <c r="AK20" s="16">
        <v>3632.5</v>
      </c>
      <c r="AL20" s="14">
        <f t="shared" si="14"/>
        <v>43.90789314637979</v>
      </c>
      <c r="AM20" s="15">
        <v>6272</v>
      </c>
      <c r="AN20" s="15">
        <v>3136</v>
      </c>
      <c r="AO20" s="14">
        <f t="shared" si="15"/>
        <v>50</v>
      </c>
      <c r="AP20" s="15">
        <v>0</v>
      </c>
      <c r="AQ20" s="16">
        <v>0</v>
      </c>
      <c r="AR20" s="14" t="e">
        <f t="shared" si="26"/>
        <v>#DIV/0!</v>
      </c>
      <c r="AS20" s="25">
        <v>12090.3</v>
      </c>
      <c r="AT20" s="19">
        <v>3378.8</v>
      </c>
      <c r="AU20" s="14">
        <f t="shared" si="16"/>
        <v>27.946370230680795</v>
      </c>
      <c r="AV20" s="45">
        <v>2678.2</v>
      </c>
      <c r="AW20" s="19">
        <v>1204.3</v>
      </c>
      <c r="AX20" s="14">
        <f t="shared" si="17"/>
        <v>44.966768725263236</v>
      </c>
      <c r="AY20" s="46">
        <v>1626.4</v>
      </c>
      <c r="AZ20" s="19">
        <v>721</v>
      </c>
      <c r="BA20" s="14">
        <f t="shared" si="1"/>
        <v>44.33103787506148</v>
      </c>
      <c r="BB20" s="43">
        <v>2292.5</v>
      </c>
      <c r="BC20" s="21">
        <v>458.6</v>
      </c>
      <c r="BD20" s="14">
        <f t="shared" si="18"/>
        <v>20.004362050163575</v>
      </c>
      <c r="BE20" s="20">
        <v>3690.9</v>
      </c>
      <c r="BF20" s="21">
        <v>178.5</v>
      </c>
      <c r="BG20" s="14">
        <f t="shared" si="19"/>
        <v>4.83621880842071</v>
      </c>
      <c r="BH20" s="20">
        <v>2770.8</v>
      </c>
      <c r="BI20" s="19">
        <v>1251.2</v>
      </c>
      <c r="BJ20" s="14">
        <f t="shared" si="20"/>
        <v>45.1566334632597</v>
      </c>
      <c r="BK20" s="33">
        <v>863.3</v>
      </c>
      <c r="BL20" s="33">
        <f t="shared" si="21"/>
        <v>1397.3000000000002</v>
      </c>
      <c r="BM20" s="14">
        <f t="shared" si="22"/>
        <v>161.85567010309282</v>
      </c>
      <c r="BN20" s="22">
        <f t="shared" si="23"/>
        <v>-619.5999999999985</v>
      </c>
      <c r="BO20" s="22">
        <f t="shared" si="2"/>
        <v>1397.3000000000002</v>
      </c>
      <c r="BP20" s="14">
        <f t="shared" si="24"/>
        <v>-225.5164622336997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4960.7</v>
      </c>
      <c r="D21" s="40">
        <f t="shared" si="4"/>
        <v>2508.3</v>
      </c>
      <c r="E21" s="14">
        <f t="shared" si="5"/>
        <v>50.563428548390355</v>
      </c>
      <c r="F21" s="42">
        <v>1056.1</v>
      </c>
      <c r="G21" s="16">
        <v>615.7</v>
      </c>
      <c r="H21" s="14">
        <f t="shared" si="6"/>
        <v>58.29940346558092</v>
      </c>
      <c r="I21" s="15">
        <v>34</v>
      </c>
      <c r="J21" s="16">
        <v>16.5</v>
      </c>
      <c r="K21" s="14">
        <f t="shared" si="0"/>
        <v>48.529411764705884</v>
      </c>
      <c r="L21" s="15">
        <v>46</v>
      </c>
      <c r="M21" s="16">
        <v>36.2</v>
      </c>
      <c r="N21" s="14">
        <f t="shared" si="7"/>
        <v>78.69565217391305</v>
      </c>
      <c r="O21" s="15">
        <v>43</v>
      </c>
      <c r="P21" s="16">
        <v>0.6</v>
      </c>
      <c r="Q21" s="14">
        <f t="shared" si="8"/>
        <v>1.3953488372093024</v>
      </c>
      <c r="R21" s="15">
        <v>181</v>
      </c>
      <c r="S21" s="16">
        <v>10.5</v>
      </c>
      <c r="T21" s="14">
        <f t="shared" si="25"/>
        <v>5.801104972375691</v>
      </c>
      <c r="U21" s="15">
        <v>0</v>
      </c>
      <c r="V21" s="17">
        <v>0</v>
      </c>
      <c r="W21" s="14" t="e">
        <f t="shared" si="9"/>
        <v>#DIV/0!</v>
      </c>
      <c r="X21" s="15">
        <v>317</v>
      </c>
      <c r="Y21" s="17">
        <v>318.1</v>
      </c>
      <c r="Z21" s="14">
        <f t="shared" si="10"/>
        <v>100.34700315457414</v>
      </c>
      <c r="AA21" s="15">
        <v>6</v>
      </c>
      <c r="AB21" s="31">
        <v>3.6</v>
      </c>
      <c r="AC21" s="14">
        <f t="shared" si="11"/>
        <v>60</v>
      </c>
      <c r="AD21" s="14">
        <v>0</v>
      </c>
      <c r="AE21" s="14">
        <v>0</v>
      </c>
      <c r="AF21" s="14" t="e">
        <f t="shared" si="12"/>
        <v>#DIV/0!</v>
      </c>
      <c r="AG21" s="14">
        <v>9.1</v>
      </c>
      <c r="AH21" s="30">
        <v>9.1</v>
      </c>
      <c r="AI21" s="14">
        <f t="shared" si="13"/>
        <v>100</v>
      </c>
      <c r="AJ21" s="49">
        <v>3904.6</v>
      </c>
      <c r="AK21" s="17">
        <v>1892.6</v>
      </c>
      <c r="AL21" s="14">
        <f t="shared" si="14"/>
        <v>48.471034164831224</v>
      </c>
      <c r="AM21" s="15">
        <v>1322.3</v>
      </c>
      <c r="AN21" s="15">
        <v>661.2</v>
      </c>
      <c r="AO21" s="14">
        <f t="shared" si="15"/>
        <v>50.00378129017621</v>
      </c>
      <c r="AP21" s="15">
        <v>1961.5</v>
      </c>
      <c r="AQ21" s="16">
        <v>980.8</v>
      </c>
      <c r="AR21" s="14">
        <f t="shared" si="26"/>
        <v>50.0025490695896</v>
      </c>
      <c r="AS21" s="51">
        <v>4999.3</v>
      </c>
      <c r="AT21" s="19">
        <v>1847.9</v>
      </c>
      <c r="AU21" s="14">
        <f t="shared" si="16"/>
        <v>36.963174844478225</v>
      </c>
      <c r="AV21" s="45">
        <v>1520.7</v>
      </c>
      <c r="AW21" s="19">
        <v>697.6</v>
      </c>
      <c r="AX21" s="14">
        <f t="shared" si="17"/>
        <v>45.873610837114484</v>
      </c>
      <c r="AY21" s="46">
        <v>962.8</v>
      </c>
      <c r="AZ21" s="19">
        <v>534.1</v>
      </c>
      <c r="BA21" s="14">
        <f t="shared" si="1"/>
        <v>55.47361861238056</v>
      </c>
      <c r="BB21" s="43">
        <v>921.4</v>
      </c>
      <c r="BC21" s="21">
        <v>221</v>
      </c>
      <c r="BD21" s="14">
        <f t="shared" si="18"/>
        <v>23.985239852398525</v>
      </c>
      <c r="BE21" s="20">
        <v>876.5</v>
      </c>
      <c r="BF21" s="21">
        <v>112.7</v>
      </c>
      <c r="BG21" s="14">
        <f t="shared" si="19"/>
        <v>12.857957786651456</v>
      </c>
      <c r="BH21" s="20">
        <v>1517.6</v>
      </c>
      <c r="BI21" s="19">
        <v>734.9</v>
      </c>
      <c r="BJ21" s="14">
        <f t="shared" si="20"/>
        <v>48.42514496573537</v>
      </c>
      <c r="BK21" s="33">
        <f>C21-AS21</f>
        <v>-38.600000000000364</v>
      </c>
      <c r="BL21" s="33">
        <f t="shared" si="21"/>
        <v>660.4000000000001</v>
      </c>
      <c r="BM21" s="14">
        <f t="shared" si="22"/>
        <v>-1710.880829015528</v>
      </c>
      <c r="BN21" s="22">
        <f t="shared" si="23"/>
        <v>-38.600000000000364</v>
      </c>
      <c r="BO21" s="22">
        <f t="shared" si="2"/>
        <v>660.4000000000001</v>
      </c>
      <c r="BP21" s="14">
        <f t="shared" si="24"/>
        <v>-1710.880829015528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7480.4</v>
      </c>
      <c r="D22" s="34">
        <f t="shared" si="4"/>
        <v>3043.6</v>
      </c>
      <c r="E22" s="14">
        <f t="shared" si="5"/>
        <v>40.687663761296186</v>
      </c>
      <c r="F22" s="42">
        <v>1449.9</v>
      </c>
      <c r="G22" s="16">
        <v>518.9</v>
      </c>
      <c r="H22" s="14">
        <f t="shared" si="6"/>
        <v>35.78867508104007</v>
      </c>
      <c r="I22" s="15">
        <v>38</v>
      </c>
      <c r="J22" s="16">
        <v>20.4</v>
      </c>
      <c r="K22" s="14">
        <f t="shared" si="0"/>
        <v>53.68421052631579</v>
      </c>
      <c r="L22" s="15">
        <v>68</v>
      </c>
      <c r="M22" s="31">
        <v>56.8</v>
      </c>
      <c r="N22" s="14">
        <f t="shared" si="7"/>
        <v>83.52941176470587</v>
      </c>
      <c r="O22" s="15">
        <v>95</v>
      </c>
      <c r="P22" s="16">
        <v>3.3</v>
      </c>
      <c r="Q22" s="14">
        <f t="shared" si="8"/>
        <v>3.4736842105263155</v>
      </c>
      <c r="R22" s="15">
        <v>371</v>
      </c>
      <c r="S22" s="16">
        <v>25.3</v>
      </c>
      <c r="T22" s="14">
        <f t="shared" si="25"/>
        <v>6.819407008086253</v>
      </c>
      <c r="U22" s="15">
        <v>0</v>
      </c>
      <c r="V22" s="17">
        <v>0</v>
      </c>
      <c r="W22" s="14" t="e">
        <f t="shared" si="9"/>
        <v>#DIV/0!</v>
      </c>
      <c r="X22" s="15">
        <v>150</v>
      </c>
      <c r="Y22" s="17">
        <v>57.6</v>
      </c>
      <c r="Z22" s="14">
        <f t="shared" si="10"/>
        <v>38.4</v>
      </c>
      <c r="AA22" s="15">
        <v>100</v>
      </c>
      <c r="AB22" s="16">
        <v>12.3</v>
      </c>
      <c r="AC22" s="14">
        <f t="shared" si="11"/>
        <v>12.3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6030.5</v>
      </c>
      <c r="AK22" s="16">
        <v>2524.7</v>
      </c>
      <c r="AL22" s="14">
        <f t="shared" si="14"/>
        <v>41.86551695547632</v>
      </c>
      <c r="AM22" s="15">
        <v>3185.1</v>
      </c>
      <c r="AN22" s="15">
        <v>1592.6</v>
      </c>
      <c r="AO22" s="14">
        <f t="shared" si="15"/>
        <v>50.00156980942514</v>
      </c>
      <c r="AP22" s="15">
        <v>1152.3</v>
      </c>
      <c r="AQ22" s="16">
        <v>576.2</v>
      </c>
      <c r="AR22" s="14">
        <f>AQ22/AP22*100</f>
        <v>50.00433914779138</v>
      </c>
      <c r="AS22" s="25">
        <v>7867</v>
      </c>
      <c r="AT22" s="19">
        <v>2945.3</v>
      </c>
      <c r="AU22" s="14">
        <f t="shared" si="16"/>
        <v>37.438667853057076</v>
      </c>
      <c r="AV22" s="45">
        <v>2019.6</v>
      </c>
      <c r="AW22" s="32">
        <v>793.6</v>
      </c>
      <c r="AX22" s="14">
        <f t="shared" si="17"/>
        <v>39.29490988314518</v>
      </c>
      <c r="AY22" s="46">
        <v>1497.8</v>
      </c>
      <c r="AZ22" s="32">
        <v>599.9</v>
      </c>
      <c r="BA22" s="14">
        <f t="shared" si="1"/>
        <v>40.052076378688746</v>
      </c>
      <c r="BB22" s="43">
        <v>1302.4</v>
      </c>
      <c r="BC22" s="21">
        <v>347</v>
      </c>
      <c r="BD22" s="14">
        <f t="shared" si="18"/>
        <v>26.64312039312039</v>
      </c>
      <c r="BE22" s="20">
        <v>2928.9</v>
      </c>
      <c r="BF22" s="21">
        <v>1130.9</v>
      </c>
      <c r="BG22" s="14">
        <f t="shared" si="19"/>
        <v>38.61176550923555</v>
      </c>
      <c r="BH22" s="20">
        <v>1487.4</v>
      </c>
      <c r="BI22" s="32">
        <v>632.1</v>
      </c>
      <c r="BJ22" s="14">
        <f t="shared" si="20"/>
        <v>42.496974586526825</v>
      </c>
      <c r="BK22" s="33">
        <v>0</v>
      </c>
      <c r="BL22" s="33">
        <f t="shared" si="21"/>
        <v>98.29999999999973</v>
      </c>
      <c r="BM22" s="14" t="e">
        <f t="shared" si="22"/>
        <v>#DIV/0!</v>
      </c>
      <c r="BN22" s="22">
        <f t="shared" si="23"/>
        <v>-386.60000000000036</v>
      </c>
      <c r="BO22" s="22">
        <f t="shared" si="2"/>
        <v>98.29999999999973</v>
      </c>
      <c r="BP22" s="14">
        <f t="shared" si="24"/>
        <v>-25.42679772374538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4685.4</v>
      </c>
      <c r="D23" s="34">
        <f t="shared" si="4"/>
        <v>2084.2</v>
      </c>
      <c r="E23" s="14">
        <f t="shared" si="5"/>
        <v>44.48286165535493</v>
      </c>
      <c r="F23" s="42">
        <v>1388.2</v>
      </c>
      <c r="G23" s="16">
        <v>609.5</v>
      </c>
      <c r="H23" s="14">
        <f t="shared" si="6"/>
        <v>43.905777265523696</v>
      </c>
      <c r="I23" s="15">
        <v>40.5</v>
      </c>
      <c r="J23" s="16">
        <v>17.7</v>
      </c>
      <c r="K23" s="14">
        <f t="shared" si="0"/>
        <v>43.7037037037037</v>
      </c>
      <c r="L23" s="15">
        <v>150</v>
      </c>
      <c r="M23" s="16">
        <v>138</v>
      </c>
      <c r="N23" s="14">
        <f t="shared" si="7"/>
        <v>92</v>
      </c>
      <c r="O23" s="15">
        <v>53</v>
      </c>
      <c r="P23" s="16">
        <v>0.9</v>
      </c>
      <c r="Q23" s="14">
        <f t="shared" si="8"/>
        <v>1.6981132075471699</v>
      </c>
      <c r="R23" s="15">
        <v>267</v>
      </c>
      <c r="S23" s="16">
        <v>19.2</v>
      </c>
      <c r="T23" s="14">
        <f t="shared" si="25"/>
        <v>7.191011235955055</v>
      </c>
      <c r="U23" s="15">
        <v>0</v>
      </c>
      <c r="V23" s="17">
        <v>0</v>
      </c>
      <c r="W23" s="14" t="e">
        <f t="shared" si="9"/>
        <v>#DIV/0!</v>
      </c>
      <c r="X23" s="15">
        <v>260</v>
      </c>
      <c r="Y23" s="17">
        <v>30.8</v>
      </c>
      <c r="Z23" s="14">
        <f t="shared" si="10"/>
        <v>11.846153846153847</v>
      </c>
      <c r="AA23" s="15">
        <v>16</v>
      </c>
      <c r="AB23" s="16">
        <v>0</v>
      </c>
      <c r="AC23" s="14">
        <f t="shared" si="11"/>
        <v>0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3297.2</v>
      </c>
      <c r="AK23" s="16">
        <v>1474.7</v>
      </c>
      <c r="AL23" s="14">
        <f t="shared" si="14"/>
        <v>44.72582797525173</v>
      </c>
      <c r="AM23" s="15">
        <v>1813.3</v>
      </c>
      <c r="AN23" s="15">
        <v>906.6</v>
      </c>
      <c r="AO23" s="14">
        <f t="shared" si="15"/>
        <v>49.99724259637126</v>
      </c>
      <c r="AP23" s="15">
        <v>670.7</v>
      </c>
      <c r="AQ23" s="16">
        <v>335.4</v>
      </c>
      <c r="AR23" s="14">
        <f>AQ23/AP23*100</f>
        <v>50.007454897867895</v>
      </c>
      <c r="AS23" s="25">
        <v>4939.7</v>
      </c>
      <c r="AT23" s="32">
        <v>1532.4</v>
      </c>
      <c r="AU23" s="14">
        <f t="shared" si="16"/>
        <v>31.022126849808696</v>
      </c>
      <c r="AV23" s="45">
        <v>1635.2</v>
      </c>
      <c r="AW23" s="19">
        <v>581.3</v>
      </c>
      <c r="AX23" s="14">
        <f t="shared" si="17"/>
        <v>35.549168297455964</v>
      </c>
      <c r="AY23" s="46">
        <v>1016.8</v>
      </c>
      <c r="AZ23" s="19">
        <v>360.9</v>
      </c>
      <c r="BA23" s="14">
        <f t="shared" si="1"/>
        <v>35.49370574350905</v>
      </c>
      <c r="BB23" s="25">
        <v>887</v>
      </c>
      <c r="BC23" s="21">
        <v>201</v>
      </c>
      <c r="BD23" s="14">
        <f t="shared" si="18"/>
        <v>22.66065388951522</v>
      </c>
      <c r="BE23" s="20">
        <v>894.9</v>
      </c>
      <c r="BF23" s="21">
        <v>83.1</v>
      </c>
      <c r="BG23" s="14">
        <f t="shared" si="19"/>
        <v>9.285953737847803</v>
      </c>
      <c r="BH23" s="20">
        <v>1391.2</v>
      </c>
      <c r="BI23" s="19">
        <v>623.4</v>
      </c>
      <c r="BJ23" s="14">
        <f t="shared" si="20"/>
        <v>44.81023576768257</v>
      </c>
      <c r="BK23" s="33">
        <v>0</v>
      </c>
      <c r="BL23" s="33">
        <f t="shared" si="21"/>
        <v>551.7999999999997</v>
      </c>
      <c r="BM23" s="14" t="e">
        <f t="shared" si="22"/>
        <v>#DIV/0!</v>
      </c>
      <c r="BN23" s="22">
        <f t="shared" si="23"/>
        <v>-254.30000000000018</v>
      </c>
      <c r="BO23" s="22">
        <f t="shared" si="2"/>
        <v>551.7999999999997</v>
      </c>
      <c r="BP23" s="14">
        <f t="shared" si="24"/>
        <v>-216.98780967361358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4456.2</v>
      </c>
      <c r="D24" s="34">
        <f t="shared" si="4"/>
        <v>1662.2</v>
      </c>
      <c r="E24" s="14">
        <f t="shared" si="5"/>
        <v>37.30083928010413</v>
      </c>
      <c r="F24" s="42">
        <v>897.5</v>
      </c>
      <c r="G24" s="31">
        <v>291.8</v>
      </c>
      <c r="H24" s="14">
        <f t="shared" si="6"/>
        <v>32.51253481894151</v>
      </c>
      <c r="I24" s="15">
        <v>106.3</v>
      </c>
      <c r="J24" s="16">
        <v>34.7</v>
      </c>
      <c r="K24" s="14">
        <f t="shared" si="0"/>
        <v>32.64346190028222</v>
      </c>
      <c r="L24" s="15">
        <v>55</v>
      </c>
      <c r="M24" s="16">
        <v>0</v>
      </c>
      <c r="N24" s="14">
        <f t="shared" si="7"/>
        <v>0</v>
      </c>
      <c r="O24" s="15">
        <v>123</v>
      </c>
      <c r="P24" s="16">
        <v>0.8</v>
      </c>
      <c r="Q24" s="14">
        <f t="shared" si="8"/>
        <v>0.6504065040650406</v>
      </c>
      <c r="R24" s="15">
        <v>237</v>
      </c>
      <c r="S24" s="16">
        <v>16.7</v>
      </c>
      <c r="T24" s="14">
        <f t="shared" si="25"/>
        <v>7.046413502109703</v>
      </c>
      <c r="U24" s="15">
        <v>0</v>
      </c>
      <c r="V24" s="17">
        <v>0</v>
      </c>
      <c r="W24" s="14" t="e">
        <f t="shared" si="9"/>
        <v>#DIV/0!</v>
      </c>
      <c r="X24" s="15">
        <v>60</v>
      </c>
      <c r="Y24" s="17">
        <v>54.4</v>
      </c>
      <c r="Z24" s="14">
        <f t="shared" si="10"/>
        <v>90.66666666666666</v>
      </c>
      <c r="AA24" s="15">
        <v>0</v>
      </c>
      <c r="AB24" s="16">
        <v>3.6</v>
      </c>
      <c r="AC24" s="14" t="e">
        <f t="shared" si="11"/>
        <v>#DIV/0!</v>
      </c>
      <c r="AD24" s="14">
        <v>0</v>
      </c>
      <c r="AE24" s="14">
        <v>0</v>
      </c>
      <c r="AF24" s="14" t="e">
        <f t="shared" si="12"/>
        <v>#DIV/0!</v>
      </c>
      <c r="AG24" s="14">
        <v>20</v>
      </c>
      <c r="AH24" s="14">
        <v>14.8</v>
      </c>
      <c r="AI24" s="14">
        <f t="shared" si="13"/>
        <v>74</v>
      </c>
      <c r="AJ24" s="42">
        <v>3558.7</v>
      </c>
      <c r="AK24" s="16">
        <v>1370.4</v>
      </c>
      <c r="AL24" s="14">
        <f t="shared" si="14"/>
        <v>38.508444094753706</v>
      </c>
      <c r="AM24" s="15">
        <v>2051.2</v>
      </c>
      <c r="AN24" s="15">
        <v>1025.6</v>
      </c>
      <c r="AO24" s="14">
        <f t="shared" si="15"/>
        <v>50</v>
      </c>
      <c r="AP24" s="42">
        <v>578.3</v>
      </c>
      <c r="AQ24" s="17">
        <v>146.2</v>
      </c>
      <c r="AR24" s="14">
        <f t="shared" si="26"/>
        <v>25.280996022825526</v>
      </c>
      <c r="AS24" s="25">
        <v>4799.6</v>
      </c>
      <c r="AT24" s="19">
        <v>1495</v>
      </c>
      <c r="AU24" s="14">
        <f t="shared" si="16"/>
        <v>31.14842903575298</v>
      </c>
      <c r="AV24" s="24">
        <v>1470.3</v>
      </c>
      <c r="AW24" s="19">
        <v>604.2</v>
      </c>
      <c r="AX24" s="14">
        <f t="shared" si="17"/>
        <v>41.09365435625383</v>
      </c>
      <c r="AY24" s="20">
        <v>939.2</v>
      </c>
      <c r="AZ24" s="32">
        <v>362.8</v>
      </c>
      <c r="BA24" s="14">
        <f t="shared" si="1"/>
        <v>38.62862010221465</v>
      </c>
      <c r="BB24" s="25">
        <v>1473.3</v>
      </c>
      <c r="BC24" s="21">
        <v>163</v>
      </c>
      <c r="BD24" s="14">
        <f t="shared" si="18"/>
        <v>11.06359872395303</v>
      </c>
      <c r="BE24" s="20">
        <v>321.5</v>
      </c>
      <c r="BF24" s="21">
        <v>53.7</v>
      </c>
      <c r="BG24" s="14">
        <f t="shared" si="19"/>
        <v>16.702954898911354</v>
      </c>
      <c r="BH24" s="20">
        <v>1386.9</v>
      </c>
      <c r="BI24" s="19">
        <v>630.5</v>
      </c>
      <c r="BJ24" s="14">
        <f t="shared" si="20"/>
        <v>45.46110029562333</v>
      </c>
      <c r="BK24" s="33">
        <v>0</v>
      </c>
      <c r="BL24" s="33">
        <f t="shared" si="21"/>
        <v>167.20000000000005</v>
      </c>
      <c r="BM24" s="14" t="e">
        <f t="shared" si="22"/>
        <v>#DIV/0!</v>
      </c>
      <c r="BN24" s="22">
        <f t="shared" si="23"/>
        <v>-343.40000000000055</v>
      </c>
      <c r="BO24" s="22">
        <f t="shared" si="2"/>
        <v>167.20000000000005</v>
      </c>
      <c r="BP24" s="14">
        <f t="shared" si="24"/>
        <v>-48.689574839836865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3572.3</v>
      </c>
      <c r="D25" s="34">
        <f t="shared" si="4"/>
        <v>1596</v>
      </c>
      <c r="E25" s="14">
        <f t="shared" si="5"/>
        <v>44.67709878789575</v>
      </c>
      <c r="F25" s="42">
        <v>977.7</v>
      </c>
      <c r="G25" s="16">
        <v>480.9</v>
      </c>
      <c r="H25" s="14">
        <f t="shared" si="6"/>
        <v>49.186867137158636</v>
      </c>
      <c r="I25" s="15">
        <v>134</v>
      </c>
      <c r="J25" s="16">
        <v>49.9</v>
      </c>
      <c r="K25" s="14">
        <f t="shared" si="0"/>
        <v>37.23880597014925</v>
      </c>
      <c r="L25" s="15">
        <v>350</v>
      </c>
      <c r="M25" s="16">
        <v>291.5</v>
      </c>
      <c r="N25" s="14">
        <f t="shared" si="7"/>
        <v>83.28571428571429</v>
      </c>
      <c r="O25" s="15">
        <v>45</v>
      </c>
      <c r="P25" s="16">
        <v>1.2</v>
      </c>
      <c r="Q25" s="14">
        <f t="shared" si="8"/>
        <v>2.6666666666666665</v>
      </c>
      <c r="R25" s="15">
        <v>189</v>
      </c>
      <c r="S25" s="31">
        <v>10.1</v>
      </c>
      <c r="T25" s="14">
        <f t="shared" si="25"/>
        <v>5.343915343915344</v>
      </c>
      <c r="U25" s="15">
        <v>0</v>
      </c>
      <c r="V25" s="17">
        <v>0</v>
      </c>
      <c r="W25" s="14" t="e">
        <f t="shared" si="9"/>
        <v>#DIV/0!</v>
      </c>
      <c r="X25" s="15">
        <v>35</v>
      </c>
      <c r="Y25" s="17">
        <v>16.5</v>
      </c>
      <c r="Z25" s="14">
        <f t="shared" si="10"/>
        <v>47.14285714285714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2594.6</v>
      </c>
      <c r="AK25" s="16">
        <v>1115.1</v>
      </c>
      <c r="AL25" s="14">
        <f t="shared" si="14"/>
        <v>42.977722963077156</v>
      </c>
      <c r="AM25" s="15">
        <v>1260.6</v>
      </c>
      <c r="AN25" s="15">
        <v>630.3</v>
      </c>
      <c r="AO25" s="14">
        <f>AN25/AM25*100</f>
        <v>50</v>
      </c>
      <c r="AP25" s="15">
        <v>630.8</v>
      </c>
      <c r="AQ25" s="16">
        <v>315.4</v>
      </c>
      <c r="AR25" s="14">
        <f t="shared" si="26"/>
        <v>50</v>
      </c>
      <c r="AS25" s="25">
        <v>3601.9</v>
      </c>
      <c r="AT25" s="32">
        <v>1096.6</v>
      </c>
      <c r="AU25" s="14">
        <v>0</v>
      </c>
      <c r="AV25" s="24">
        <v>1461.3</v>
      </c>
      <c r="AW25" s="19">
        <v>564.1</v>
      </c>
      <c r="AX25" s="14">
        <f t="shared" si="17"/>
        <v>38.60261411072333</v>
      </c>
      <c r="AY25" s="20">
        <v>945.6</v>
      </c>
      <c r="AZ25" s="19">
        <v>364.1</v>
      </c>
      <c r="BA25" s="14">
        <f t="shared" si="1"/>
        <v>38.50465313028765</v>
      </c>
      <c r="BB25" s="25">
        <v>533.7</v>
      </c>
      <c r="BC25" s="21">
        <v>140.4</v>
      </c>
      <c r="BD25" s="14">
        <f t="shared" si="18"/>
        <v>26.30691399662732</v>
      </c>
      <c r="BE25" s="20">
        <v>651</v>
      </c>
      <c r="BF25" s="21">
        <v>11.4</v>
      </c>
      <c r="BG25" s="14">
        <f t="shared" si="19"/>
        <v>1.7511520737327189</v>
      </c>
      <c r="BH25" s="46">
        <v>850.3</v>
      </c>
      <c r="BI25" s="19">
        <v>337.1</v>
      </c>
      <c r="BJ25" s="14">
        <f t="shared" si="20"/>
        <v>39.64483123603434</v>
      </c>
      <c r="BK25" s="33">
        <v>0</v>
      </c>
      <c r="BL25" s="33">
        <f t="shared" si="21"/>
        <v>499.4000000000001</v>
      </c>
      <c r="BM25" s="14" t="e">
        <f t="shared" si="22"/>
        <v>#DIV/0!</v>
      </c>
      <c r="BN25" s="22">
        <f t="shared" si="23"/>
        <v>-29.59999999999991</v>
      </c>
      <c r="BO25" s="22">
        <f t="shared" si="2"/>
        <v>499.4000000000001</v>
      </c>
      <c r="BP25" s="14">
        <f t="shared" si="24"/>
        <v>-1687.1621621621678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5734.5</v>
      </c>
      <c r="D26" s="34">
        <f t="shared" si="4"/>
        <v>2588.7</v>
      </c>
      <c r="E26" s="14">
        <f t="shared" si="5"/>
        <v>45.1425582003662</v>
      </c>
      <c r="F26" s="15">
        <v>1135.3</v>
      </c>
      <c r="G26" s="16">
        <v>355</v>
      </c>
      <c r="H26" s="14">
        <f t="shared" si="6"/>
        <v>31.26926803488065</v>
      </c>
      <c r="I26" s="15">
        <v>38.5</v>
      </c>
      <c r="J26" s="38">
        <v>34.1</v>
      </c>
      <c r="K26" s="14">
        <f t="shared" si="0"/>
        <v>88.57142857142858</v>
      </c>
      <c r="L26" s="15">
        <v>32</v>
      </c>
      <c r="M26" s="16">
        <v>24</v>
      </c>
      <c r="N26" s="14">
        <f t="shared" si="7"/>
        <v>75</v>
      </c>
      <c r="O26" s="15">
        <v>132</v>
      </c>
      <c r="P26" s="16">
        <v>1.7</v>
      </c>
      <c r="Q26" s="14">
        <f t="shared" si="8"/>
        <v>1.2878787878787878</v>
      </c>
      <c r="R26" s="15">
        <v>335.2</v>
      </c>
      <c r="S26" s="16">
        <v>11.2</v>
      </c>
      <c r="T26" s="14">
        <f t="shared" si="25"/>
        <v>3.341288782816229</v>
      </c>
      <c r="U26" s="15">
        <v>0</v>
      </c>
      <c r="V26" s="17">
        <v>0</v>
      </c>
      <c r="W26" s="14" t="e">
        <f t="shared" si="9"/>
        <v>#DIV/0!</v>
      </c>
      <c r="X26" s="15">
        <v>150</v>
      </c>
      <c r="Y26" s="17">
        <v>56.6</v>
      </c>
      <c r="Z26" s="14">
        <f t="shared" si="10"/>
        <v>37.733333333333334</v>
      </c>
      <c r="AA26" s="15">
        <v>10</v>
      </c>
      <c r="AB26" s="16">
        <v>6.1</v>
      </c>
      <c r="AC26" s="14">
        <f t="shared" si="11"/>
        <v>61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4599.2</v>
      </c>
      <c r="AK26" s="16">
        <v>2233.7</v>
      </c>
      <c r="AL26" s="14">
        <f t="shared" si="14"/>
        <v>48.56714211167159</v>
      </c>
      <c r="AM26" s="15">
        <v>2768</v>
      </c>
      <c r="AN26" s="15">
        <v>1384</v>
      </c>
      <c r="AO26" s="14">
        <f t="shared" si="15"/>
        <v>50</v>
      </c>
      <c r="AP26" s="15">
        <v>964.5</v>
      </c>
      <c r="AQ26" s="16">
        <v>482.2</v>
      </c>
      <c r="AR26" s="14">
        <f t="shared" si="26"/>
        <v>49.99481596682219</v>
      </c>
      <c r="AS26" s="25">
        <v>5829.3</v>
      </c>
      <c r="AT26" s="19">
        <v>1890.9</v>
      </c>
      <c r="AU26" s="14">
        <f t="shared" si="16"/>
        <v>32.43785703257681</v>
      </c>
      <c r="AV26" s="24">
        <v>1785</v>
      </c>
      <c r="AW26" s="19">
        <v>588.9</v>
      </c>
      <c r="AX26" s="14">
        <f t="shared" si="17"/>
        <v>32.991596638655466</v>
      </c>
      <c r="AY26" s="20">
        <v>1301.5</v>
      </c>
      <c r="AZ26" s="19">
        <v>437.9</v>
      </c>
      <c r="BA26" s="14">
        <f t="shared" si="1"/>
        <v>33.6457933154053</v>
      </c>
      <c r="BB26" s="25">
        <v>1367.4</v>
      </c>
      <c r="BC26" s="21">
        <v>249</v>
      </c>
      <c r="BD26" s="14">
        <f t="shared" si="18"/>
        <v>18.209741114523915</v>
      </c>
      <c r="BE26" s="20">
        <v>514.9</v>
      </c>
      <c r="BF26" s="21">
        <v>211.9</v>
      </c>
      <c r="BG26" s="14">
        <f t="shared" si="19"/>
        <v>41.153622062536414</v>
      </c>
      <c r="BH26" s="20">
        <v>2056.4</v>
      </c>
      <c r="BI26" s="32">
        <v>802.3</v>
      </c>
      <c r="BJ26" s="14">
        <f t="shared" si="20"/>
        <v>39.014783116125265</v>
      </c>
      <c r="BK26" s="33">
        <v>0</v>
      </c>
      <c r="BL26" s="33">
        <f t="shared" si="21"/>
        <v>697.7999999999997</v>
      </c>
      <c r="BM26" s="14" t="e">
        <f t="shared" si="22"/>
        <v>#DIV/0!</v>
      </c>
      <c r="BN26" s="22">
        <f t="shared" si="23"/>
        <v>-94.80000000000018</v>
      </c>
      <c r="BO26" s="22">
        <f t="shared" si="2"/>
        <v>697.7999999999997</v>
      </c>
      <c r="BP26" s="14">
        <f t="shared" si="24"/>
        <v>-736.0759493670869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5534.2</v>
      </c>
      <c r="D27" s="30">
        <f t="shared" si="4"/>
        <v>2154.7000000000003</v>
      </c>
      <c r="E27" s="14">
        <f t="shared" si="5"/>
        <v>38.93426330815656</v>
      </c>
      <c r="F27" s="15">
        <v>779.5</v>
      </c>
      <c r="G27" s="31">
        <v>321.8</v>
      </c>
      <c r="H27" s="14">
        <f t="shared" si="6"/>
        <v>41.28287363694676</v>
      </c>
      <c r="I27" s="15">
        <v>28</v>
      </c>
      <c r="J27" s="31">
        <v>12</v>
      </c>
      <c r="K27" s="14">
        <f t="shared" si="0"/>
        <v>42.857142857142854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0.9</v>
      </c>
      <c r="Q27" s="14">
        <f t="shared" si="8"/>
        <v>2.25</v>
      </c>
      <c r="R27" s="15">
        <v>160</v>
      </c>
      <c r="S27" s="16">
        <v>5.9</v>
      </c>
      <c r="T27" s="14">
        <f t="shared" si="25"/>
        <v>3.6875000000000004</v>
      </c>
      <c r="U27" s="15">
        <v>0</v>
      </c>
      <c r="V27" s="17">
        <v>0</v>
      </c>
      <c r="W27" s="14" t="e">
        <f t="shared" si="9"/>
        <v>#DIV/0!</v>
      </c>
      <c r="X27" s="15">
        <v>110</v>
      </c>
      <c r="Y27" s="17">
        <v>62.3</v>
      </c>
      <c r="Z27" s="14">
        <f t="shared" si="10"/>
        <v>56.636363636363626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4754.7</v>
      </c>
      <c r="AK27" s="16">
        <v>1832.9</v>
      </c>
      <c r="AL27" s="14">
        <f t="shared" si="14"/>
        <v>38.54922497739079</v>
      </c>
      <c r="AM27" s="15">
        <v>2638.3</v>
      </c>
      <c r="AN27" s="15">
        <v>1319.2</v>
      </c>
      <c r="AO27" s="14">
        <f t="shared" si="15"/>
        <v>50.001895159761965</v>
      </c>
      <c r="AP27" s="15">
        <v>1178.9</v>
      </c>
      <c r="AQ27" s="16">
        <v>292.1</v>
      </c>
      <c r="AR27" s="14">
        <f t="shared" si="26"/>
        <v>24.777334803630502</v>
      </c>
      <c r="AS27" s="25">
        <v>5634.3</v>
      </c>
      <c r="AT27" s="19">
        <v>1487</v>
      </c>
      <c r="AU27" s="14">
        <f t="shared" si="16"/>
        <v>26.391920912979426</v>
      </c>
      <c r="AV27" s="24">
        <v>1752.7</v>
      </c>
      <c r="AW27" s="32">
        <v>655.7</v>
      </c>
      <c r="AX27" s="14">
        <f t="shared" si="17"/>
        <v>37.41085182860729</v>
      </c>
      <c r="AY27" s="20">
        <v>1343.7</v>
      </c>
      <c r="AZ27" s="32">
        <v>474.9</v>
      </c>
      <c r="BA27" s="14">
        <f t="shared" si="1"/>
        <v>35.34271042643447</v>
      </c>
      <c r="BB27" s="25">
        <v>1543.8</v>
      </c>
      <c r="BC27" s="21">
        <v>188.7</v>
      </c>
      <c r="BD27" s="14">
        <f t="shared" si="18"/>
        <v>12.223085891954916</v>
      </c>
      <c r="BE27" s="20">
        <v>1019.9</v>
      </c>
      <c r="BF27" s="21">
        <v>137.2</v>
      </c>
      <c r="BG27" s="14">
        <f t="shared" si="19"/>
        <v>13.45229924502402</v>
      </c>
      <c r="BH27" s="20">
        <v>1212.2</v>
      </c>
      <c r="BI27" s="32">
        <v>456.3</v>
      </c>
      <c r="BJ27" s="14">
        <f t="shared" si="20"/>
        <v>37.642303250288734</v>
      </c>
      <c r="BK27" s="33">
        <v>0</v>
      </c>
      <c r="BL27" s="33">
        <f t="shared" si="21"/>
        <v>667.7000000000003</v>
      </c>
      <c r="BM27" s="14" t="e">
        <f t="shared" si="22"/>
        <v>#DIV/0!</v>
      </c>
      <c r="BN27" s="22">
        <f t="shared" si="23"/>
        <v>-100.10000000000036</v>
      </c>
      <c r="BO27" s="22">
        <f t="shared" si="2"/>
        <v>667.7000000000003</v>
      </c>
      <c r="BP27" s="14">
        <f t="shared" si="24"/>
        <v>-667.0329670329648</v>
      </c>
      <c r="BQ27" s="6"/>
      <c r="BR27" s="23"/>
    </row>
    <row r="28" spans="1:70" ht="15.75">
      <c r="A28" s="11">
        <v>19</v>
      </c>
      <c r="B28" s="12" t="s">
        <v>45</v>
      </c>
      <c r="C28" s="13">
        <f>F28+AJ28</f>
        <v>6847.2</v>
      </c>
      <c r="D28" s="14">
        <f t="shared" si="4"/>
        <v>2509.3999999999996</v>
      </c>
      <c r="E28" s="14">
        <f t="shared" si="5"/>
        <v>36.64855707442457</v>
      </c>
      <c r="F28" s="15">
        <v>1802.5</v>
      </c>
      <c r="G28" s="16">
        <v>910.3</v>
      </c>
      <c r="H28" s="14">
        <f t="shared" si="6"/>
        <v>50.502080443828014</v>
      </c>
      <c r="I28" s="15">
        <v>145.6</v>
      </c>
      <c r="J28" s="16">
        <v>72.3</v>
      </c>
      <c r="K28" s="14">
        <f t="shared" si="0"/>
        <v>49.65659340659341</v>
      </c>
      <c r="L28" s="15">
        <v>85</v>
      </c>
      <c r="M28" s="31">
        <v>77.8</v>
      </c>
      <c r="N28" s="14">
        <f t="shared" si="7"/>
        <v>91.52941176470588</v>
      </c>
      <c r="O28" s="15">
        <v>155</v>
      </c>
      <c r="P28" s="16">
        <v>1.9</v>
      </c>
      <c r="Q28" s="14">
        <f t="shared" si="8"/>
        <v>1.225806451612903</v>
      </c>
      <c r="R28" s="15">
        <v>305.2</v>
      </c>
      <c r="S28" s="16">
        <v>13.7</v>
      </c>
      <c r="T28" s="14">
        <f t="shared" si="25"/>
        <v>4.4888597640891215</v>
      </c>
      <c r="U28" s="15">
        <v>0</v>
      </c>
      <c r="V28" s="17">
        <v>0</v>
      </c>
      <c r="W28" s="14" t="e">
        <f t="shared" si="9"/>
        <v>#DIV/0!</v>
      </c>
      <c r="X28" s="15">
        <v>265</v>
      </c>
      <c r="Y28" s="17">
        <v>158.9</v>
      </c>
      <c r="Z28" s="14">
        <f t="shared" si="10"/>
        <v>59.9622641509434</v>
      </c>
      <c r="AA28" s="15">
        <v>305</v>
      </c>
      <c r="AB28" s="17">
        <v>301.8</v>
      </c>
      <c r="AC28" s="14">
        <f t="shared" si="11"/>
        <v>98.95081967213115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5044.7</v>
      </c>
      <c r="AK28" s="16">
        <v>1599.1</v>
      </c>
      <c r="AL28" s="14">
        <f t="shared" si="14"/>
        <v>31.69861438737685</v>
      </c>
      <c r="AM28" s="15">
        <v>2670.4</v>
      </c>
      <c r="AN28" s="15">
        <v>1335.2</v>
      </c>
      <c r="AO28" s="14">
        <f t="shared" si="15"/>
        <v>50</v>
      </c>
      <c r="AP28" s="15">
        <v>449.2</v>
      </c>
      <c r="AQ28" s="16">
        <v>0</v>
      </c>
      <c r="AR28" s="14">
        <f t="shared" si="26"/>
        <v>0</v>
      </c>
      <c r="AS28" s="25">
        <v>7537.2</v>
      </c>
      <c r="AT28" s="19">
        <v>2072.9</v>
      </c>
      <c r="AU28" s="14">
        <f>AT28/AS28*100</f>
        <v>27.502255479488408</v>
      </c>
      <c r="AV28" s="24">
        <v>1790.5</v>
      </c>
      <c r="AW28" s="19">
        <v>739.5</v>
      </c>
      <c r="AX28" s="14">
        <f t="shared" si="17"/>
        <v>41.30131248254678</v>
      </c>
      <c r="AY28" s="20">
        <v>1471.9</v>
      </c>
      <c r="AZ28" s="19">
        <v>636.8</v>
      </c>
      <c r="BA28" s="14">
        <f t="shared" si="1"/>
        <v>43.26380868265506</v>
      </c>
      <c r="BB28" s="25">
        <v>3147.6</v>
      </c>
      <c r="BC28" s="21">
        <v>250.7</v>
      </c>
      <c r="BD28" s="14">
        <f t="shared" si="18"/>
        <v>7.964798576693354</v>
      </c>
      <c r="BE28" s="20">
        <v>631.2</v>
      </c>
      <c r="BF28" s="21">
        <v>72</v>
      </c>
      <c r="BG28" s="14">
        <f t="shared" si="19"/>
        <v>11.406844106463877</v>
      </c>
      <c r="BH28" s="20">
        <v>1862.1</v>
      </c>
      <c r="BI28" s="19">
        <v>972.3</v>
      </c>
      <c r="BJ28" s="14">
        <f t="shared" si="20"/>
        <v>52.21524085709682</v>
      </c>
      <c r="BK28" s="33">
        <v>0</v>
      </c>
      <c r="BL28" s="33">
        <f t="shared" si="21"/>
        <v>436.49999999999955</v>
      </c>
      <c r="BM28" s="14" t="e">
        <f t="shared" si="22"/>
        <v>#DIV/0!</v>
      </c>
      <c r="BN28" s="22">
        <f t="shared" si="23"/>
        <v>-690</v>
      </c>
      <c r="BO28" s="22">
        <f t="shared" si="2"/>
        <v>436.49999999999955</v>
      </c>
      <c r="BP28" s="14">
        <f t="shared" si="24"/>
        <v>-63.26086956521733</v>
      </c>
      <c r="BQ28" s="6"/>
      <c r="BR28" s="23"/>
    </row>
    <row r="29" spans="1:70" ht="14.25" customHeight="1">
      <c r="A29" s="84" t="s">
        <v>17</v>
      </c>
      <c r="B29" s="85"/>
      <c r="C29" s="41">
        <f>SUM(C10:C28)</f>
        <v>201800</v>
      </c>
      <c r="D29" s="41">
        <f>SUM(D10:D28)</f>
        <v>64391.19999999999</v>
      </c>
      <c r="E29" s="35">
        <f>D29/C29*100</f>
        <v>31.908424182358765</v>
      </c>
      <c r="F29" s="41">
        <f>SUM(F10:F28)</f>
        <v>63685.299999999996</v>
      </c>
      <c r="G29" s="41">
        <f>SUM(G10:G28)</f>
        <v>25327.1</v>
      </c>
      <c r="H29" s="35">
        <f>G29/F29*100</f>
        <v>39.76914609807915</v>
      </c>
      <c r="I29" s="41">
        <f>SUM(I10:I28)</f>
        <v>23677.499999999996</v>
      </c>
      <c r="J29" s="41">
        <f>SUM(J10:J28)</f>
        <v>10396.2</v>
      </c>
      <c r="K29" s="30">
        <f t="shared" si="0"/>
        <v>43.90750712701933</v>
      </c>
      <c r="L29" s="41">
        <f>SUM(L10:L28)</f>
        <v>1439</v>
      </c>
      <c r="M29" s="41">
        <f>SUM(M10:M28)</f>
        <v>1035.5</v>
      </c>
      <c r="N29" s="35">
        <f>M29/L29*100</f>
        <v>71.95969423210563</v>
      </c>
      <c r="O29" s="41">
        <f>SUM(O10:O28)</f>
        <v>6429</v>
      </c>
      <c r="P29" s="41">
        <f>SUM(P10:P28)</f>
        <v>285.19999999999993</v>
      </c>
      <c r="Q29" s="35">
        <f>P29/O29*100</f>
        <v>4.4361487011976966</v>
      </c>
      <c r="R29" s="41">
        <f>SUM(R10:R28)</f>
        <v>12887.600000000002</v>
      </c>
      <c r="S29" s="41">
        <f>SUM(S10:S28)</f>
        <v>2370.4999999999995</v>
      </c>
      <c r="T29" s="35">
        <f>S29/R29*100</f>
        <v>18.39364970979856</v>
      </c>
      <c r="U29" s="41">
        <f>SUM(U10:U28)</f>
        <v>1000</v>
      </c>
      <c r="V29" s="41">
        <f>SUM(V10:V28)</f>
        <v>204.7</v>
      </c>
      <c r="W29" s="35">
        <f>V29/U29*100</f>
        <v>20.47</v>
      </c>
      <c r="X29" s="41">
        <f>SUM(X10:X28)</f>
        <v>3178</v>
      </c>
      <c r="Y29" s="41">
        <f>SUM(Y10:Y28)</f>
        <v>1584.1999999999998</v>
      </c>
      <c r="Z29" s="35">
        <f>Y29/X29*100</f>
        <v>49.84896161107614</v>
      </c>
      <c r="AA29" s="41">
        <f>SUM(AA10:AA28)</f>
        <v>927</v>
      </c>
      <c r="AB29" s="41">
        <f>SUM(AB10:AB28)</f>
        <v>462.4</v>
      </c>
      <c r="AC29" s="35">
        <f>AB29/AA29*100</f>
        <v>49.88133764832794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569.1</v>
      </c>
      <c r="AH29" s="41">
        <f>SUM(AH10:AH28)</f>
        <v>479.1</v>
      </c>
      <c r="AI29" s="30">
        <f t="shared" si="13"/>
        <v>84.1855561412757</v>
      </c>
      <c r="AJ29" s="41">
        <f>SUM(AJ10:AJ28)</f>
        <v>138114.70000000004</v>
      </c>
      <c r="AK29" s="41">
        <f>SUM(AK10:AK28)</f>
        <v>39064.1</v>
      </c>
      <c r="AL29" s="35">
        <f>AK29/AJ29*100</f>
        <v>28.28381048505336</v>
      </c>
      <c r="AM29" s="41">
        <f>SUM(AM10:AM28)</f>
        <v>51094.9</v>
      </c>
      <c r="AN29" s="41">
        <f>SUM(AN10:AN28)</f>
        <v>25547.499999999996</v>
      </c>
      <c r="AO29" s="35">
        <f>AN29/AM29*100</f>
        <v>50.00009785712467</v>
      </c>
      <c r="AP29" s="41">
        <f>SUM(AP10:AP28)</f>
        <v>11542.4</v>
      </c>
      <c r="AQ29" s="41">
        <f>SUM(AQ10:AQ28)</f>
        <v>4159.5</v>
      </c>
      <c r="AR29" s="35">
        <f>AQ29/AP29*100</f>
        <v>36.036699473246465</v>
      </c>
      <c r="AS29" s="41">
        <f>SUM(AS10:AS28)</f>
        <v>215639.3</v>
      </c>
      <c r="AT29" s="41">
        <f>SUM(AT10:AT28)</f>
        <v>55123.200000000004</v>
      </c>
      <c r="AU29" s="35">
        <f>(AT29/AS29)*100</f>
        <v>25.56268732091043</v>
      </c>
      <c r="AV29" s="41">
        <f>SUM(AV10:AV28)</f>
        <v>41246.4</v>
      </c>
      <c r="AW29" s="41">
        <f>SUM(AW10:AW28)</f>
        <v>15189.1</v>
      </c>
      <c r="AX29" s="35">
        <f>AW29/AV29*100</f>
        <v>36.825274448194264</v>
      </c>
      <c r="AY29" s="41">
        <f>SUM(AY10:AY28)</f>
        <v>27342.5</v>
      </c>
      <c r="AZ29" s="41">
        <f>SUM(AZ10:AZ28)</f>
        <v>10487.3</v>
      </c>
      <c r="BA29" s="35">
        <f t="shared" si="1"/>
        <v>38.355307671207825</v>
      </c>
      <c r="BB29" s="41">
        <f>SUM(BB10:BB28)</f>
        <v>58288.00000000001</v>
      </c>
      <c r="BC29" s="41">
        <f>SUM(BC10:BC28)</f>
        <v>14150</v>
      </c>
      <c r="BD29" s="35">
        <f>BC29/BB29*100</f>
        <v>24.276008783969253</v>
      </c>
      <c r="BE29" s="41">
        <f>SUM(BE10:BE28)</f>
        <v>76884.99999999999</v>
      </c>
      <c r="BF29" s="41">
        <f>SUM(BF10:BF28)</f>
        <v>10454.700000000003</v>
      </c>
      <c r="BG29" s="35">
        <f>BF29/BE29*100</f>
        <v>13.59784093126098</v>
      </c>
      <c r="BH29" s="41">
        <f>SUM(BH10:BH28)</f>
        <v>35290.4</v>
      </c>
      <c r="BI29" s="41">
        <f>SUM(BI10:BI28)</f>
        <v>13978.999999999998</v>
      </c>
      <c r="BJ29" s="35">
        <f>BI29/BH29*100</f>
        <v>39.61133906104776</v>
      </c>
      <c r="BK29" s="41">
        <f>SUM(BK10:BK28)</f>
        <v>-2764.000000000001</v>
      </c>
      <c r="BL29" s="41">
        <f>SUM(BL10:BL28)</f>
        <v>9267.999999999998</v>
      </c>
      <c r="BM29" s="35">
        <f>BL29/BK29*100</f>
        <v>-335.3111432706221</v>
      </c>
      <c r="BN29" s="27">
        <f>SUM(BN10:BN28)</f>
        <v>-13839.300000000005</v>
      </c>
      <c r="BO29" s="27">
        <f>SUM(BO10:BO28)</f>
        <v>9267.999999999998</v>
      </c>
      <c r="BP29" s="27">
        <f>BO29/BN29*100</f>
        <v>-66.96870506456247</v>
      </c>
      <c r="BQ29" s="6"/>
      <c r="BR29" s="23"/>
    </row>
    <row r="30" spans="3:68" ht="15.75" hidden="1">
      <c r="C30" s="28">
        <f aca="true" t="shared" si="27" ref="C30:AC30">C29-C20</f>
        <v>190329.3</v>
      </c>
      <c r="D30" s="28">
        <f t="shared" si="27"/>
        <v>59615.09999999999</v>
      </c>
      <c r="E30" s="28">
        <f t="shared" si="27"/>
        <v>-9.728964991798001</v>
      </c>
      <c r="F30" s="28">
        <f t="shared" si="27"/>
        <v>60487.6</v>
      </c>
      <c r="G30" s="28">
        <f t="shared" si="27"/>
        <v>24183.5</v>
      </c>
      <c r="H30" s="28">
        <f t="shared" si="27"/>
        <v>4.005941294626666</v>
      </c>
      <c r="I30" s="28">
        <f t="shared" si="27"/>
        <v>23277.499999999996</v>
      </c>
      <c r="J30" s="28">
        <f t="shared" si="27"/>
        <v>10219</v>
      </c>
      <c r="K30" s="28">
        <f t="shared" si="27"/>
        <v>-0.39249287298066804</v>
      </c>
      <c r="L30" s="28">
        <f t="shared" si="27"/>
        <v>1399</v>
      </c>
      <c r="M30" s="28">
        <f t="shared" si="27"/>
        <v>1004.5</v>
      </c>
      <c r="N30" s="28">
        <f t="shared" si="27"/>
        <v>-5.540305767894367</v>
      </c>
      <c r="O30" s="28">
        <f t="shared" si="27"/>
        <v>5978</v>
      </c>
      <c r="P30" s="28">
        <f t="shared" si="27"/>
        <v>259.29999999999995</v>
      </c>
      <c r="Q30" s="28">
        <f t="shared" si="27"/>
        <v>-1.3066450903765823</v>
      </c>
      <c r="R30" s="28">
        <f t="shared" si="27"/>
        <v>12137.600000000002</v>
      </c>
      <c r="S30" s="28">
        <f t="shared" si="27"/>
        <v>2309.2999999999997</v>
      </c>
      <c r="T30" s="28">
        <f t="shared" si="27"/>
        <v>10.23364970979856</v>
      </c>
      <c r="U30" s="28">
        <f t="shared" si="27"/>
        <v>1000</v>
      </c>
      <c r="V30" s="28">
        <f t="shared" si="27"/>
        <v>204.7</v>
      </c>
      <c r="W30" s="28" t="e">
        <f t="shared" si="27"/>
        <v>#DIV/0!</v>
      </c>
      <c r="X30" s="28">
        <f t="shared" si="27"/>
        <v>2828</v>
      </c>
      <c r="Y30" s="28">
        <f t="shared" si="27"/>
        <v>1465.7999999999997</v>
      </c>
      <c r="Z30" s="28">
        <f t="shared" si="27"/>
        <v>16.020390182504713</v>
      </c>
      <c r="AA30" s="28">
        <f t="shared" si="27"/>
        <v>622</v>
      </c>
      <c r="AB30" s="28">
        <f t="shared" si="27"/>
        <v>374.7</v>
      </c>
      <c r="AC30" s="28">
        <f t="shared" si="27"/>
        <v>21.127239287672204</v>
      </c>
      <c r="AD30" s="28"/>
      <c r="AE30" s="28"/>
      <c r="AF30" s="14" t="e">
        <f t="shared" si="12"/>
        <v>#DIV/0!</v>
      </c>
      <c r="AG30" s="28">
        <f aca="true" t="shared" si="28" ref="AG30:BP30">AG29-AG20</f>
        <v>559.1</v>
      </c>
      <c r="AH30" s="28">
        <f t="shared" si="28"/>
        <v>476.6</v>
      </c>
      <c r="AI30" s="14">
        <f t="shared" si="13"/>
        <v>85.24414237166876</v>
      </c>
      <c r="AJ30" s="28">
        <f t="shared" si="28"/>
        <v>129841.70000000004</v>
      </c>
      <c r="AK30" s="28">
        <f t="shared" si="28"/>
        <v>35431.6</v>
      </c>
      <c r="AL30" s="28">
        <f t="shared" si="28"/>
        <v>-15.624082661326433</v>
      </c>
      <c r="AM30" s="28">
        <f t="shared" si="28"/>
        <v>44822.9</v>
      </c>
      <c r="AN30" s="28">
        <f t="shared" si="28"/>
        <v>22411.499999999996</v>
      </c>
      <c r="AO30" s="28">
        <f t="shared" si="28"/>
        <v>9.785712467191843E-05</v>
      </c>
      <c r="AP30" s="28">
        <f t="shared" si="28"/>
        <v>11542.4</v>
      </c>
      <c r="AQ30" s="28">
        <f t="shared" si="28"/>
        <v>4159.5</v>
      </c>
      <c r="AR30" s="28" t="e">
        <f t="shared" si="28"/>
        <v>#DIV/0!</v>
      </c>
      <c r="AS30" s="28">
        <f t="shared" si="28"/>
        <v>203549</v>
      </c>
      <c r="AT30" s="28">
        <f t="shared" si="28"/>
        <v>51744.4</v>
      </c>
      <c r="AU30" s="28">
        <f t="shared" si="28"/>
        <v>-2.3836829097703642</v>
      </c>
      <c r="AV30" s="28">
        <f t="shared" si="28"/>
        <v>38568.200000000004</v>
      </c>
      <c r="AW30" s="28">
        <f t="shared" si="28"/>
        <v>13984.800000000001</v>
      </c>
      <c r="AX30" s="28">
        <f t="shared" si="28"/>
        <v>-8.141494277068972</v>
      </c>
      <c r="AY30" s="28">
        <f t="shared" si="28"/>
        <v>25716.1</v>
      </c>
      <c r="AZ30" s="28">
        <f t="shared" si="28"/>
        <v>9766.3</v>
      </c>
      <c r="BA30" s="28">
        <f t="shared" si="28"/>
        <v>-5.975730203853658</v>
      </c>
      <c r="BB30" s="28">
        <f t="shared" si="28"/>
        <v>55995.50000000001</v>
      </c>
      <c r="BC30" s="28">
        <f t="shared" si="28"/>
        <v>13691.4</v>
      </c>
      <c r="BD30" s="28">
        <f t="shared" si="28"/>
        <v>4.271646733805678</v>
      </c>
      <c r="BE30" s="28">
        <f t="shared" si="28"/>
        <v>73194.09999999999</v>
      </c>
      <c r="BF30" s="28">
        <f t="shared" si="28"/>
        <v>10276.200000000003</v>
      </c>
      <c r="BG30" s="28">
        <f t="shared" si="28"/>
        <v>8.761622122840269</v>
      </c>
      <c r="BH30" s="28">
        <f t="shared" si="28"/>
        <v>32519.600000000002</v>
      </c>
      <c r="BI30" s="28">
        <f t="shared" si="28"/>
        <v>12727.799999999997</v>
      </c>
      <c r="BJ30" s="28">
        <f t="shared" si="28"/>
        <v>-5.545294402211944</v>
      </c>
      <c r="BK30" s="28">
        <f>BK29-BK20</f>
        <v>-3627.300000000001</v>
      </c>
      <c r="BL30" s="28">
        <f>BL29-BL20</f>
        <v>7870.699999999998</v>
      </c>
      <c r="BM30" s="28">
        <f>BM29-BM20</f>
        <v>-497.16681337371494</v>
      </c>
      <c r="BN30" s="28">
        <f t="shared" si="28"/>
        <v>-13219.700000000006</v>
      </c>
      <c r="BO30" s="28">
        <f t="shared" si="28"/>
        <v>7870.699999999998</v>
      </c>
      <c r="BP30" s="28">
        <f t="shared" si="28"/>
        <v>158.54775716913724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S4:AU7"/>
    <mergeCell ref="AA6:AC7"/>
    <mergeCell ref="AD6:AF7"/>
    <mergeCell ref="AP6:AR7"/>
    <mergeCell ref="A29:B29"/>
    <mergeCell ref="AG6:AI7"/>
    <mergeCell ref="AM6:AO7"/>
    <mergeCell ref="B4:B8"/>
    <mergeCell ref="A4:A8"/>
    <mergeCell ref="R6:T7"/>
    <mergeCell ref="BN4:BP7"/>
    <mergeCell ref="BE5:BG7"/>
    <mergeCell ref="BH5:BJ7"/>
    <mergeCell ref="AV4:BJ4"/>
    <mergeCell ref="BB5:BD7"/>
    <mergeCell ref="AV5:AX7"/>
    <mergeCell ref="L6:N7"/>
    <mergeCell ref="I6:K7"/>
    <mergeCell ref="O6:Q7"/>
    <mergeCell ref="X6:Z7"/>
    <mergeCell ref="AJ5:AL7"/>
    <mergeCell ref="U6:W7"/>
    <mergeCell ref="AM5:AR5"/>
    <mergeCell ref="AY6:BA7"/>
    <mergeCell ref="AY5:BA5"/>
    <mergeCell ref="BK4:BM7"/>
    <mergeCell ref="R1:T1"/>
    <mergeCell ref="C2:T2"/>
    <mergeCell ref="C4:E7"/>
    <mergeCell ref="F4:AR4"/>
    <mergeCell ref="F5:H7"/>
    <mergeCell ref="I5:AI5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2021-06-07T06:48:46Z</cp:lastPrinted>
  <dcterms:created xsi:type="dcterms:W3CDTF">2013-04-03T10:22:22Z</dcterms:created>
  <dcterms:modified xsi:type="dcterms:W3CDTF">2021-07-05T09:01:08Z</dcterms:modified>
  <cp:category/>
  <cp:version/>
  <cp:contentType/>
  <cp:contentStatus/>
</cp:coreProperties>
</file>