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<sst xmlns="http://schemas.openxmlformats.org/spreadsheetml/2006/main" count="118" uniqueCount="52">
  <si>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</si>
  <si>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</si>
  <si>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</si>
  <si>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</si>
  <si>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</si>
  <si>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</si>
  <si>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</si>
  <si>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</si>
  <si>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</si>
  <si>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</si>
  <si>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</si>
  <si>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</si>
  <si>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</si>
  <si>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</si>
  <si>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</si>
  <si>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</si>
  <si>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</si>
  <si>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</si>
  <si>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</si>
  <si>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</si>
  <si>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</si>
  <si>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</si>
  <si>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</si>
  <si>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</si>
  <si>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</si>
  <si>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</si>
  <si>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</si>
  <si>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</si>
  <si>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</si>
  <si>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</si>
  <si>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</si>
  <si>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</si>
  <si>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</si>
  <si>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</si>
  <si>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</si>
  <si>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</si>
  <si>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</si>
  <si>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</si>
  <si>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</si>
  <si>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</si>
  <si>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</si>
  <si>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</si>
  <si>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</si>
  <si>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</si>
  <si>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</si>
  <si>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</si>
  <si>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</si>
  <si>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</si>
  <si>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</si>
  <si>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</si>
  <si>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</si>
  <si>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марта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</si>
</sst>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7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7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0" applyNumberFormat="1" applyFont="1" applyBorder="1" applyAlignment="1" applyProtection="1">
      <alignment vertical="center" wrapText="1"/>
      <protection locked="0"/>
    </xf>
    <xf numFmtId="172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>
      <alignment/>
      <protection/>
    </xf>
    <xf numFmtId="173" fontId="7" fillId="32" borderId="10" xfId="0" applyNumberFormat="1" applyFont="1" applyFill="1" applyBorder="1" applyAlignment="1" applyProtection="1">
      <alignment/>
      <protection locked="0"/>
    </xf>
    <xf numFmtId="173" fontId="7" fillId="32" borderId="10" xfId="0" applyNumberFormat="1" applyFont="1" applyFill="1" applyBorder="1" applyAlignment="1" applyProtection="1">
      <alignment vertical="center" wrapText="1"/>
      <protection locked="0"/>
    </xf>
    <xf numFmtId="172" fontId="10" fillId="32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3" borderId="10" xfId="53" applyNumberFormat="1" applyFont="1" applyFill="1" applyBorder="1" applyAlignment="1" applyProtection="1">
      <alignment vertical="center" wrapText="1"/>
      <protection locked="0"/>
    </xf>
    <xf numFmtId="172" fontId="7" fillId="33" borderId="10" xfId="0" applyNumberFormat="1" applyFont="1" applyFill="1" applyBorder="1" applyAlignment="1" applyProtection="1">
      <alignment vertical="center" wrapText="1"/>
      <protection locked="0"/>
    </xf>
    <xf numFmtId="173" fontId="7" fillId="33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4" applyNumberFormat="1" applyFont="1" applyFill="1" applyBorder="1" applyAlignment="1" applyProtection="1">
      <alignment vertical="center" wrapText="1"/>
      <protection locked="0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0" fontId="6" fillId="33" borderId="10" xfId="55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0" xfId="0" applyNumberFormat="1" applyFont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35" borderId="10" xfId="0" applyNumberFormat="1" applyFont="1" applyFill="1" applyBorder="1" applyAlignment="1" applyProtection="1">
      <alignment/>
      <protection locked="0"/>
    </xf>
    <xf numFmtId="172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10" fillId="35" borderId="10" xfId="0" applyNumberFormat="1" applyFont="1" applyFill="1" applyBorder="1" applyAlignment="1" applyProtection="1">
      <alignment vertical="center" wrapText="1"/>
      <protection locked="0"/>
    </xf>
    <xf numFmtId="172" fontId="7" fillId="36" borderId="10" xfId="0" applyNumberFormat="1" applyFont="1" applyFill="1" applyBorder="1" applyAlignment="1" applyProtection="1">
      <alignment vertical="center" wrapText="1"/>
      <protection locked="0"/>
    </xf>
    <xf numFmtId="0" fontId="6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 applyProtection="1">
      <alignment horizontal="center" vertical="center" wrapText="1"/>
      <protection locked="0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left" vertical="center" wrapText="1"/>
      <protection/>
    </xf>
    <xf numFmtId="0" fontId="6" fillId="0" borderId="20" xfId="53" applyFont="1" applyFill="1" applyBorder="1" applyAlignment="1">
      <alignment horizontal="left" vertical="center" wrapText="1"/>
      <protection/>
    </xf>
    <xf numFmtId="0" fontId="6" fillId="0" borderId="21" xfId="53" applyFont="1" applyFill="1" applyBorder="1" applyAlignment="1">
      <alignment horizontal="left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19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I26" sqref="BI26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49" t="s">
        <v>0</v>
      </c>
      <c r="S1" s="49"/>
      <c r="T1" s="49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50" t="s">
        <v>51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53" t="s">
        <v>18</v>
      </c>
      <c r="B4" s="82" t="s">
        <v>1</v>
      </c>
      <c r="C4" s="51" t="s">
        <v>46</v>
      </c>
      <c r="D4" s="52"/>
      <c r="E4" s="53"/>
      <c r="F4" s="60" t="s">
        <v>2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6" t="s">
        <v>47</v>
      </c>
      <c r="AT4" s="52"/>
      <c r="AU4" s="53"/>
      <c r="AV4" s="60" t="s">
        <v>4</v>
      </c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51" t="s">
        <v>50</v>
      </c>
      <c r="BL4" s="52"/>
      <c r="BM4" s="53"/>
      <c r="BN4" s="66" t="s">
        <v>48</v>
      </c>
      <c r="BO4" s="52"/>
      <c r="BP4" s="53"/>
      <c r="BQ4" s="6"/>
      <c r="BR4" s="6"/>
    </row>
    <row r="5" spans="1:70" ht="15" customHeight="1">
      <c r="A5" s="56"/>
      <c r="B5" s="83"/>
      <c r="C5" s="54"/>
      <c r="D5" s="55"/>
      <c r="E5" s="56"/>
      <c r="F5" s="62" t="s">
        <v>3</v>
      </c>
      <c r="G5" s="62"/>
      <c r="H5" s="62"/>
      <c r="I5" s="63" t="s">
        <v>4</v>
      </c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5"/>
      <c r="AJ5" s="62" t="s">
        <v>5</v>
      </c>
      <c r="AK5" s="62"/>
      <c r="AL5" s="62"/>
      <c r="AM5" s="60" t="s">
        <v>4</v>
      </c>
      <c r="AN5" s="61"/>
      <c r="AO5" s="61"/>
      <c r="AP5" s="61"/>
      <c r="AQ5" s="61"/>
      <c r="AR5" s="61"/>
      <c r="AS5" s="54"/>
      <c r="AT5" s="55"/>
      <c r="AU5" s="56"/>
      <c r="AV5" s="68" t="s">
        <v>9</v>
      </c>
      <c r="AW5" s="69"/>
      <c r="AX5" s="69"/>
      <c r="AY5" s="67" t="s">
        <v>4</v>
      </c>
      <c r="AZ5" s="67"/>
      <c r="BA5" s="67"/>
      <c r="BB5" s="67" t="s">
        <v>10</v>
      </c>
      <c r="BC5" s="67"/>
      <c r="BD5" s="67"/>
      <c r="BE5" s="67" t="s">
        <v>11</v>
      </c>
      <c r="BF5" s="67"/>
      <c r="BG5" s="67"/>
      <c r="BH5" s="62" t="s">
        <v>12</v>
      </c>
      <c r="BI5" s="62"/>
      <c r="BJ5" s="62"/>
      <c r="BK5" s="54"/>
      <c r="BL5" s="55"/>
      <c r="BM5" s="56"/>
      <c r="BN5" s="54"/>
      <c r="BO5" s="55"/>
      <c r="BP5" s="56"/>
      <c r="BQ5" s="6"/>
      <c r="BR5" s="6"/>
    </row>
    <row r="6" spans="1:70" ht="15" customHeight="1">
      <c r="A6" s="56"/>
      <c r="B6" s="83"/>
      <c r="C6" s="54"/>
      <c r="D6" s="55"/>
      <c r="E6" s="56"/>
      <c r="F6" s="62"/>
      <c r="G6" s="62"/>
      <c r="H6" s="62"/>
      <c r="I6" s="51" t="s">
        <v>6</v>
      </c>
      <c r="J6" s="52"/>
      <c r="K6" s="53"/>
      <c r="L6" s="51" t="s">
        <v>7</v>
      </c>
      <c r="M6" s="52"/>
      <c r="N6" s="53"/>
      <c r="O6" s="51" t="s">
        <v>20</v>
      </c>
      <c r="P6" s="52"/>
      <c r="Q6" s="53"/>
      <c r="R6" s="51" t="s">
        <v>8</v>
      </c>
      <c r="S6" s="52"/>
      <c r="T6" s="53"/>
      <c r="U6" s="51" t="s">
        <v>19</v>
      </c>
      <c r="V6" s="52"/>
      <c r="W6" s="53"/>
      <c r="X6" s="51" t="s">
        <v>21</v>
      </c>
      <c r="Y6" s="52"/>
      <c r="Z6" s="53"/>
      <c r="AA6" s="51" t="s">
        <v>25</v>
      </c>
      <c r="AB6" s="52"/>
      <c r="AC6" s="53"/>
      <c r="AD6" s="74" t="s">
        <v>26</v>
      </c>
      <c r="AE6" s="75"/>
      <c r="AF6" s="76"/>
      <c r="AG6" s="51" t="s">
        <v>24</v>
      </c>
      <c r="AH6" s="52"/>
      <c r="AI6" s="53"/>
      <c r="AJ6" s="62"/>
      <c r="AK6" s="62"/>
      <c r="AL6" s="62"/>
      <c r="AM6" s="51" t="s">
        <v>22</v>
      </c>
      <c r="AN6" s="52"/>
      <c r="AO6" s="53"/>
      <c r="AP6" s="51" t="s">
        <v>23</v>
      </c>
      <c r="AQ6" s="52"/>
      <c r="AR6" s="53"/>
      <c r="AS6" s="54"/>
      <c r="AT6" s="55"/>
      <c r="AU6" s="56"/>
      <c r="AV6" s="70"/>
      <c r="AW6" s="71"/>
      <c r="AX6" s="71"/>
      <c r="AY6" s="67" t="s">
        <v>13</v>
      </c>
      <c r="AZ6" s="67"/>
      <c r="BA6" s="67"/>
      <c r="BB6" s="67"/>
      <c r="BC6" s="67"/>
      <c r="BD6" s="67"/>
      <c r="BE6" s="67"/>
      <c r="BF6" s="67"/>
      <c r="BG6" s="67"/>
      <c r="BH6" s="62"/>
      <c r="BI6" s="62"/>
      <c r="BJ6" s="62"/>
      <c r="BK6" s="54"/>
      <c r="BL6" s="55"/>
      <c r="BM6" s="56"/>
      <c r="BN6" s="54"/>
      <c r="BO6" s="55"/>
      <c r="BP6" s="56"/>
      <c r="BQ6" s="6"/>
      <c r="BR6" s="6"/>
    </row>
    <row r="7" spans="1:70" ht="193.5" customHeight="1">
      <c r="A7" s="56"/>
      <c r="B7" s="83"/>
      <c r="C7" s="57"/>
      <c r="D7" s="58"/>
      <c r="E7" s="59"/>
      <c r="F7" s="62"/>
      <c r="G7" s="62"/>
      <c r="H7" s="62"/>
      <c r="I7" s="57"/>
      <c r="J7" s="58"/>
      <c r="K7" s="59"/>
      <c r="L7" s="57"/>
      <c r="M7" s="58"/>
      <c r="N7" s="59"/>
      <c r="O7" s="57"/>
      <c r="P7" s="58"/>
      <c r="Q7" s="59"/>
      <c r="R7" s="57"/>
      <c r="S7" s="58"/>
      <c r="T7" s="59"/>
      <c r="U7" s="57"/>
      <c r="V7" s="58"/>
      <c r="W7" s="59"/>
      <c r="X7" s="57"/>
      <c r="Y7" s="58"/>
      <c r="Z7" s="59"/>
      <c r="AA7" s="57"/>
      <c r="AB7" s="58"/>
      <c r="AC7" s="59"/>
      <c r="AD7" s="77"/>
      <c r="AE7" s="78"/>
      <c r="AF7" s="79"/>
      <c r="AG7" s="57"/>
      <c r="AH7" s="58"/>
      <c r="AI7" s="59"/>
      <c r="AJ7" s="62"/>
      <c r="AK7" s="62"/>
      <c r="AL7" s="62"/>
      <c r="AM7" s="57"/>
      <c r="AN7" s="58"/>
      <c r="AO7" s="59"/>
      <c r="AP7" s="57"/>
      <c r="AQ7" s="58"/>
      <c r="AR7" s="59"/>
      <c r="AS7" s="57"/>
      <c r="AT7" s="58"/>
      <c r="AU7" s="59"/>
      <c r="AV7" s="72"/>
      <c r="AW7" s="73"/>
      <c r="AX7" s="73"/>
      <c r="AY7" s="67"/>
      <c r="AZ7" s="67"/>
      <c r="BA7" s="67"/>
      <c r="BB7" s="67"/>
      <c r="BC7" s="67"/>
      <c r="BD7" s="67"/>
      <c r="BE7" s="67"/>
      <c r="BF7" s="67"/>
      <c r="BG7" s="67"/>
      <c r="BH7" s="62"/>
      <c r="BI7" s="62"/>
      <c r="BJ7" s="62"/>
      <c r="BK7" s="57"/>
      <c r="BL7" s="58"/>
      <c r="BM7" s="59"/>
      <c r="BN7" s="57"/>
      <c r="BO7" s="58"/>
      <c r="BP7" s="59"/>
      <c r="BQ7" s="6"/>
      <c r="BR7" s="6"/>
    </row>
    <row r="8" spans="1:70" ht="63">
      <c r="A8" s="59"/>
      <c r="B8" s="84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>F10+AJ10</f>
        <v>8238.5</v>
      </c>
      <c r="D10" s="34">
        <f>G10+AK10</f>
        <v>886</v>
      </c>
      <c r="E10" s="14">
        <f>D10/C10*100</f>
        <v>10.754384900163865</v>
      </c>
      <c r="F10" s="42">
        <v>1531.4</v>
      </c>
      <c r="G10" s="16">
        <v>190.4</v>
      </c>
      <c r="H10" s="14">
        <f>G10/F10*100</f>
        <v>12.43306778111532</v>
      </c>
      <c r="I10" s="15">
        <v>220</v>
      </c>
      <c r="J10" s="16">
        <v>40.7</v>
      </c>
      <c r="K10" s="14">
        <f aca="true" t="shared" si="0" ref="K10:K29">J10/I10*100</f>
        <v>18.500000000000004</v>
      </c>
      <c r="L10" s="15">
        <v>10</v>
      </c>
      <c r="M10" s="16">
        <v>0.8</v>
      </c>
      <c r="N10" s="14">
        <f>M10/L10*100</f>
        <v>8</v>
      </c>
      <c r="O10" s="15">
        <v>84</v>
      </c>
      <c r="P10" s="31">
        <v>11</v>
      </c>
      <c r="Q10" s="14">
        <f>P10/O10*100</f>
        <v>13.095238095238097</v>
      </c>
      <c r="R10" s="15">
        <v>427</v>
      </c>
      <c r="S10" s="16">
        <v>10.5</v>
      </c>
      <c r="T10" s="14">
        <f>S10/R10*100</f>
        <v>2.459016393442623</v>
      </c>
      <c r="U10" s="15">
        <v>0</v>
      </c>
      <c r="V10" s="17">
        <v>0</v>
      </c>
      <c r="W10" s="14" t="e">
        <f>V10/U10*100</f>
        <v>#DIV/0!</v>
      </c>
      <c r="X10" s="15">
        <v>160</v>
      </c>
      <c r="Y10" s="31">
        <v>67.5</v>
      </c>
      <c r="Z10" s="14">
        <f>Y10/X10*100</f>
        <v>42.1875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42">
        <v>6707.1</v>
      </c>
      <c r="AK10" s="16">
        <v>695.6</v>
      </c>
      <c r="AL10" s="14">
        <f>AK10/AJ10*100</f>
        <v>10.371099282849517</v>
      </c>
      <c r="AM10" s="42">
        <v>4079.8</v>
      </c>
      <c r="AN10" s="42">
        <v>680</v>
      </c>
      <c r="AO10" s="14">
        <f>AN10/AM10*100</f>
        <v>16.667483700181382</v>
      </c>
      <c r="AP10" s="15">
        <v>0</v>
      </c>
      <c r="AQ10" s="16">
        <v>0</v>
      </c>
      <c r="AR10" s="14" t="e">
        <f>AQ10/AP10*100</f>
        <v>#DIV/0!</v>
      </c>
      <c r="AS10" s="18">
        <v>8238.5</v>
      </c>
      <c r="AT10" s="19">
        <v>635.1</v>
      </c>
      <c r="AU10" s="14">
        <f>AT10/AS10*100</f>
        <v>7.708927596042969</v>
      </c>
      <c r="AV10" s="44">
        <v>2201.2</v>
      </c>
      <c r="AW10" s="19">
        <v>191.4</v>
      </c>
      <c r="AX10" s="14">
        <f>AW10/AV10*100</f>
        <v>8.695257132473197</v>
      </c>
      <c r="AY10" s="20">
        <v>1379.8</v>
      </c>
      <c r="AZ10" s="19">
        <v>104.4</v>
      </c>
      <c r="BA10" s="14">
        <f aca="true" t="shared" si="1" ref="BA10:BA29">AZ10/AY10*100</f>
        <v>7.5663139585447166</v>
      </c>
      <c r="BB10" s="25">
        <v>2474.2</v>
      </c>
      <c r="BC10" s="21">
        <v>0</v>
      </c>
      <c r="BD10" s="14">
        <f>BC10/BB10*100</f>
        <v>0</v>
      </c>
      <c r="BE10" s="20">
        <v>1231.4</v>
      </c>
      <c r="BF10" s="21">
        <v>25.7</v>
      </c>
      <c r="BG10" s="14">
        <f>BF10/BE10*100</f>
        <v>2.0870553841156405</v>
      </c>
      <c r="BH10" s="20">
        <v>2229.7</v>
      </c>
      <c r="BI10" s="32">
        <v>407.1</v>
      </c>
      <c r="BJ10" s="14">
        <f>BI10/BH10*100</f>
        <v>18.258061622639822</v>
      </c>
      <c r="BK10" s="33">
        <v>0</v>
      </c>
      <c r="BL10" s="33">
        <f>D10-AT10</f>
        <v>250.89999999999998</v>
      </c>
      <c r="BM10" s="14" t="e">
        <f>BL10/BK10*100</f>
        <v>#DIV/0!</v>
      </c>
      <c r="BN10" s="22">
        <f>C10-AS10</f>
        <v>0</v>
      </c>
      <c r="BO10" s="22">
        <f aca="true" t="shared" si="2" ref="BO10:BO28">D10-AT10</f>
        <v>250.89999999999998</v>
      </c>
      <c r="BP10" s="14" t="e">
        <f>BO10/BN10*100</f>
        <v>#DIV/0!</v>
      </c>
      <c r="BQ10" s="6"/>
      <c r="BR10" s="23"/>
    </row>
    <row r="11" spans="1:70" ht="15.75">
      <c r="A11" s="36">
        <v>2</v>
      </c>
      <c r="B11" s="12" t="s">
        <v>28</v>
      </c>
      <c r="C11" s="39">
        <f aca="true" t="shared" si="3" ref="C11:C27">F11+AJ11</f>
        <v>6342.7</v>
      </c>
      <c r="D11" s="14">
        <f aca="true" t="shared" si="4" ref="D11:D28">G11+AK11</f>
        <v>732.2</v>
      </c>
      <c r="E11" s="14">
        <f aca="true" t="shared" si="5" ref="E11:E28">D11/C11*100</f>
        <v>11.543979693190598</v>
      </c>
      <c r="F11" s="42">
        <v>1002.2</v>
      </c>
      <c r="G11" s="16">
        <v>131</v>
      </c>
      <c r="H11" s="14">
        <f aca="true" t="shared" si="6" ref="H11:H28">G11/F11*100</f>
        <v>13.0712432648174</v>
      </c>
      <c r="I11" s="15">
        <v>40</v>
      </c>
      <c r="J11" s="31">
        <v>3.7</v>
      </c>
      <c r="K11" s="14">
        <f t="shared" si="0"/>
        <v>9.25</v>
      </c>
      <c r="L11" s="15">
        <v>75</v>
      </c>
      <c r="M11" s="16">
        <v>14.2</v>
      </c>
      <c r="N11" s="14">
        <f aca="true" t="shared" si="7" ref="N11:N28">M11/L11*100</f>
        <v>18.933333333333334</v>
      </c>
      <c r="O11" s="15">
        <v>75</v>
      </c>
      <c r="P11" s="16">
        <v>1.9</v>
      </c>
      <c r="Q11" s="14">
        <f aca="true" t="shared" si="8" ref="Q11:Q28">P11/O11*100</f>
        <v>2.533333333333333</v>
      </c>
      <c r="R11" s="15">
        <v>190</v>
      </c>
      <c r="S11" s="31">
        <v>10.7</v>
      </c>
      <c r="T11" s="14">
        <f>S11/R11*100</f>
        <v>5.631578947368421</v>
      </c>
      <c r="U11" s="15">
        <v>0</v>
      </c>
      <c r="V11" s="17">
        <v>0</v>
      </c>
      <c r="W11" s="14" t="e">
        <f aca="true" t="shared" si="9" ref="W11:W28">V11/U11*100</f>
        <v>#DIV/0!</v>
      </c>
      <c r="X11" s="15">
        <v>50</v>
      </c>
      <c r="Y11" s="17">
        <v>47.1</v>
      </c>
      <c r="Z11" s="14">
        <f aca="true" t="shared" si="10" ref="Z11:Z28">Y11/X11*100</f>
        <v>94.2</v>
      </c>
      <c r="AA11" s="15">
        <v>0</v>
      </c>
      <c r="AB11" s="16">
        <v>0</v>
      </c>
      <c r="AC11" s="14" t="e">
        <f aca="true" t="shared" si="11" ref="AC11:AC28">AB11/AA11*100</f>
        <v>#DIV/0!</v>
      </c>
      <c r="AD11" s="14">
        <v>0</v>
      </c>
      <c r="AE11" s="14">
        <v>0</v>
      </c>
      <c r="AF11" s="14" t="e">
        <f aca="true" t="shared" si="12" ref="AF11:AF30">AE11/AD11*100</f>
        <v>#DIV/0!</v>
      </c>
      <c r="AG11" s="14">
        <v>0</v>
      </c>
      <c r="AH11" s="14">
        <v>0</v>
      </c>
      <c r="AI11" s="14" t="e">
        <f aca="true" t="shared" si="13" ref="AI11:AI30">AH11/AG11*100</f>
        <v>#DIV/0!</v>
      </c>
      <c r="AJ11" s="42">
        <v>5340.5</v>
      </c>
      <c r="AK11" s="31">
        <v>601.2</v>
      </c>
      <c r="AL11" s="14">
        <f aca="true" t="shared" si="14" ref="AL11:AL28">AK11/AJ11*100</f>
        <v>11.257372905158695</v>
      </c>
      <c r="AM11" s="42">
        <v>3513.3</v>
      </c>
      <c r="AN11" s="42">
        <v>585.5</v>
      </c>
      <c r="AO11" s="14">
        <f aca="true" t="shared" si="15" ref="AO11:AO28">AN11/AM11*100</f>
        <v>16.665243503259045</v>
      </c>
      <c r="AP11" s="15">
        <v>0</v>
      </c>
      <c r="AQ11" s="31">
        <v>0</v>
      </c>
      <c r="AR11" s="14" t="e">
        <f>AQ11/AP11*100</f>
        <v>#DIV/0!</v>
      </c>
      <c r="AS11" s="18">
        <v>6342.8</v>
      </c>
      <c r="AT11" s="19">
        <v>426.3</v>
      </c>
      <c r="AU11" s="14">
        <f aca="true" t="shared" si="16" ref="AU11:AU27">AT11/AS11*100</f>
        <v>6.721006495554013</v>
      </c>
      <c r="AV11" s="45">
        <v>1786.4</v>
      </c>
      <c r="AW11" s="19">
        <v>150.3</v>
      </c>
      <c r="AX11" s="14">
        <f aca="true" t="shared" si="17" ref="AX11:AX28">AW11/AV11*100</f>
        <v>8.413569189431257</v>
      </c>
      <c r="AY11" s="20">
        <v>1353.9</v>
      </c>
      <c r="AZ11" s="19">
        <v>109.5</v>
      </c>
      <c r="BA11" s="14">
        <f t="shared" si="1"/>
        <v>8.087746510081985</v>
      </c>
      <c r="BB11" s="43">
        <v>2321.1</v>
      </c>
      <c r="BC11" s="21">
        <v>19.2</v>
      </c>
      <c r="BD11" s="14">
        <f aca="true" t="shared" si="18" ref="BD11:BD28">BC11/BB11*100</f>
        <v>0.8271940028434794</v>
      </c>
      <c r="BE11" s="20">
        <v>715.4</v>
      </c>
      <c r="BF11" s="21">
        <v>12.3</v>
      </c>
      <c r="BG11" s="14">
        <f aca="true" t="shared" si="19" ref="BG11:BG28">BF11/BE11*100</f>
        <v>1.7193178641319542</v>
      </c>
      <c r="BH11" s="20">
        <v>1423.9</v>
      </c>
      <c r="BI11" s="19">
        <v>236.3</v>
      </c>
      <c r="BJ11" s="14">
        <f aca="true" t="shared" si="20" ref="BJ11:BJ28">BI11/BH11*100</f>
        <v>16.59526652152539</v>
      </c>
      <c r="BK11" s="33">
        <v>0</v>
      </c>
      <c r="BL11" s="33">
        <f aca="true" t="shared" si="21" ref="BL11:BL28">D11-AT11</f>
        <v>305.90000000000003</v>
      </c>
      <c r="BM11" s="14" t="e">
        <f aca="true" t="shared" si="22" ref="BM11:BM28">BL11/BK11*100</f>
        <v>#DIV/0!</v>
      </c>
      <c r="BN11" s="22">
        <f aca="true" t="shared" si="23" ref="BN11:BN28">C11-AS11</f>
        <v>-0.1000000000003638</v>
      </c>
      <c r="BO11" s="22">
        <f t="shared" si="2"/>
        <v>305.90000000000003</v>
      </c>
      <c r="BP11" s="14">
        <f aca="true" t="shared" si="24" ref="BP11:BP28">BO11/BN11*100</f>
        <v>-305899.9999988872</v>
      </c>
      <c r="BQ11" s="6"/>
      <c r="BR11" s="23"/>
    </row>
    <row r="12" spans="1:70" ht="15.75">
      <c r="A12" s="11">
        <v>3</v>
      </c>
      <c r="B12" s="12" t="s">
        <v>29</v>
      </c>
      <c r="C12" s="39">
        <f t="shared" si="3"/>
        <v>7747.1</v>
      </c>
      <c r="D12" s="14">
        <f t="shared" si="4"/>
        <v>1073.6</v>
      </c>
      <c r="E12" s="14">
        <f t="shared" si="5"/>
        <v>13.858088833240823</v>
      </c>
      <c r="F12" s="42">
        <v>1507</v>
      </c>
      <c r="G12" s="16">
        <v>412</v>
      </c>
      <c r="H12" s="14">
        <f t="shared" si="6"/>
        <v>27.33908427339084</v>
      </c>
      <c r="I12" s="15">
        <v>50</v>
      </c>
      <c r="J12" s="16">
        <v>5.3</v>
      </c>
      <c r="K12" s="14">
        <f t="shared" si="0"/>
        <v>10.6</v>
      </c>
      <c r="L12" s="15">
        <v>0</v>
      </c>
      <c r="M12" s="16">
        <v>0</v>
      </c>
      <c r="N12" s="14" t="e">
        <f t="shared" si="7"/>
        <v>#DIV/0!</v>
      </c>
      <c r="O12" s="15">
        <v>212</v>
      </c>
      <c r="P12" s="16">
        <v>2.1</v>
      </c>
      <c r="Q12" s="14">
        <f t="shared" si="8"/>
        <v>0.9905660377358492</v>
      </c>
      <c r="R12" s="26">
        <v>417</v>
      </c>
      <c r="S12" s="16">
        <v>13.6</v>
      </c>
      <c r="T12" s="14">
        <f aca="true" t="shared" si="25" ref="T12:T28">S12/R12*100</f>
        <v>3.261390887290168</v>
      </c>
      <c r="U12" s="15">
        <v>0</v>
      </c>
      <c r="V12" s="17">
        <v>0</v>
      </c>
      <c r="W12" s="14" t="e">
        <f t="shared" si="9"/>
        <v>#DIV/0!</v>
      </c>
      <c r="X12" s="15">
        <v>220</v>
      </c>
      <c r="Y12" s="17">
        <v>153.7</v>
      </c>
      <c r="Z12" s="14">
        <f t="shared" si="10"/>
        <v>69.86363636363636</v>
      </c>
      <c r="AA12" s="15">
        <v>0</v>
      </c>
      <c r="AB12" s="16">
        <v>0</v>
      </c>
      <c r="AC12" s="14" t="e">
        <f t="shared" si="11"/>
        <v>#DIV/0!</v>
      </c>
      <c r="AD12" s="14">
        <v>0</v>
      </c>
      <c r="AE12" s="14">
        <v>0</v>
      </c>
      <c r="AF12" s="14" t="e">
        <f t="shared" si="12"/>
        <v>#DIV/0!</v>
      </c>
      <c r="AG12" s="14">
        <v>0</v>
      </c>
      <c r="AH12" s="14">
        <v>0</v>
      </c>
      <c r="AI12" s="14" t="e">
        <f t="shared" si="13"/>
        <v>#DIV/0!</v>
      </c>
      <c r="AJ12" s="42">
        <v>6240.1</v>
      </c>
      <c r="AK12" s="16">
        <v>661.6</v>
      </c>
      <c r="AL12" s="14">
        <f t="shared" si="14"/>
        <v>10.602394192400762</v>
      </c>
      <c r="AM12" s="48">
        <v>3875.4</v>
      </c>
      <c r="AN12" s="15">
        <v>645.9</v>
      </c>
      <c r="AO12" s="14">
        <f t="shared" si="15"/>
        <v>16.666666666666664</v>
      </c>
      <c r="AP12" s="42">
        <v>0</v>
      </c>
      <c r="AQ12" s="16">
        <v>0</v>
      </c>
      <c r="AR12" s="14" t="e">
        <f aca="true" t="shared" si="26" ref="AR12:AR28">AQ12/AP12*100</f>
        <v>#DIV/0!</v>
      </c>
      <c r="AS12" s="43">
        <v>7747.2</v>
      </c>
      <c r="AT12" s="19">
        <v>262.4</v>
      </c>
      <c r="AU12" s="14">
        <f t="shared" si="16"/>
        <v>3.3870301528294093</v>
      </c>
      <c r="AV12" s="45">
        <v>1707.4</v>
      </c>
      <c r="AW12" s="19">
        <v>139.1</v>
      </c>
      <c r="AX12" s="14">
        <f t="shared" si="17"/>
        <v>8.1468900081996</v>
      </c>
      <c r="AY12" s="20">
        <v>1381.3</v>
      </c>
      <c r="AZ12" s="19">
        <v>93.6</v>
      </c>
      <c r="BA12" s="14">
        <f t="shared" si="1"/>
        <v>6.776225295011945</v>
      </c>
      <c r="BB12" s="47">
        <v>2748.2</v>
      </c>
      <c r="BC12" s="21">
        <v>0</v>
      </c>
      <c r="BD12" s="14">
        <f t="shared" si="18"/>
        <v>0</v>
      </c>
      <c r="BE12" s="20">
        <v>2060</v>
      </c>
      <c r="BF12" s="21">
        <v>0</v>
      </c>
      <c r="BG12" s="14">
        <f t="shared" si="19"/>
        <v>0</v>
      </c>
      <c r="BH12" s="20">
        <v>1069.7</v>
      </c>
      <c r="BI12" s="19">
        <v>114.8</v>
      </c>
      <c r="BJ12" s="14">
        <f t="shared" si="20"/>
        <v>10.731980929232494</v>
      </c>
      <c r="BK12" s="33">
        <v>166</v>
      </c>
      <c r="BL12" s="33">
        <f t="shared" si="21"/>
        <v>811.1999999999999</v>
      </c>
      <c r="BM12" s="14">
        <f t="shared" si="22"/>
        <v>488.6746987951807</v>
      </c>
      <c r="BN12" s="22">
        <f t="shared" si="23"/>
        <v>-0.0999999999994543</v>
      </c>
      <c r="BO12" s="22">
        <f t="shared" si="2"/>
        <v>811.1999999999999</v>
      </c>
      <c r="BP12" s="14">
        <f t="shared" si="24"/>
        <v>-811200.0000044266</v>
      </c>
      <c r="BQ12" s="6"/>
      <c r="BR12" s="23"/>
    </row>
    <row r="13" spans="1:70" ht="15" customHeight="1">
      <c r="A13" s="11">
        <v>4</v>
      </c>
      <c r="B13" s="12" t="s">
        <v>30</v>
      </c>
      <c r="C13" s="39">
        <f>F13+AJ13</f>
        <v>4257</v>
      </c>
      <c r="D13" s="14">
        <f t="shared" si="4"/>
        <v>428.9</v>
      </c>
      <c r="E13" s="14">
        <f t="shared" si="5"/>
        <v>10.075170307728447</v>
      </c>
      <c r="F13" s="42">
        <v>1370.9</v>
      </c>
      <c r="G13" s="16">
        <v>141.2</v>
      </c>
      <c r="H13" s="14">
        <f t="shared" si="6"/>
        <v>10.299803049091837</v>
      </c>
      <c r="I13" s="15">
        <v>164</v>
      </c>
      <c r="J13" s="16">
        <v>26.2</v>
      </c>
      <c r="K13" s="14">
        <f t="shared" si="0"/>
        <v>15.975609756097562</v>
      </c>
      <c r="L13" s="15">
        <v>8</v>
      </c>
      <c r="M13" s="16">
        <v>0</v>
      </c>
      <c r="N13" s="14">
        <f t="shared" si="7"/>
        <v>0</v>
      </c>
      <c r="O13" s="15">
        <v>75</v>
      </c>
      <c r="P13" s="31">
        <v>1.1</v>
      </c>
      <c r="Q13" s="14">
        <f t="shared" si="8"/>
        <v>1.4666666666666668</v>
      </c>
      <c r="R13" s="15">
        <v>310</v>
      </c>
      <c r="S13" s="16">
        <v>4.6</v>
      </c>
      <c r="T13" s="14">
        <f t="shared" si="25"/>
        <v>1.4838709677419353</v>
      </c>
      <c r="U13" s="15">
        <v>0</v>
      </c>
      <c r="V13" s="17">
        <v>0</v>
      </c>
      <c r="W13" s="14" t="e">
        <f t="shared" si="9"/>
        <v>#DIV/0!</v>
      </c>
      <c r="X13" s="15">
        <v>166</v>
      </c>
      <c r="Y13" s="17">
        <v>14</v>
      </c>
      <c r="Z13" s="14">
        <f t="shared" si="10"/>
        <v>8.433734939759036</v>
      </c>
      <c r="AA13" s="15">
        <v>0</v>
      </c>
      <c r="AB13" s="16">
        <v>0</v>
      </c>
      <c r="AC13" s="14" t="e">
        <f t="shared" si="11"/>
        <v>#DIV/0!</v>
      </c>
      <c r="AD13" s="14">
        <v>0</v>
      </c>
      <c r="AE13" s="14">
        <v>0</v>
      </c>
      <c r="AF13" s="14" t="e">
        <f t="shared" si="12"/>
        <v>#DIV/0!</v>
      </c>
      <c r="AG13" s="14">
        <v>0</v>
      </c>
      <c r="AH13" s="14">
        <v>0</v>
      </c>
      <c r="AI13" s="14" t="e">
        <f t="shared" si="13"/>
        <v>#DIV/0!</v>
      </c>
      <c r="AJ13" s="42">
        <v>2886.1</v>
      </c>
      <c r="AK13" s="31">
        <v>287.7</v>
      </c>
      <c r="AL13" s="14">
        <f t="shared" si="14"/>
        <v>9.968469560999273</v>
      </c>
      <c r="AM13" s="15">
        <v>1632.1</v>
      </c>
      <c r="AN13" s="15">
        <v>272</v>
      </c>
      <c r="AO13" s="14">
        <f t="shared" si="15"/>
        <v>16.665645487408863</v>
      </c>
      <c r="AP13" s="15">
        <v>0</v>
      </c>
      <c r="AQ13" s="16">
        <v>0</v>
      </c>
      <c r="AR13" s="14" t="e">
        <f t="shared" si="26"/>
        <v>#DIV/0!</v>
      </c>
      <c r="AS13" s="25">
        <v>4246.8</v>
      </c>
      <c r="AT13" s="19">
        <v>266</v>
      </c>
      <c r="AU13" s="14">
        <f t="shared" si="16"/>
        <v>6.263539606291796</v>
      </c>
      <c r="AV13" s="45">
        <v>1318.3</v>
      </c>
      <c r="AW13" s="19">
        <v>133.4</v>
      </c>
      <c r="AX13" s="14">
        <f t="shared" si="17"/>
        <v>10.119092770992946</v>
      </c>
      <c r="AY13" s="20">
        <v>992.2</v>
      </c>
      <c r="AZ13" s="19">
        <v>81.3</v>
      </c>
      <c r="BA13" s="14">
        <f t="shared" si="1"/>
        <v>8.193912517637573</v>
      </c>
      <c r="BB13" s="43">
        <v>1823</v>
      </c>
      <c r="BC13" s="32">
        <v>0</v>
      </c>
      <c r="BD13" s="14">
        <f t="shared" si="18"/>
        <v>0</v>
      </c>
      <c r="BE13" s="20">
        <v>84.8</v>
      </c>
      <c r="BF13" s="32">
        <v>0</v>
      </c>
      <c r="BG13" s="14">
        <f t="shared" si="19"/>
        <v>0</v>
      </c>
      <c r="BH13" s="20">
        <v>924.9</v>
      </c>
      <c r="BI13" s="19">
        <v>124.3</v>
      </c>
      <c r="BJ13" s="14">
        <f>BI13/BH13*100</f>
        <v>13.439290734133419</v>
      </c>
      <c r="BK13" s="33">
        <v>0.1</v>
      </c>
      <c r="BL13" s="33">
        <f t="shared" si="21"/>
        <v>162.89999999999998</v>
      </c>
      <c r="BM13" s="14">
        <f>BL13/BK13*100</f>
        <v>162899.99999999997</v>
      </c>
      <c r="BN13" s="22">
        <f t="shared" si="23"/>
        <v>10.199999999999818</v>
      </c>
      <c r="BO13" s="22">
        <f t="shared" si="2"/>
        <v>162.89999999999998</v>
      </c>
      <c r="BP13" s="14">
        <f>BO13/BN13*100</f>
        <v>1597.05882352944</v>
      </c>
      <c r="BQ13" s="6"/>
      <c r="BR13" s="23"/>
    </row>
    <row r="14" spans="1:70" ht="15.75">
      <c r="A14" s="11">
        <v>5</v>
      </c>
      <c r="B14" s="12" t="s">
        <v>31</v>
      </c>
      <c r="C14" s="39">
        <f t="shared" si="3"/>
        <v>4806.9</v>
      </c>
      <c r="D14" s="30">
        <f t="shared" si="4"/>
        <v>956.1</v>
      </c>
      <c r="E14" s="14">
        <f t="shared" si="5"/>
        <v>19.890157898021595</v>
      </c>
      <c r="F14" s="42">
        <v>1044.6</v>
      </c>
      <c r="G14" s="16">
        <v>597</v>
      </c>
      <c r="H14" s="14">
        <f t="shared" si="6"/>
        <v>57.15106260769674</v>
      </c>
      <c r="I14" s="15">
        <v>76.6</v>
      </c>
      <c r="J14" s="16">
        <v>6.3</v>
      </c>
      <c r="K14" s="14">
        <f t="shared" si="0"/>
        <v>8.224543080939949</v>
      </c>
      <c r="L14" s="15">
        <v>20</v>
      </c>
      <c r="M14" s="16">
        <v>441</v>
      </c>
      <c r="N14" s="14">
        <f t="shared" si="7"/>
        <v>2205</v>
      </c>
      <c r="O14" s="15">
        <v>100</v>
      </c>
      <c r="P14" s="31">
        <v>0.4</v>
      </c>
      <c r="Q14" s="14">
        <f t="shared" si="8"/>
        <v>0.4</v>
      </c>
      <c r="R14" s="15">
        <v>206</v>
      </c>
      <c r="S14" s="16">
        <v>3.5</v>
      </c>
      <c r="T14" s="14">
        <f t="shared" si="25"/>
        <v>1.6990291262135921</v>
      </c>
      <c r="U14" s="15">
        <v>0</v>
      </c>
      <c r="V14" s="17">
        <v>0</v>
      </c>
      <c r="W14" s="14" t="e">
        <f t="shared" si="9"/>
        <v>#DIV/0!</v>
      </c>
      <c r="X14" s="15">
        <v>305</v>
      </c>
      <c r="Y14" s="17">
        <v>112.7</v>
      </c>
      <c r="Z14" s="14">
        <f t="shared" si="10"/>
        <v>36.950819672131146</v>
      </c>
      <c r="AA14" s="15">
        <v>15</v>
      </c>
      <c r="AB14" s="16">
        <v>3</v>
      </c>
      <c r="AC14" s="14">
        <f t="shared" si="11"/>
        <v>20</v>
      </c>
      <c r="AD14" s="14">
        <v>0</v>
      </c>
      <c r="AE14" s="14">
        <v>0</v>
      </c>
      <c r="AF14" s="14" t="e">
        <f t="shared" si="12"/>
        <v>#DIV/0!</v>
      </c>
      <c r="AG14" s="14">
        <v>0</v>
      </c>
      <c r="AH14" s="14">
        <v>0</v>
      </c>
      <c r="AI14" s="14" t="e">
        <f t="shared" si="13"/>
        <v>#DIV/0!</v>
      </c>
      <c r="AJ14" s="42">
        <v>3762.3</v>
      </c>
      <c r="AK14" s="16">
        <v>359.1</v>
      </c>
      <c r="AL14" s="14">
        <f t="shared" si="14"/>
        <v>9.544693405629536</v>
      </c>
      <c r="AM14" s="15">
        <v>1681.7</v>
      </c>
      <c r="AN14" s="15">
        <v>280.3</v>
      </c>
      <c r="AO14" s="14">
        <f t="shared" si="15"/>
        <v>16.667657727299755</v>
      </c>
      <c r="AP14" s="42">
        <v>378.9</v>
      </c>
      <c r="AQ14" s="31">
        <v>63.1</v>
      </c>
      <c r="AR14" s="14">
        <f t="shared" si="26"/>
        <v>16.65347057271048</v>
      </c>
      <c r="AS14" s="25">
        <v>4806.9</v>
      </c>
      <c r="AT14" s="32">
        <v>371.3</v>
      </c>
      <c r="AU14" s="14">
        <f t="shared" si="16"/>
        <v>7.724312966776925</v>
      </c>
      <c r="AV14" s="45">
        <v>1527.1</v>
      </c>
      <c r="AW14" s="19">
        <v>176.2</v>
      </c>
      <c r="AX14" s="14">
        <f t="shared" si="17"/>
        <v>11.538209678475543</v>
      </c>
      <c r="AY14" s="20">
        <v>1031.5</v>
      </c>
      <c r="AZ14" s="32">
        <v>72.7</v>
      </c>
      <c r="BA14" s="14">
        <f t="shared" si="1"/>
        <v>7.047988366456617</v>
      </c>
      <c r="BB14" s="43">
        <v>1011.8</v>
      </c>
      <c r="BC14" s="21">
        <v>0</v>
      </c>
      <c r="BD14" s="14">
        <f t="shared" si="18"/>
        <v>0</v>
      </c>
      <c r="BE14" s="20">
        <v>1128.4</v>
      </c>
      <c r="BF14" s="21">
        <v>25.6</v>
      </c>
      <c r="BG14" s="14">
        <f t="shared" si="19"/>
        <v>2.2686990428925915</v>
      </c>
      <c r="BH14" s="20">
        <v>1037.6</v>
      </c>
      <c r="BI14" s="32">
        <v>162.7</v>
      </c>
      <c r="BJ14" s="14">
        <f t="shared" si="20"/>
        <v>15.68041634541249</v>
      </c>
      <c r="BK14" s="33">
        <v>0</v>
      </c>
      <c r="BL14" s="33">
        <f t="shared" si="21"/>
        <v>584.8</v>
      </c>
      <c r="BM14" s="14" t="e">
        <f t="shared" si="22"/>
        <v>#DIV/0!</v>
      </c>
      <c r="BN14" s="22">
        <f t="shared" si="23"/>
        <v>0</v>
      </c>
      <c r="BO14" s="22">
        <f t="shared" si="2"/>
        <v>584.8</v>
      </c>
      <c r="BP14" s="14" t="e">
        <f t="shared" si="24"/>
        <v>#DIV/0!</v>
      </c>
      <c r="BQ14" s="6"/>
      <c r="BR14" s="23"/>
    </row>
    <row r="15" spans="1:70" ht="15.75">
      <c r="A15" s="11">
        <v>6</v>
      </c>
      <c r="B15" s="12" t="s">
        <v>32</v>
      </c>
      <c r="C15" s="39">
        <f t="shared" si="3"/>
        <v>5612</v>
      </c>
      <c r="D15" s="30">
        <f t="shared" si="4"/>
        <v>642.8</v>
      </c>
      <c r="E15" s="14">
        <f t="shared" si="5"/>
        <v>11.454027084818245</v>
      </c>
      <c r="F15" s="42">
        <v>1246.1</v>
      </c>
      <c r="G15" s="16">
        <v>104.4</v>
      </c>
      <c r="H15" s="14">
        <f t="shared" si="6"/>
        <v>8.378139796164033</v>
      </c>
      <c r="I15" s="15">
        <v>35</v>
      </c>
      <c r="J15" s="16">
        <v>2.9</v>
      </c>
      <c r="K15" s="14">
        <f t="shared" si="0"/>
        <v>8.285714285714285</v>
      </c>
      <c r="L15" s="15">
        <v>0</v>
      </c>
      <c r="M15" s="16">
        <v>0</v>
      </c>
      <c r="N15" s="14" t="e">
        <f t="shared" si="7"/>
        <v>#DIV/0!</v>
      </c>
      <c r="O15" s="15">
        <v>150</v>
      </c>
      <c r="P15" s="16">
        <v>1</v>
      </c>
      <c r="Q15" s="14">
        <f t="shared" si="8"/>
        <v>0.6666666666666667</v>
      </c>
      <c r="R15" s="15">
        <v>348</v>
      </c>
      <c r="S15" s="16">
        <v>11.6</v>
      </c>
      <c r="T15" s="14">
        <f t="shared" si="25"/>
        <v>3.3333333333333335</v>
      </c>
      <c r="U15" s="15">
        <v>0</v>
      </c>
      <c r="V15" s="17">
        <v>0</v>
      </c>
      <c r="W15" s="14" t="e">
        <f t="shared" si="9"/>
        <v>#DIV/0!</v>
      </c>
      <c r="X15" s="15">
        <v>170</v>
      </c>
      <c r="Y15" s="17">
        <v>36.6</v>
      </c>
      <c r="Z15" s="14">
        <f t="shared" si="10"/>
        <v>21.529411764705884</v>
      </c>
      <c r="AA15" s="15">
        <v>0</v>
      </c>
      <c r="AB15" s="16">
        <v>0</v>
      </c>
      <c r="AC15" s="14" t="e">
        <f t="shared" si="11"/>
        <v>#DIV/0!</v>
      </c>
      <c r="AD15" s="14">
        <v>0</v>
      </c>
      <c r="AE15" s="14">
        <v>0</v>
      </c>
      <c r="AF15" s="14" t="e">
        <f t="shared" si="12"/>
        <v>#DIV/0!</v>
      </c>
      <c r="AG15" s="14">
        <v>0</v>
      </c>
      <c r="AH15" s="14">
        <v>0</v>
      </c>
      <c r="AI15" s="14" t="e">
        <f t="shared" si="13"/>
        <v>#DIV/0!</v>
      </c>
      <c r="AJ15" s="42">
        <v>4365.9</v>
      </c>
      <c r="AK15" s="16">
        <v>538.4</v>
      </c>
      <c r="AL15" s="14">
        <f t="shared" si="14"/>
        <v>12.33193614145995</v>
      </c>
      <c r="AM15" s="15">
        <v>3136.6</v>
      </c>
      <c r="AN15" s="15">
        <v>522.8</v>
      </c>
      <c r="AO15" s="14">
        <f t="shared" si="15"/>
        <v>16.66772938850985</v>
      </c>
      <c r="AP15" s="15">
        <v>0</v>
      </c>
      <c r="AQ15" s="16">
        <v>0</v>
      </c>
      <c r="AR15" s="14" t="e">
        <f t="shared" si="26"/>
        <v>#DIV/0!</v>
      </c>
      <c r="AS15" s="25">
        <v>5611.9</v>
      </c>
      <c r="AT15" s="19">
        <v>269.6</v>
      </c>
      <c r="AU15" s="14">
        <f t="shared" si="16"/>
        <v>4.804077050553289</v>
      </c>
      <c r="AV15" s="45">
        <v>1427</v>
      </c>
      <c r="AW15" s="19">
        <v>129.5</v>
      </c>
      <c r="AX15" s="14">
        <f t="shared" si="17"/>
        <v>9.074982480728803</v>
      </c>
      <c r="AY15" s="20">
        <v>1313.6</v>
      </c>
      <c r="AZ15" s="19">
        <v>106.1</v>
      </c>
      <c r="BA15" s="14">
        <f t="shared" si="1"/>
        <v>8.077040194884287</v>
      </c>
      <c r="BB15" s="43">
        <v>1747.6</v>
      </c>
      <c r="BC15" s="21">
        <v>11.9</v>
      </c>
      <c r="BD15" s="14">
        <f t="shared" si="18"/>
        <v>0.680933852140078</v>
      </c>
      <c r="BE15" s="20">
        <v>1197.8</v>
      </c>
      <c r="BF15" s="21">
        <v>0</v>
      </c>
      <c r="BG15" s="14">
        <f t="shared" si="19"/>
        <v>0</v>
      </c>
      <c r="BH15" s="20">
        <v>1143.6</v>
      </c>
      <c r="BI15" s="19">
        <v>121.9</v>
      </c>
      <c r="BJ15" s="14">
        <f t="shared" si="20"/>
        <v>10.65932144106331</v>
      </c>
      <c r="BK15" s="33">
        <v>0</v>
      </c>
      <c r="BL15" s="33">
        <f t="shared" si="21"/>
        <v>373.19999999999993</v>
      </c>
      <c r="BM15" s="14" t="e">
        <f t="shared" si="22"/>
        <v>#DIV/0!</v>
      </c>
      <c r="BN15" s="22">
        <f t="shared" si="23"/>
        <v>0.1000000000003638</v>
      </c>
      <c r="BO15" s="22">
        <f t="shared" si="2"/>
        <v>373.19999999999993</v>
      </c>
      <c r="BP15" s="14">
        <f t="shared" si="24"/>
        <v>373199.9999986422</v>
      </c>
      <c r="BQ15" s="6"/>
      <c r="BR15" s="23"/>
    </row>
    <row r="16" spans="1:70" ht="15.75">
      <c r="A16" s="11">
        <v>7</v>
      </c>
      <c r="B16" s="12" t="s">
        <v>33</v>
      </c>
      <c r="C16" s="39">
        <f t="shared" si="3"/>
        <v>4586.9</v>
      </c>
      <c r="D16" s="30">
        <f t="shared" si="4"/>
        <v>588.5</v>
      </c>
      <c r="E16" s="14">
        <f t="shared" si="5"/>
        <v>12.830015914888051</v>
      </c>
      <c r="F16" s="42">
        <v>982.8</v>
      </c>
      <c r="G16" s="16">
        <v>90.4</v>
      </c>
      <c r="H16" s="14">
        <f t="shared" si="6"/>
        <v>9.198209198209199</v>
      </c>
      <c r="I16" s="15">
        <v>24</v>
      </c>
      <c r="J16" s="16">
        <v>2.5</v>
      </c>
      <c r="K16" s="14">
        <f t="shared" si="0"/>
        <v>10.416666666666668</v>
      </c>
      <c r="L16" s="15">
        <v>0</v>
      </c>
      <c r="M16" s="16">
        <v>0</v>
      </c>
      <c r="N16" s="14" t="e">
        <f t="shared" si="7"/>
        <v>#DIV/0!</v>
      </c>
      <c r="O16" s="15">
        <v>65</v>
      </c>
      <c r="P16" s="31">
        <v>0.2</v>
      </c>
      <c r="Q16" s="34">
        <f t="shared" si="8"/>
        <v>0.3076923076923077</v>
      </c>
      <c r="R16" s="15">
        <v>274</v>
      </c>
      <c r="S16" s="31">
        <v>4.7</v>
      </c>
      <c r="T16" s="14">
        <f t="shared" si="25"/>
        <v>1.715328467153285</v>
      </c>
      <c r="U16" s="15">
        <v>0</v>
      </c>
      <c r="V16" s="17">
        <v>0</v>
      </c>
      <c r="W16" s="14" t="e">
        <f t="shared" si="9"/>
        <v>#DIV/0!</v>
      </c>
      <c r="X16" s="15">
        <v>120</v>
      </c>
      <c r="Y16" s="17">
        <v>36.1</v>
      </c>
      <c r="Z16" s="14">
        <f t="shared" si="10"/>
        <v>30.083333333333336</v>
      </c>
      <c r="AA16" s="15">
        <v>45</v>
      </c>
      <c r="AB16" s="16">
        <v>4.3</v>
      </c>
      <c r="AC16" s="14">
        <f t="shared" si="11"/>
        <v>9.555555555555555</v>
      </c>
      <c r="AD16" s="14">
        <v>0</v>
      </c>
      <c r="AE16" s="14">
        <v>0</v>
      </c>
      <c r="AF16" s="14" t="e">
        <f t="shared" si="12"/>
        <v>#DIV/0!</v>
      </c>
      <c r="AG16" s="14">
        <v>0</v>
      </c>
      <c r="AH16" s="14">
        <v>0</v>
      </c>
      <c r="AI16" s="14" t="e">
        <f t="shared" si="13"/>
        <v>#DIV/0!</v>
      </c>
      <c r="AJ16" s="42">
        <v>3604.1</v>
      </c>
      <c r="AK16" s="31">
        <v>498.1</v>
      </c>
      <c r="AL16" s="14">
        <f t="shared" si="14"/>
        <v>13.82037124386116</v>
      </c>
      <c r="AM16" s="15">
        <v>2894.5</v>
      </c>
      <c r="AN16" s="15">
        <v>482.4</v>
      </c>
      <c r="AO16" s="14">
        <f>AN16/AM16*100</f>
        <v>16.666090861979615</v>
      </c>
      <c r="AP16" s="48">
        <v>0</v>
      </c>
      <c r="AQ16" s="16">
        <v>0</v>
      </c>
      <c r="AR16" s="14" t="e">
        <f t="shared" si="26"/>
        <v>#DIV/0!</v>
      </c>
      <c r="AS16" s="25">
        <v>4519.8</v>
      </c>
      <c r="AT16" s="19">
        <v>402.3</v>
      </c>
      <c r="AU16" s="14">
        <f t="shared" si="16"/>
        <v>8.900836320191159</v>
      </c>
      <c r="AV16" s="45">
        <v>1806.1</v>
      </c>
      <c r="AW16" s="19">
        <v>149</v>
      </c>
      <c r="AX16" s="14">
        <f t="shared" si="17"/>
        <v>8.249820054260562</v>
      </c>
      <c r="AY16" s="20">
        <v>1273.6</v>
      </c>
      <c r="AZ16" s="19">
        <v>105.2</v>
      </c>
      <c r="BA16" s="14">
        <f t="shared" si="1"/>
        <v>8.260050251256281</v>
      </c>
      <c r="BB16" s="43">
        <v>1092.2</v>
      </c>
      <c r="BC16" s="21">
        <v>0</v>
      </c>
      <c r="BD16" s="14">
        <f t="shared" si="18"/>
        <v>0</v>
      </c>
      <c r="BE16" s="46">
        <v>57.4</v>
      </c>
      <c r="BF16" s="21">
        <v>2.3</v>
      </c>
      <c r="BG16" s="14">
        <f t="shared" si="19"/>
        <v>4.006968641114982</v>
      </c>
      <c r="BH16" s="20">
        <v>1462.1</v>
      </c>
      <c r="BI16" s="19">
        <v>241.3</v>
      </c>
      <c r="BJ16" s="14">
        <f t="shared" si="20"/>
        <v>16.5036591204432</v>
      </c>
      <c r="BK16" s="33">
        <f>C16-AS16</f>
        <v>67.09999999999945</v>
      </c>
      <c r="BL16" s="33">
        <f t="shared" si="21"/>
        <v>186.2</v>
      </c>
      <c r="BM16" s="14">
        <f t="shared" si="22"/>
        <v>277.49627421758794</v>
      </c>
      <c r="BN16" s="22">
        <f t="shared" si="23"/>
        <v>67.09999999999945</v>
      </c>
      <c r="BO16" s="22">
        <f t="shared" si="2"/>
        <v>186.2</v>
      </c>
      <c r="BP16" s="14">
        <f t="shared" si="24"/>
        <v>277.49627421758794</v>
      </c>
      <c r="BQ16" s="6"/>
      <c r="BR16" s="23"/>
    </row>
    <row r="17" spans="1:70" ht="15" customHeight="1">
      <c r="A17" s="11">
        <v>8</v>
      </c>
      <c r="B17" s="12" t="s">
        <v>34</v>
      </c>
      <c r="C17" s="39">
        <f t="shared" si="3"/>
        <v>69071.4</v>
      </c>
      <c r="D17" s="30">
        <f t="shared" si="4"/>
        <v>5215.6</v>
      </c>
      <c r="E17" s="14">
        <f t="shared" si="5"/>
        <v>7.551026908387554</v>
      </c>
      <c r="F17" s="42">
        <v>37228.9</v>
      </c>
      <c r="G17" s="16">
        <v>5137.3</v>
      </c>
      <c r="H17" s="14">
        <f t="shared" si="6"/>
        <v>13.799225870224477</v>
      </c>
      <c r="I17" s="15">
        <v>22100</v>
      </c>
      <c r="J17" s="16">
        <v>3369.8</v>
      </c>
      <c r="K17" s="14">
        <f t="shared" si="0"/>
        <v>15.247963800904978</v>
      </c>
      <c r="L17" s="15">
        <v>180</v>
      </c>
      <c r="M17" s="16">
        <v>181</v>
      </c>
      <c r="N17" s="14">
        <f t="shared" si="7"/>
        <v>100.55555555555556</v>
      </c>
      <c r="O17" s="15">
        <v>4150</v>
      </c>
      <c r="P17" s="16">
        <v>348.5</v>
      </c>
      <c r="Q17" s="14">
        <f t="shared" si="8"/>
        <v>8.397590361445783</v>
      </c>
      <c r="R17" s="15">
        <v>7210</v>
      </c>
      <c r="S17" s="17">
        <v>601.7</v>
      </c>
      <c r="T17" s="14">
        <f t="shared" si="25"/>
        <v>8.345353675450763</v>
      </c>
      <c r="U17" s="15">
        <v>900</v>
      </c>
      <c r="V17" s="17">
        <v>138.2</v>
      </c>
      <c r="W17" s="14">
        <f t="shared" si="9"/>
        <v>15.355555555555556</v>
      </c>
      <c r="X17" s="15">
        <v>200</v>
      </c>
      <c r="Y17" s="17">
        <v>49.8</v>
      </c>
      <c r="Z17" s="14">
        <f t="shared" si="10"/>
        <v>24.9</v>
      </c>
      <c r="AA17" s="15">
        <v>60</v>
      </c>
      <c r="AB17" s="16">
        <v>20.9</v>
      </c>
      <c r="AC17" s="14">
        <f t="shared" si="11"/>
        <v>34.833333333333336</v>
      </c>
      <c r="AD17" s="14">
        <v>0</v>
      </c>
      <c r="AE17" s="14">
        <v>0</v>
      </c>
      <c r="AF17" s="14" t="e">
        <f t="shared" si="12"/>
        <v>#DIV/0!</v>
      </c>
      <c r="AG17" s="14">
        <v>550</v>
      </c>
      <c r="AH17" s="14">
        <v>249.9</v>
      </c>
      <c r="AI17" s="14">
        <f t="shared" si="13"/>
        <v>45.43636363636364</v>
      </c>
      <c r="AJ17" s="42">
        <v>31842.5</v>
      </c>
      <c r="AK17" s="17">
        <v>78.3</v>
      </c>
      <c r="AL17" s="14">
        <f t="shared" si="14"/>
        <v>0.24589777812671745</v>
      </c>
      <c r="AM17" s="15">
        <v>0</v>
      </c>
      <c r="AN17" s="15">
        <v>0</v>
      </c>
      <c r="AO17" s="14" t="e">
        <f t="shared" si="15"/>
        <v>#DIV/0!</v>
      </c>
      <c r="AP17" s="15">
        <v>0</v>
      </c>
      <c r="AQ17" s="16">
        <v>0</v>
      </c>
      <c r="AR17" s="14" t="e">
        <f t="shared" si="26"/>
        <v>#DIV/0!</v>
      </c>
      <c r="AS17" s="25">
        <v>70631.9</v>
      </c>
      <c r="AT17" s="19">
        <v>6684.2</v>
      </c>
      <c r="AU17" s="14">
        <f t="shared" si="16"/>
        <v>9.46342941362189</v>
      </c>
      <c r="AV17" s="45">
        <v>7015</v>
      </c>
      <c r="AW17" s="19">
        <v>443</v>
      </c>
      <c r="AX17" s="14">
        <f t="shared" si="17"/>
        <v>6.31503920171062</v>
      </c>
      <c r="AY17" s="20">
        <v>5174</v>
      </c>
      <c r="AZ17" s="19">
        <v>415.2</v>
      </c>
      <c r="BA17" s="14">
        <f t="shared" si="1"/>
        <v>8.024739080015461</v>
      </c>
      <c r="BB17" s="43">
        <v>19404</v>
      </c>
      <c r="BC17" s="21">
        <v>1908.4</v>
      </c>
      <c r="BD17" s="14">
        <f t="shared" si="18"/>
        <v>9.835085549371264</v>
      </c>
      <c r="BE17" s="20">
        <v>37315.7</v>
      </c>
      <c r="BF17" s="21">
        <v>3258.3</v>
      </c>
      <c r="BG17" s="14">
        <f t="shared" si="19"/>
        <v>8.731713461090106</v>
      </c>
      <c r="BH17" s="20">
        <v>6271.6</v>
      </c>
      <c r="BI17" s="19">
        <v>1030.3</v>
      </c>
      <c r="BJ17" s="14">
        <f t="shared" si="20"/>
        <v>16.428024746476176</v>
      </c>
      <c r="BK17" s="33">
        <v>-3731.7</v>
      </c>
      <c r="BL17" s="33">
        <f t="shared" si="21"/>
        <v>-1468.5999999999995</v>
      </c>
      <c r="BM17" s="14">
        <f t="shared" si="22"/>
        <v>39.35471768898892</v>
      </c>
      <c r="BN17" s="22">
        <f t="shared" si="23"/>
        <v>-1560.5</v>
      </c>
      <c r="BO17" s="22">
        <f t="shared" si="2"/>
        <v>-1468.5999999999995</v>
      </c>
      <c r="BP17" s="14">
        <f t="shared" si="24"/>
        <v>94.11086190323611</v>
      </c>
      <c r="BQ17" s="6"/>
      <c r="BR17" s="23"/>
    </row>
    <row r="18" spans="1:70" ht="15.75">
      <c r="A18" s="11">
        <v>9</v>
      </c>
      <c r="B18" s="12" t="s">
        <v>35</v>
      </c>
      <c r="C18" s="39">
        <f t="shared" si="3"/>
        <v>7445.9</v>
      </c>
      <c r="D18" s="30">
        <f t="shared" si="4"/>
        <v>891.8000000000001</v>
      </c>
      <c r="E18" s="14">
        <f t="shared" si="5"/>
        <v>11.977061201466581</v>
      </c>
      <c r="F18" s="42">
        <v>1221.5</v>
      </c>
      <c r="G18" s="16">
        <v>137.6</v>
      </c>
      <c r="H18" s="14">
        <f t="shared" si="6"/>
        <v>11.264838313548916</v>
      </c>
      <c r="I18" s="15">
        <v>40</v>
      </c>
      <c r="J18" s="16">
        <v>4</v>
      </c>
      <c r="K18" s="14">
        <f t="shared" si="0"/>
        <v>10</v>
      </c>
      <c r="L18" s="15">
        <v>20</v>
      </c>
      <c r="M18" s="16">
        <v>-0.4</v>
      </c>
      <c r="N18" s="14">
        <f t="shared" si="7"/>
        <v>-2</v>
      </c>
      <c r="O18" s="15">
        <v>159</v>
      </c>
      <c r="P18" s="16">
        <v>6.4</v>
      </c>
      <c r="Q18" s="14">
        <f t="shared" si="8"/>
        <v>4.025157232704403</v>
      </c>
      <c r="R18" s="15">
        <v>290</v>
      </c>
      <c r="S18" s="16">
        <v>10.9</v>
      </c>
      <c r="T18" s="14">
        <f t="shared" si="25"/>
        <v>3.7586206896551726</v>
      </c>
      <c r="U18" s="15">
        <v>0</v>
      </c>
      <c r="V18" s="17">
        <v>0</v>
      </c>
      <c r="W18" s="14" t="e">
        <f t="shared" si="9"/>
        <v>#DIV/0!</v>
      </c>
      <c r="X18" s="15">
        <v>70</v>
      </c>
      <c r="Y18" s="31">
        <v>54.6</v>
      </c>
      <c r="Z18" s="14">
        <f t="shared" si="10"/>
        <v>78</v>
      </c>
      <c r="AA18" s="15">
        <v>0</v>
      </c>
      <c r="AB18" s="16">
        <v>0</v>
      </c>
      <c r="AC18" s="14" t="e">
        <f t="shared" si="11"/>
        <v>#DIV/0!</v>
      </c>
      <c r="AD18" s="14">
        <v>0</v>
      </c>
      <c r="AE18" s="14">
        <v>0</v>
      </c>
      <c r="AF18" s="14" t="e">
        <f t="shared" si="12"/>
        <v>#DIV/0!</v>
      </c>
      <c r="AG18" s="14">
        <v>0</v>
      </c>
      <c r="AH18" s="14">
        <v>0</v>
      </c>
      <c r="AI18" s="14" t="e">
        <f t="shared" si="13"/>
        <v>#DIV/0!</v>
      </c>
      <c r="AJ18" s="42">
        <v>6224.4</v>
      </c>
      <c r="AK18" s="31">
        <v>754.2</v>
      </c>
      <c r="AL18" s="14">
        <f t="shared" si="14"/>
        <v>12.116830537883171</v>
      </c>
      <c r="AM18" s="15">
        <v>2604.2</v>
      </c>
      <c r="AN18" s="15">
        <v>434</v>
      </c>
      <c r="AO18" s="14">
        <f t="shared" si="15"/>
        <v>16.66538668305046</v>
      </c>
      <c r="AP18" s="15">
        <v>1827</v>
      </c>
      <c r="AQ18" s="17">
        <v>304.5</v>
      </c>
      <c r="AR18" s="14">
        <f t="shared" si="26"/>
        <v>16.666666666666664</v>
      </c>
      <c r="AS18" s="25">
        <v>7445.9</v>
      </c>
      <c r="AT18" s="32">
        <v>730.3</v>
      </c>
      <c r="AU18" s="14">
        <f t="shared" si="16"/>
        <v>9.808082300326355</v>
      </c>
      <c r="AV18" s="45">
        <v>2168.7</v>
      </c>
      <c r="AW18" s="19">
        <v>224.5</v>
      </c>
      <c r="AX18" s="14">
        <f t="shared" si="17"/>
        <v>10.351823673168258</v>
      </c>
      <c r="AY18" s="20">
        <v>1360.2</v>
      </c>
      <c r="AZ18" s="19">
        <v>151.6</v>
      </c>
      <c r="BA18" s="14">
        <f t="shared" si="1"/>
        <v>11.145419791207175</v>
      </c>
      <c r="BB18" s="43">
        <v>1947.9</v>
      </c>
      <c r="BC18" s="21">
        <v>23.1</v>
      </c>
      <c r="BD18" s="14">
        <f t="shared" si="18"/>
        <v>1.18589249961497</v>
      </c>
      <c r="BE18" s="20">
        <v>535</v>
      </c>
      <c r="BF18" s="21">
        <v>0</v>
      </c>
      <c r="BG18" s="14">
        <f t="shared" si="19"/>
        <v>0</v>
      </c>
      <c r="BH18" s="20">
        <v>2698.4</v>
      </c>
      <c r="BI18" s="32">
        <v>473.8</v>
      </c>
      <c r="BJ18" s="14">
        <f t="shared" si="20"/>
        <v>17.55855321672102</v>
      </c>
      <c r="BK18" s="33">
        <v>0</v>
      </c>
      <c r="BL18" s="33">
        <f t="shared" si="21"/>
        <v>161.5000000000001</v>
      </c>
      <c r="BM18" s="14" t="e">
        <f t="shared" si="22"/>
        <v>#DIV/0!</v>
      </c>
      <c r="BN18" s="22">
        <f t="shared" si="23"/>
        <v>0</v>
      </c>
      <c r="BO18" s="22">
        <f t="shared" si="2"/>
        <v>161.5000000000001</v>
      </c>
      <c r="BP18" s="14" t="e">
        <f t="shared" si="24"/>
        <v>#DIV/0!</v>
      </c>
      <c r="BQ18" s="6"/>
      <c r="BR18" s="23"/>
    </row>
    <row r="19" spans="1:70" ht="15.75">
      <c r="A19" s="11">
        <v>10</v>
      </c>
      <c r="B19" s="12" t="s">
        <v>36</v>
      </c>
      <c r="C19" s="39">
        <f t="shared" si="3"/>
        <v>7099.099999999999</v>
      </c>
      <c r="D19" s="30">
        <f t="shared" si="4"/>
        <v>711.8</v>
      </c>
      <c r="E19" s="14">
        <f t="shared" si="5"/>
        <v>10.026623093068135</v>
      </c>
      <c r="F19" s="42">
        <v>1750.7</v>
      </c>
      <c r="G19" s="16">
        <v>115.4</v>
      </c>
      <c r="H19" s="14">
        <f t="shared" si="6"/>
        <v>6.591649054663849</v>
      </c>
      <c r="I19" s="15">
        <v>77</v>
      </c>
      <c r="J19" s="31">
        <v>13.1</v>
      </c>
      <c r="K19" s="14">
        <f t="shared" si="0"/>
        <v>17.01298701298701</v>
      </c>
      <c r="L19" s="15">
        <v>150</v>
      </c>
      <c r="M19" s="16">
        <v>0</v>
      </c>
      <c r="N19" s="14">
        <f t="shared" si="7"/>
        <v>0</v>
      </c>
      <c r="O19" s="15">
        <v>105</v>
      </c>
      <c r="P19" s="16">
        <v>2.9</v>
      </c>
      <c r="Q19" s="14">
        <f t="shared" si="8"/>
        <v>2.761904761904762</v>
      </c>
      <c r="R19" s="15">
        <v>300</v>
      </c>
      <c r="S19" s="16">
        <v>11.9</v>
      </c>
      <c r="T19" s="14">
        <f t="shared" si="25"/>
        <v>3.966666666666667</v>
      </c>
      <c r="U19" s="15">
        <v>0</v>
      </c>
      <c r="V19" s="17">
        <v>0</v>
      </c>
      <c r="W19" s="14" t="e">
        <f t="shared" si="9"/>
        <v>#DIV/0!</v>
      </c>
      <c r="X19" s="15">
        <v>190</v>
      </c>
      <c r="Y19" s="17">
        <v>16.7</v>
      </c>
      <c r="Z19" s="14">
        <f t="shared" si="10"/>
        <v>8.789473684210526</v>
      </c>
      <c r="AA19" s="15">
        <v>150</v>
      </c>
      <c r="AB19" s="16">
        <v>0</v>
      </c>
      <c r="AC19" s="14">
        <f t="shared" si="11"/>
        <v>0</v>
      </c>
      <c r="AD19" s="14">
        <v>0</v>
      </c>
      <c r="AE19" s="14">
        <v>0</v>
      </c>
      <c r="AF19" s="14" t="e">
        <f t="shared" si="12"/>
        <v>#DIV/0!</v>
      </c>
      <c r="AG19" s="14">
        <v>0</v>
      </c>
      <c r="AH19" s="14">
        <v>0</v>
      </c>
      <c r="AI19" s="14" t="e">
        <f t="shared" si="13"/>
        <v>#DIV/0!</v>
      </c>
      <c r="AJ19" s="42">
        <v>5348.4</v>
      </c>
      <c r="AK19" s="16">
        <v>596.4</v>
      </c>
      <c r="AL19" s="14">
        <f t="shared" si="14"/>
        <v>11.150998429436841</v>
      </c>
      <c r="AM19" s="15">
        <v>3484.2</v>
      </c>
      <c r="AN19" s="15">
        <v>580.7</v>
      </c>
      <c r="AO19" s="14">
        <f t="shared" si="15"/>
        <v>16.666666666666668</v>
      </c>
      <c r="AP19" s="15">
        <v>0</v>
      </c>
      <c r="AQ19" s="16">
        <v>0</v>
      </c>
      <c r="AR19" s="14" t="e">
        <f t="shared" si="26"/>
        <v>#DIV/0!</v>
      </c>
      <c r="AS19" s="25">
        <v>7099.1</v>
      </c>
      <c r="AT19" s="19">
        <v>436.1</v>
      </c>
      <c r="AU19" s="14">
        <f t="shared" si="16"/>
        <v>6.143032215351242</v>
      </c>
      <c r="AV19" s="45">
        <v>2031.8</v>
      </c>
      <c r="AW19" s="19">
        <v>188.4</v>
      </c>
      <c r="AX19" s="14">
        <f t="shared" si="17"/>
        <v>9.27256619746038</v>
      </c>
      <c r="AY19" s="46">
        <v>1386.6</v>
      </c>
      <c r="AZ19" s="32">
        <v>142.2</v>
      </c>
      <c r="BA19" s="14">
        <f t="shared" si="1"/>
        <v>10.255300735612288</v>
      </c>
      <c r="BB19" s="43">
        <v>2189.4</v>
      </c>
      <c r="BC19" s="21">
        <v>0</v>
      </c>
      <c r="BD19" s="14">
        <f t="shared" si="18"/>
        <v>0</v>
      </c>
      <c r="BE19" s="20">
        <v>754.5</v>
      </c>
      <c r="BF19" s="21">
        <v>49.5</v>
      </c>
      <c r="BG19" s="14">
        <f t="shared" si="19"/>
        <v>6.560636182902585</v>
      </c>
      <c r="BH19" s="20">
        <v>1084.5</v>
      </c>
      <c r="BI19" s="19">
        <v>189</v>
      </c>
      <c r="BJ19" s="14">
        <f t="shared" si="20"/>
        <v>17.42738589211618</v>
      </c>
      <c r="BK19" s="33">
        <v>0</v>
      </c>
      <c r="BL19" s="33">
        <f t="shared" si="21"/>
        <v>275.69999999999993</v>
      </c>
      <c r="BM19" s="14" t="e">
        <f t="shared" si="22"/>
        <v>#DIV/0!</v>
      </c>
      <c r="BN19" s="22">
        <f t="shared" si="23"/>
        <v>0</v>
      </c>
      <c r="BO19" s="22">
        <f t="shared" si="2"/>
        <v>275.69999999999993</v>
      </c>
      <c r="BP19" s="14" t="e">
        <f t="shared" si="24"/>
        <v>#DIV/0!</v>
      </c>
      <c r="BQ19" s="6"/>
      <c r="BR19" s="23"/>
    </row>
    <row r="20" spans="1:70" ht="15.75">
      <c r="A20" s="11">
        <v>11</v>
      </c>
      <c r="B20" s="12" t="s">
        <v>37</v>
      </c>
      <c r="C20" s="30">
        <f t="shared" si="3"/>
        <v>12488.9</v>
      </c>
      <c r="D20" s="30">
        <f t="shared" si="4"/>
        <v>1397.6999999999998</v>
      </c>
      <c r="E20" s="14">
        <f t="shared" si="5"/>
        <v>11.191538085820207</v>
      </c>
      <c r="F20" s="42">
        <v>2783.9</v>
      </c>
      <c r="G20" s="16">
        <v>267.6</v>
      </c>
      <c r="H20" s="14">
        <f t="shared" si="6"/>
        <v>9.612414239017207</v>
      </c>
      <c r="I20" s="15">
        <v>410</v>
      </c>
      <c r="J20" s="31">
        <v>58.9</v>
      </c>
      <c r="K20" s="14">
        <f t="shared" si="0"/>
        <v>14.365853658536585</v>
      </c>
      <c r="L20" s="15">
        <v>40</v>
      </c>
      <c r="M20" s="16">
        <v>0</v>
      </c>
      <c r="N20" s="14">
        <f t="shared" si="7"/>
        <v>0</v>
      </c>
      <c r="O20" s="15">
        <v>370</v>
      </c>
      <c r="P20" s="16">
        <v>6.1</v>
      </c>
      <c r="Q20" s="14">
        <f t="shared" si="8"/>
        <v>1.6486486486486485</v>
      </c>
      <c r="R20" s="15">
        <v>490</v>
      </c>
      <c r="S20" s="16">
        <v>31.2</v>
      </c>
      <c r="T20" s="14">
        <f t="shared" si="25"/>
        <v>6.36734693877551</v>
      </c>
      <c r="U20" s="15">
        <v>0</v>
      </c>
      <c r="V20" s="17">
        <v>0</v>
      </c>
      <c r="W20" s="14" t="e">
        <f t="shared" si="9"/>
        <v>#DIV/0!</v>
      </c>
      <c r="X20" s="15">
        <v>350</v>
      </c>
      <c r="Y20" s="17">
        <v>69.6</v>
      </c>
      <c r="Z20" s="14">
        <f t="shared" si="10"/>
        <v>19.885714285714286</v>
      </c>
      <c r="AA20" s="15">
        <v>305</v>
      </c>
      <c r="AB20" s="16">
        <v>22.8</v>
      </c>
      <c r="AC20" s="14">
        <f t="shared" si="11"/>
        <v>7.475409836065575</v>
      </c>
      <c r="AD20" s="14">
        <v>0</v>
      </c>
      <c r="AE20" s="14">
        <v>0</v>
      </c>
      <c r="AF20" s="14" t="e">
        <f t="shared" si="12"/>
        <v>#DIV/0!</v>
      </c>
      <c r="AG20" s="14">
        <v>12</v>
      </c>
      <c r="AH20" s="14">
        <v>3.2</v>
      </c>
      <c r="AI20" s="14">
        <v>0.2</v>
      </c>
      <c r="AJ20" s="42">
        <v>9705</v>
      </c>
      <c r="AK20" s="16">
        <v>1130.1</v>
      </c>
      <c r="AL20" s="14">
        <f t="shared" si="14"/>
        <v>11.64451313755796</v>
      </c>
      <c r="AM20" s="15">
        <v>6545.9</v>
      </c>
      <c r="AN20" s="15">
        <v>1091</v>
      </c>
      <c r="AO20" s="14">
        <f t="shared" si="15"/>
        <v>16.666921278968516</v>
      </c>
      <c r="AP20" s="15">
        <v>0</v>
      </c>
      <c r="AQ20" s="16">
        <v>0</v>
      </c>
      <c r="AR20" s="14" t="e">
        <f t="shared" si="26"/>
        <v>#DIV/0!</v>
      </c>
      <c r="AS20" s="25">
        <v>12489</v>
      </c>
      <c r="AT20" s="19">
        <v>656.6</v>
      </c>
      <c r="AU20" s="14">
        <f>AT20/AS20*100</f>
        <v>5.257426535351109</v>
      </c>
      <c r="AV20" s="45">
        <v>2753.6</v>
      </c>
      <c r="AW20" s="19">
        <v>227.4</v>
      </c>
      <c r="AX20" s="14">
        <f t="shared" si="17"/>
        <v>8.258280069726903</v>
      </c>
      <c r="AY20" s="46">
        <v>1815</v>
      </c>
      <c r="AZ20" s="19">
        <v>128.9</v>
      </c>
      <c r="BA20" s="14">
        <f t="shared" si="1"/>
        <v>7.101928374655647</v>
      </c>
      <c r="BB20" s="43">
        <v>3156.6</v>
      </c>
      <c r="BC20" s="21">
        <v>6</v>
      </c>
      <c r="BD20" s="14">
        <f t="shared" si="18"/>
        <v>0.19007793195210038</v>
      </c>
      <c r="BE20" s="20">
        <v>3921.2</v>
      </c>
      <c r="BF20" s="21">
        <v>0.5</v>
      </c>
      <c r="BG20" s="14">
        <f t="shared" si="19"/>
        <v>0.012751198612669592</v>
      </c>
      <c r="BH20" s="20">
        <v>2172.2</v>
      </c>
      <c r="BI20" s="19">
        <v>344.7</v>
      </c>
      <c r="BJ20" s="14">
        <f t="shared" si="20"/>
        <v>15.868704539176873</v>
      </c>
      <c r="BK20" s="33">
        <v>863.3</v>
      </c>
      <c r="BL20" s="33">
        <f t="shared" si="21"/>
        <v>741.0999999999998</v>
      </c>
      <c r="BM20" s="14">
        <f t="shared" si="22"/>
        <v>85.84501332097763</v>
      </c>
      <c r="BN20" s="22">
        <f t="shared" si="23"/>
        <v>-0.1000000000003638</v>
      </c>
      <c r="BO20" s="22">
        <f t="shared" si="2"/>
        <v>741.0999999999998</v>
      </c>
      <c r="BP20" s="14">
        <f t="shared" si="24"/>
        <v>-741099.9999973037</v>
      </c>
      <c r="BQ20" s="6"/>
      <c r="BR20" s="23"/>
    </row>
    <row r="21" spans="1:70" ht="15" customHeight="1">
      <c r="A21" s="11">
        <v>12</v>
      </c>
      <c r="B21" s="12" t="s">
        <v>38</v>
      </c>
      <c r="C21" s="39">
        <f t="shared" si="3"/>
        <v>4278.9</v>
      </c>
      <c r="D21" s="40">
        <f t="shared" si="4"/>
        <v>477.8</v>
      </c>
      <c r="E21" s="14">
        <f t="shared" si="5"/>
        <v>11.166421276496298</v>
      </c>
      <c r="F21" s="42">
        <v>1051.7</v>
      </c>
      <c r="G21" s="16">
        <v>65.2</v>
      </c>
      <c r="H21" s="14">
        <f t="shared" si="6"/>
        <v>6.19948654559285</v>
      </c>
      <c r="I21" s="15">
        <v>36</v>
      </c>
      <c r="J21" s="16">
        <v>5.1</v>
      </c>
      <c r="K21" s="14">
        <f t="shared" si="0"/>
        <v>14.166666666666666</v>
      </c>
      <c r="L21" s="15">
        <v>50</v>
      </c>
      <c r="M21" s="16">
        <v>0</v>
      </c>
      <c r="N21" s="14">
        <f t="shared" si="7"/>
        <v>0</v>
      </c>
      <c r="O21" s="15">
        <v>48</v>
      </c>
      <c r="P21" s="16">
        <v>2</v>
      </c>
      <c r="Q21" s="14">
        <f t="shared" si="8"/>
        <v>4.166666666666666</v>
      </c>
      <c r="R21" s="15">
        <v>145</v>
      </c>
      <c r="S21" s="16">
        <v>4.5</v>
      </c>
      <c r="T21" s="14">
        <f t="shared" si="25"/>
        <v>3.103448275862069</v>
      </c>
      <c r="U21" s="15">
        <v>0</v>
      </c>
      <c r="V21" s="17">
        <v>0</v>
      </c>
      <c r="W21" s="14" t="e">
        <f t="shared" si="9"/>
        <v>#DIV/0!</v>
      </c>
      <c r="X21" s="15">
        <v>336</v>
      </c>
      <c r="Y21" s="17">
        <v>7.8</v>
      </c>
      <c r="Z21" s="14">
        <f t="shared" si="10"/>
        <v>2.3214285714285716</v>
      </c>
      <c r="AA21" s="15">
        <v>11</v>
      </c>
      <c r="AB21" s="31">
        <v>1.2</v>
      </c>
      <c r="AC21" s="14">
        <f t="shared" si="11"/>
        <v>10.909090909090908</v>
      </c>
      <c r="AD21" s="14">
        <v>0</v>
      </c>
      <c r="AE21" s="14">
        <v>0</v>
      </c>
      <c r="AF21" s="14" t="e">
        <f t="shared" si="12"/>
        <v>#DIV/0!</v>
      </c>
      <c r="AG21" s="14">
        <v>0</v>
      </c>
      <c r="AH21" s="30">
        <v>4.7</v>
      </c>
      <c r="AI21" s="14" t="e">
        <f t="shared" si="13"/>
        <v>#DIV/0!</v>
      </c>
      <c r="AJ21" s="42">
        <v>3227.2</v>
      </c>
      <c r="AK21" s="17">
        <v>412.6</v>
      </c>
      <c r="AL21" s="14">
        <f t="shared" si="14"/>
        <v>12.785076846802182</v>
      </c>
      <c r="AM21" s="15">
        <v>1132.3</v>
      </c>
      <c r="AN21" s="15">
        <v>188.7</v>
      </c>
      <c r="AO21" s="14">
        <f t="shared" si="15"/>
        <v>16.665194736377284</v>
      </c>
      <c r="AP21" s="15">
        <v>1249.6</v>
      </c>
      <c r="AQ21" s="16">
        <v>208.3</v>
      </c>
      <c r="AR21" s="14">
        <f>AQ21/AP21*100</f>
        <v>16.66933418693982</v>
      </c>
      <c r="AS21" s="43">
        <v>4278.9</v>
      </c>
      <c r="AT21" s="19">
        <v>306.4</v>
      </c>
      <c r="AU21" s="14">
        <f t="shared" si="16"/>
        <v>7.160718876346725</v>
      </c>
      <c r="AV21" s="45">
        <v>1422.1</v>
      </c>
      <c r="AW21" s="19">
        <v>133.5</v>
      </c>
      <c r="AX21" s="14">
        <f t="shared" si="17"/>
        <v>9.387525490471837</v>
      </c>
      <c r="AY21" s="46">
        <v>989.6</v>
      </c>
      <c r="AZ21" s="19">
        <v>94.8</v>
      </c>
      <c r="BA21" s="14">
        <f t="shared" si="1"/>
        <v>9.57962813257882</v>
      </c>
      <c r="BB21" s="43">
        <v>1196.1</v>
      </c>
      <c r="BC21" s="21">
        <v>0</v>
      </c>
      <c r="BD21" s="14">
        <f t="shared" si="18"/>
        <v>0</v>
      </c>
      <c r="BE21" s="20">
        <v>169.8</v>
      </c>
      <c r="BF21" s="21">
        <v>28</v>
      </c>
      <c r="BG21" s="14">
        <f t="shared" si="19"/>
        <v>16.48998822143698</v>
      </c>
      <c r="BH21" s="20">
        <v>1394.9</v>
      </c>
      <c r="BI21" s="19">
        <v>135.8</v>
      </c>
      <c r="BJ21" s="14">
        <f t="shared" si="20"/>
        <v>9.7354649078787</v>
      </c>
      <c r="BK21" s="33">
        <f>C21-AS21</f>
        <v>0</v>
      </c>
      <c r="BL21" s="33">
        <f t="shared" si="21"/>
        <v>171.40000000000003</v>
      </c>
      <c r="BM21" s="14" t="e">
        <f t="shared" si="22"/>
        <v>#DIV/0!</v>
      </c>
      <c r="BN21" s="22">
        <f t="shared" si="23"/>
        <v>0</v>
      </c>
      <c r="BO21" s="22">
        <f t="shared" si="2"/>
        <v>171.40000000000003</v>
      </c>
      <c r="BP21" s="14" t="e">
        <f t="shared" si="24"/>
        <v>#DIV/0!</v>
      </c>
      <c r="BQ21" s="6"/>
      <c r="BR21" s="23"/>
    </row>
    <row r="22" spans="1:70" ht="15.75">
      <c r="A22" s="11">
        <v>13</v>
      </c>
      <c r="B22" s="12" t="s">
        <v>39</v>
      </c>
      <c r="C22" s="39">
        <f t="shared" si="3"/>
        <v>5800.1</v>
      </c>
      <c r="D22" s="34">
        <f t="shared" si="4"/>
        <v>748.2</v>
      </c>
      <c r="E22" s="14">
        <f t="shared" si="5"/>
        <v>12.89977759004155</v>
      </c>
      <c r="F22" s="42">
        <v>1419.9</v>
      </c>
      <c r="G22" s="16">
        <v>212.3</v>
      </c>
      <c r="H22" s="14">
        <f t="shared" si="6"/>
        <v>14.951757165997606</v>
      </c>
      <c r="I22" s="15">
        <v>38</v>
      </c>
      <c r="J22" s="16">
        <v>4.1</v>
      </c>
      <c r="K22" s="14">
        <f t="shared" si="0"/>
        <v>10.789473684210526</v>
      </c>
      <c r="L22" s="15">
        <v>60</v>
      </c>
      <c r="M22" s="31">
        <v>80.3</v>
      </c>
      <c r="N22" s="14">
        <f t="shared" si="7"/>
        <v>133.83333333333334</v>
      </c>
      <c r="O22" s="15">
        <v>96</v>
      </c>
      <c r="P22" s="16">
        <v>0.8</v>
      </c>
      <c r="Q22" s="14">
        <f t="shared" si="8"/>
        <v>0.8333333333333334</v>
      </c>
      <c r="R22" s="15">
        <v>358</v>
      </c>
      <c r="S22" s="16">
        <v>9.6</v>
      </c>
      <c r="T22" s="14">
        <f t="shared" si="25"/>
        <v>2.6815642458100557</v>
      </c>
      <c r="U22" s="15">
        <v>0</v>
      </c>
      <c r="V22" s="17">
        <v>0</v>
      </c>
      <c r="W22" s="14" t="e">
        <f t="shared" si="9"/>
        <v>#DIV/0!</v>
      </c>
      <c r="X22" s="15">
        <v>150</v>
      </c>
      <c r="Y22" s="17">
        <v>53.2</v>
      </c>
      <c r="Z22" s="14">
        <f t="shared" si="10"/>
        <v>35.46666666666667</v>
      </c>
      <c r="AA22" s="15">
        <v>100</v>
      </c>
      <c r="AB22" s="16">
        <v>6.4</v>
      </c>
      <c r="AC22" s="14">
        <f t="shared" si="11"/>
        <v>6.4</v>
      </c>
      <c r="AD22" s="14">
        <v>0</v>
      </c>
      <c r="AE22" s="14">
        <v>0</v>
      </c>
      <c r="AF22" s="14" t="e">
        <f t="shared" si="12"/>
        <v>#DIV/0!</v>
      </c>
      <c r="AG22" s="14">
        <v>0</v>
      </c>
      <c r="AH22" s="14">
        <v>0</v>
      </c>
      <c r="AI22" s="14" t="e">
        <f t="shared" si="13"/>
        <v>#DIV/0!</v>
      </c>
      <c r="AJ22" s="42">
        <v>4380.2</v>
      </c>
      <c r="AK22" s="16">
        <v>535.9</v>
      </c>
      <c r="AL22" s="14">
        <f t="shared" si="14"/>
        <v>12.234601159764393</v>
      </c>
      <c r="AM22" s="15">
        <v>3121.4</v>
      </c>
      <c r="AN22" s="15">
        <v>520.2</v>
      </c>
      <c r="AO22" s="14">
        <f t="shared" si="15"/>
        <v>16.66559876978279</v>
      </c>
      <c r="AP22" s="15">
        <v>0</v>
      </c>
      <c r="AQ22" s="16">
        <v>0</v>
      </c>
      <c r="AR22" s="14" t="e">
        <f>AQ22/AP22*100</f>
        <v>#DIV/0!</v>
      </c>
      <c r="AS22" s="25">
        <v>5679.6</v>
      </c>
      <c r="AT22" s="19">
        <v>500.1</v>
      </c>
      <c r="AU22" s="14">
        <f t="shared" si="16"/>
        <v>8.805197549123179</v>
      </c>
      <c r="AV22" s="45">
        <v>2086.2</v>
      </c>
      <c r="AW22" s="32">
        <v>221.8</v>
      </c>
      <c r="AX22" s="14">
        <f t="shared" si="17"/>
        <v>10.631770683539452</v>
      </c>
      <c r="AY22" s="46">
        <v>1536.2</v>
      </c>
      <c r="AZ22" s="32">
        <v>160.6</v>
      </c>
      <c r="BA22" s="14">
        <f t="shared" si="1"/>
        <v>10.454367920843639</v>
      </c>
      <c r="BB22" s="43">
        <v>1801.6</v>
      </c>
      <c r="BC22" s="21">
        <v>0</v>
      </c>
      <c r="BD22" s="14">
        <f t="shared" si="18"/>
        <v>0</v>
      </c>
      <c r="BE22" s="20">
        <v>116.9</v>
      </c>
      <c r="BF22" s="21">
        <v>45</v>
      </c>
      <c r="BG22" s="14">
        <f t="shared" si="19"/>
        <v>38.49443969204448</v>
      </c>
      <c r="BH22" s="20">
        <v>1548.1</v>
      </c>
      <c r="BI22" s="32">
        <v>223.6</v>
      </c>
      <c r="BJ22" s="14">
        <f t="shared" si="20"/>
        <v>14.443511401072282</v>
      </c>
      <c r="BK22" s="33">
        <v>0</v>
      </c>
      <c r="BL22" s="33">
        <f t="shared" si="21"/>
        <v>248.10000000000002</v>
      </c>
      <c r="BM22" s="14" t="e">
        <f t="shared" si="22"/>
        <v>#DIV/0!</v>
      </c>
      <c r="BN22" s="22">
        <f t="shared" si="23"/>
        <v>120.5</v>
      </c>
      <c r="BO22" s="22">
        <f t="shared" si="2"/>
        <v>248.10000000000002</v>
      </c>
      <c r="BP22" s="14">
        <f t="shared" si="24"/>
        <v>205.89211618257264</v>
      </c>
      <c r="BQ22" s="6"/>
      <c r="BR22" s="23"/>
    </row>
    <row r="23" spans="1:70" ht="15.75">
      <c r="A23" s="11">
        <v>14</v>
      </c>
      <c r="B23" s="12" t="s">
        <v>40</v>
      </c>
      <c r="C23" s="13">
        <f t="shared" si="3"/>
        <v>5319.700000000001</v>
      </c>
      <c r="D23" s="34">
        <f t="shared" si="4"/>
        <v>582.9</v>
      </c>
      <c r="E23" s="14">
        <f t="shared" si="5"/>
        <v>10.957384814933171</v>
      </c>
      <c r="F23" s="42">
        <v>1226.9</v>
      </c>
      <c r="G23" s="16">
        <v>157.6</v>
      </c>
      <c r="H23" s="14">
        <f t="shared" si="6"/>
        <v>12.845382671774388</v>
      </c>
      <c r="I23" s="15">
        <v>41</v>
      </c>
      <c r="J23" s="16">
        <v>6.3</v>
      </c>
      <c r="K23" s="14">
        <f t="shared" si="0"/>
        <v>15.365853658536585</v>
      </c>
      <c r="L23" s="15">
        <v>200</v>
      </c>
      <c r="M23" s="16">
        <v>0</v>
      </c>
      <c r="N23" s="14">
        <f t="shared" si="7"/>
        <v>0</v>
      </c>
      <c r="O23" s="15">
        <v>50</v>
      </c>
      <c r="P23" s="16">
        <v>0.1</v>
      </c>
      <c r="Q23" s="14">
        <f t="shared" si="8"/>
        <v>0.2</v>
      </c>
      <c r="R23" s="15">
        <v>245</v>
      </c>
      <c r="S23" s="16">
        <v>5.7</v>
      </c>
      <c r="T23" s="14">
        <f t="shared" si="25"/>
        <v>2.3265306122448983</v>
      </c>
      <c r="U23" s="15">
        <v>0</v>
      </c>
      <c r="V23" s="17">
        <v>0</v>
      </c>
      <c r="W23" s="14" t="e">
        <f t="shared" si="9"/>
        <v>#DIV/0!</v>
      </c>
      <c r="X23" s="15">
        <v>260</v>
      </c>
      <c r="Y23" s="17">
        <v>98.2</v>
      </c>
      <c r="Z23" s="14">
        <f t="shared" si="10"/>
        <v>37.769230769230774</v>
      </c>
      <c r="AA23" s="15">
        <v>16</v>
      </c>
      <c r="AB23" s="16">
        <v>0</v>
      </c>
      <c r="AC23" s="14">
        <f t="shared" si="11"/>
        <v>0</v>
      </c>
      <c r="AD23" s="14">
        <v>0</v>
      </c>
      <c r="AE23" s="14">
        <v>0</v>
      </c>
      <c r="AF23" s="14" t="e">
        <f t="shared" si="12"/>
        <v>#DIV/0!</v>
      </c>
      <c r="AG23" s="14">
        <v>0</v>
      </c>
      <c r="AH23" s="14">
        <v>0</v>
      </c>
      <c r="AI23" s="14" t="e">
        <f t="shared" si="13"/>
        <v>#DIV/0!</v>
      </c>
      <c r="AJ23" s="42">
        <v>4092.8</v>
      </c>
      <c r="AK23" s="16">
        <v>425.3</v>
      </c>
      <c r="AL23" s="14">
        <f t="shared" si="14"/>
        <v>10.391419077404223</v>
      </c>
      <c r="AM23" s="15">
        <v>1635.9</v>
      </c>
      <c r="AN23" s="15">
        <v>272.7</v>
      </c>
      <c r="AO23" s="14">
        <f t="shared" si="15"/>
        <v>16.669723088208325</v>
      </c>
      <c r="AP23" s="15">
        <v>822</v>
      </c>
      <c r="AQ23" s="16">
        <v>137</v>
      </c>
      <c r="AR23" s="14">
        <f>AQ23/AP23*100</f>
        <v>16.666666666666664</v>
      </c>
      <c r="AS23" s="25">
        <v>5319.6</v>
      </c>
      <c r="AT23" s="32">
        <v>434.5</v>
      </c>
      <c r="AU23" s="14">
        <f t="shared" si="16"/>
        <v>8.167907361455748</v>
      </c>
      <c r="AV23" s="45">
        <v>1690.2</v>
      </c>
      <c r="AW23" s="19">
        <v>134.2</v>
      </c>
      <c r="AX23" s="14">
        <f t="shared" si="17"/>
        <v>7.939888770559696</v>
      </c>
      <c r="AY23" s="46">
        <v>1031.7</v>
      </c>
      <c r="AZ23" s="19">
        <v>85.4</v>
      </c>
      <c r="BA23" s="14">
        <f t="shared" si="1"/>
        <v>8.277600077541921</v>
      </c>
      <c r="BB23" s="25">
        <v>1083.9</v>
      </c>
      <c r="BC23" s="21">
        <v>0</v>
      </c>
      <c r="BD23" s="14">
        <f t="shared" si="18"/>
        <v>0</v>
      </c>
      <c r="BE23" s="20">
        <v>991.4</v>
      </c>
      <c r="BF23" s="21">
        <v>22</v>
      </c>
      <c r="BG23" s="14">
        <f t="shared" si="19"/>
        <v>2.2190841234617715</v>
      </c>
      <c r="BH23" s="20">
        <v>1452.1</v>
      </c>
      <c r="BI23" s="19">
        <v>264.9</v>
      </c>
      <c r="BJ23" s="14">
        <f t="shared" si="20"/>
        <v>18.24254527925074</v>
      </c>
      <c r="BK23" s="33">
        <v>0</v>
      </c>
      <c r="BL23" s="33">
        <f t="shared" si="21"/>
        <v>148.39999999999998</v>
      </c>
      <c r="BM23" s="14" t="e">
        <f t="shared" si="22"/>
        <v>#DIV/0!</v>
      </c>
      <c r="BN23" s="22">
        <f t="shared" si="23"/>
        <v>0.1000000000003638</v>
      </c>
      <c r="BO23" s="22">
        <f t="shared" si="2"/>
        <v>148.39999999999998</v>
      </c>
      <c r="BP23" s="14">
        <f t="shared" si="24"/>
        <v>148399.9999994601</v>
      </c>
      <c r="BQ23" s="6"/>
      <c r="BR23" s="23"/>
    </row>
    <row r="24" spans="1:70" ht="15.75">
      <c r="A24" s="11">
        <v>15</v>
      </c>
      <c r="B24" s="12" t="s">
        <v>41</v>
      </c>
      <c r="C24" s="14">
        <f>F24+AJ24</f>
        <v>4208.3</v>
      </c>
      <c r="D24" s="34">
        <f t="shared" si="4"/>
        <v>579.3</v>
      </c>
      <c r="E24" s="14">
        <f t="shared" si="5"/>
        <v>13.765653589335358</v>
      </c>
      <c r="F24" s="42">
        <v>841.8</v>
      </c>
      <c r="G24" s="31">
        <v>148.8</v>
      </c>
      <c r="H24" s="14">
        <f t="shared" si="6"/>
        <v>17.67640769779045</v>
      </c>
      <c r="I24" s="15">
        <v>106.3</v>
      </c>
      <c r="J24" s="16">
        <v>9.6</v>
      </c>
      <c r="K24" s="14">
        <f t="shared" si="0"/>
        <v>9.031044214487299</v>
      </c>
      <c r="L24" s="15">
        <v>20</v>
      </c>
      <c r="M24" s="16">
        <v>0</v>
      </c>
      <c r="N24" s="14">
        <f t="shared" si="7"/>
        <v>0</v>
      </c>
      <c r="O24" s="15">
        <v>123</v>
      </c>
      <c r="P24" s="16">
        <v>0.4</v>
      </c>
      <c r="Q24" s="14">
        <f t="shared" si="8"/>
        <v>0.3252032520325203</v>
      </c>
      <c r="R24" s="15">
        <v>231</v>
      </c>
      <c r="S24" s="16">
        <v>8.2</v>
      </c>
      <c r="T24" s="14">
        <f t="shared" si="25"/>
        <v>3.5497835497835495</v>
      </c>
      <c r="U24" s="15">
        <v>0</v>
      </c>
      <c r="V24" s="17">
        <v>0</v>
      </c>
      <c r="W24" s="14" t="e">
        <f t="shared" si="9"/>
        <v>#DIV/0!</v>
      </c>
      <c r="X24" s="15">
        <v>60</v>
      </c>
      <c r="Y24" s="17">
        <v>54.4</v>
      </c>
      <c r="Z24" s="14">
        <f t="shared" si="10"/>
        <v>90.66666666666666</v>
      </c>
      <c r="AA24" s="15">
        <v>9</v>
      </c>
      <c r="AB24" s="16">
        <v>0</v>
      </c>
      <c r="AC24" s="14">
        <f t="shared" si="11"/>
        <v>0</v>
      </c>
      <c r="AD24" s="14">
        <v>0</v>
      </c>
      <c r="AE24" s="14">
        <v>0</v>
      </c>
      <c r="AF24" s="14" t="e">
        <f t="shared" si="12"/>
        <v>#DIV/0!</v>
      </c>
      <c r="AG24" s="14">
        <v>21</v>
      </c>
      <c r="AH24" s="14">
        <v>0.9</v>
      </c>
      <c r="AI24" s="14">
        <f t="shared" si="13"/>
        <v>4.285714285714286</v>
      </c>
      <c r="AJ24" s="42">
        <v>3366.5</v>
      </c>
      <c r="AK24" s="16">
        <v>430.5</v>
      </c>
      <c r="AL24" s="14">
        <f t="shared" si="14"/>
        <v>12.787761770384673</v>
      </c>
      <c r="AM24" s="15">
        <v>2094.7</v>
      </c>
      <c r="AN24" s="15">
        <v>349.1</v>
      </c>
      <c r="AO24" s="14">
        <f t="shared" si="15"/>
        <v>16.665871007781547</v>
      </c>
      <c r="AP24" s="42">
        <v>394.3</v>
      </c>
      <c r="AQ24" s="17">
        <v>65.7</v>
      </c>
      <c r="AR24" s="14">
        <f t="shared" si="26"/>
        <v>16.66243976667512</v>
      </c>
      <c r="AS24" s="25">
        <v>4208.4</v>
      </c>
      <c r="AT24" s="19">
        <v>273.4</v>
      </c>
      <c r="AU24" s="14">
        <f t="shared" si="16"/>
        <v>6.496530748027754</v>
      </c>
      <c r="AV24" s="24">
        <v>1507.1</v>
      </c>
      <c r="AW24" s="19">
        <v>128.2</v>
      </c>
      <c r="AX24" s="14">
        <f t="shared" si="17"/>
        <v>8.506403025678456</v>
      </c>
      <c r="AY24" s="20">
        <v>957.2</v>
      </c>
      <c r="AZ24" s="32">
        <v>70.4</v>
      </c>
      <c r="BA24" s="14">
        <f t="shared" si="1"/>
        <v>7.354784788967823</v>
      </c>
      <c r="BB24" s="25">
        <v>621.6</v>
      </c>
      <c r="BC24" s="21">
        <v>0</v>
      </c>
      <c r="BD24" s="14">
        <f t="shared" si="18"/>
        <v>0</v>
      </c>
      <c r="BE24" s="20">
        <v>549</v>
      </c>
      <c r="BF24" s="21">
        <v>8.8</v>
      </c>
      <c r="BG24" s="14">
        <f t="shared" si="19"/>
        <v>1.6029143897996356</v>
      </c>
      <c r="BH24" s="20">
        <v>1434.7</v>
      </c>
      <c r="BI24" s="19">
        <v>127.1</v>
      </c>
      <c r="BJ24" s="14">
        <f t="shared" si="20"/>
        <v>8.858994911828256</v>
      </c>
      <c r="BK24" s="33">
        <v>0</v>
      </c>
      <c r="BL24" s="33">
        <f t="shared" si="21"/>
        <v>305.9</v>
      </c>
      <c r="BM24" s="14" t="e">
        <f t="shared" si="22"/>
        <v>#DIV/0!</v>
      </c>
      <c r="BN24" s="22">
        <f t="shared" si="23"/>
        <v>-0.0999999999994543</v>
      </c>
      <c r="BO24" s="22">
        <f t="shared" si="2"/>
        <v>305.9</v>
      </c>
      <c r="BP24" s="14">
        <f t="shared" si="24"/>
        <v>-305900.0000016693</v>
      </c>
      <c r="BQ24" s="6"/>
      <c r="BR24" s="23"/>
    </row>
    <row r="25" spans="1:70" ht="15" customHeight="1">
      <c r="A25" s="11">
        <v>16</v>
      </c>
      <c r="B25" s="12" t="s">
        <v>42</v>
      </c>
      <c r="C25" s="13">
        <f t="shared" si="3"/>
        <v>5680.8</v>
      </c>
      <c r="D25" s="34">
        <f t="shared" si="4"/>
        <v>341.40000000000003</v>
      </c>
      <c r="E25" s="14">
        <f t="shared" si="5"/>
        <v>6.009716941275877</v>
      </c>
      <c r="F25" s="42">
        <v>1169.8</v>
      </c>
      <c r="G25" s="16">
        <v>58.1</v>
      </c>
      <c r="H25" s="14">
        <f t="shared" si="6"/>
        <v>4.966660967686785</v>
      </c>
      <c r="I25" s="15">
        <v>134</v>
      </c>
      <c r="J25" s="16">
        <v>19.8</v>
      </c>
      <c r="K25" s="14">
        <f t="shared" si="0"/>
        <v>14.776119402985074</v>
      </c>
      <c r="L25" s="15">
        <v>540</v>
      </c>
      <c r="M25" s="16">
        <v>0.4</v>
      </c>
      <c r="N25" s="14">
        <f t="shared" si="7"/>
        <v>0.07407407407407408</v>
      </c>
      <c r="O25" s="15">
        <v>41</v>
      </c>
      <c r="P25" s="16">
        <v>0</v>
      </c>
      <c r="Q25" s="14">
        <f t="shared" si="8"/>
        <v>0</v>
      </c>
      <c r="R25" s="15">
        <v>165</v>
      </c>
      <c r="S25" s="31">
        <v>5.7</v>
      </c>
      <c r="T25" s="14">
        <f t="shared" si="25"/>
        <v>3.4545454545454546</v>
      </c>
      <c r="U25" s="15">
        <v>0</v>
      </c>
      <c r="V25" s="17">
        <v>0</v>
      </c>
      <c r="W25" s="14" t="e">
        <f t="shared" si="9"/>
        <v>#DIV/0!</v>
      </c>
      <c r="X25" s="15">
        <v>36</v>
      </c>
      <c r="Y25" s="17">
        <v>8.3</v>
      </c>
      <c r="Z25" s="14">
        <f t="shared" si="10"/>
        <v>23.055555555555557</v>
      </c>
      <c r="AA25" s="15">
        <v>0</v>
      </c>
      <c r="AB25" s="16">
        <v>0</v>
      </c>
      <c r="AC25" s="14" t="e">
        <f t="shared" si="11"/>
        <v>#DIV/0!</v>
      </c>
      <c r="AD25" s="14">
        <v>0</v>
      </c>
      <c r="AE25" s="14">
        <v>0</v>
      </c>
      <c r="AF25" s="14" t="e">
        <f t="shared" si="12"/>
        <v>#DIV/0!</v>
      </c>
      <c r="AG25" s="14">
        <v>0</v>
      </c>
      <c r="AH25" s="14">
        <v>0</v>
      </c>
      <c r="AI25" s="14" t="e">
        <f t="shared" si="13"/>
        <v>#DIV/0!</v>
      </c>
      <c r="AJ25" s="42">
        <v>4511</v>
      </c>
      <c r="AK25" s="16">
        <v>283.3</v>
      </c>
      <c r="AL25" s="14">
        <f t="shared" si="14"/>
        <v>6.2802039459099985</v>
      </c>
      <c r="AM25" s="15">
        <v>1028.9</v>
      </c>
      <c r="AN25" s="15">
        <v>171.5</v>
      </c>
      <c r="AO25" s="14">
        <f>AN25/AM25*100</f>
        <v>16.66828651958402</v>
      </c>
      <c r="AP25" s="15">
        <v>576.9</v>
      </c>
      <c r="AQ25" s="16">
        <v>96.2</v>
      </c>
      <c r="AR25" s="14">
        <f t="shared" si="26"/>
        <v>16.675333680013868</v>
      </c>
      <c r="AS25" s="25">
        <v>5680.7</v>
      </c>
      <c r="AT25" s="32">
        <v>250.7</v>
      </c>
      <c r="AU25" s="14">
        <f t="shared" si="16"/>
        <v>4.413188515499851</v>
      </c>
      <c r="AV25" s="24">
        <v>1522.3</v>
      </c>
      <c r="AW25" s="19">
        <v>124.1</v>
      </c>
      <c r="AX25" s="14">
        <f t="shared" si="17"/>
        <v>8.15213821191618</v>
      </c>
      <c r="AY25" s="20">
        <v>972.4</v>
      </c>
      <c r="AZ25" s="19">
        <v>75.7</v>
      </c>
      <c r="BA25" s="14">
        <f t="shared" si="1"/>
        <v>7.784862196626903</v>
      </c>
      <c r="BB25" s="25">
        <v>666.2</v>
      </c>
      <c r="BC25" s="21">
        <v>0</v>
      </c>
      <c r="BD25" s="14">
        <f t="shared" si="18"/>
        <v>0</v>
      </c>
      <c r="BE25" s="20">
        <v>422.6</v>
      </c>
      <c r="BF25" s="21">
        <v>0</v>
      </c>
      <c r="BG25" s="14">
        <f t="shared" si="19"/>
        <v>0</v>
      </c>
      <c r="BH25" s="46">
        <v>2973.6</v>
      </c>
      <c r="BI25" s="19">
        <v>117.5</v>
      </c>
      <c r="BJ25" s="14">
        <f t="shared" si="20"/>
        <v>3.9514393327952653</v>
      </c>
      <c r="BK25" s="33">
        <v>0</v>
      </c>
      <c r="BL25" s="33">
        <f t="shared" si="21"/>
        <v>90.70000000000005</v>
      </c>
      <c r="BM25" s="14" t="e">
        <f t="shared" si="22"/>
        <v>#DIV/0!</v>
      </c>
      <c r="BN25" s="22">
        <f t="shared" si="23"/>
        <v>0.1000000000003638</v>
      </c>
      <c r="BO25" s="22">
        <f t="shared" si="2"/>
        <v>90.70000000000005</v>
      </c>
      <c r="BP25" s="14">
        <f t="shared" si="24"/>
        <v>90699.99999967008</v>
      </c>
      <c r="BQ25" s="6"/>
      <c r="BR25" s="23"/>
    </row>
    <row r="26" spans="1:70" ht="15.75">
      <c r="A26" s="11">
        <v>17</v>
      </c>
      <c r="B26" s="12" t="s">
        <v>43</v>
      </c>
      <c r="C26" s="13">
        <f t="shared" si="3"/>
        <v>5217.2</v>
      </c>
      <c r="D26" s="34">
        <f t="shared" si="4"/>
        <v>644.3</v>
      </c>
      <c r="E26" s="14">
        <f t="shared" si="5"/>
        <v>12.34953614965882</v>
      </c>
      <c r="F26" s="15">
        <v>1172.7</v>
      </c>
      <c r="G26" s="16">
        <v>141.6</v>
      </c>
      <c r="H26" s="14">
        <f t="shared" si="6"/>
        <v>12.074699411614223</v>
      </c>
      <c r="I26" s="15">
        <v>67</v>
      </c>
      <c r="J26" s="38">
        <v>18.6</v>
      </c>
      <c r="K26" s="14">
        <f t="shared" si="0"/>
        <v>27.76119402985075</v>
      </c>
      <c r="L26" s="15">
        <v>60</v>
      </c>
      <c r="M26" s="16">
        <v>0.8</v>
      </c>
      <c r="N26" s="14">
        <f t="shared" si="7"/>
        <v>1.3333333333333335</v>
      </c>
      <c r="O26" s="15">
        <v>108</v>
      </c>
      <c r="P26" s="16">
        <v>1.7</v>
      </c>
      <c r="Q26" s="14">
        <f t="shared" si="8"/>
        <v>1.574074074074074</v>
      </c>
      <c r="R26" s="15">
        <v>287</v>
      </c>
      <c r="S26" s="16">
        <v>9.8</v>
      </c>
      <c r="T26" s="14">
        <f t="shared" si="25"/>
        <v>3.414634146341464</v>
      </c>
      <c r="U26" s="15">
        <v>0</v>
      </c>
      <c r="V26" s="17">
        <v>0</v>
      </c>
      <c r="W26" s="14" t="e">
        <f t="shared" si="9"/>
        <v>#DIV/0!</v>
      </c>
      <c r="X26" s="15">
        <v>150</v>
      </c>
      <c r="Y26" s="17">
        <v>45.6</v>
      </c>
      <c r="Z26" s="14">
        <f t="shared" si="10"/>
        <v>30.4</v>
      </c>
      <c r="AA26" s="15">
        <v>10</v>
      </c>
      <c r="AB26" s="16">
        <v>2</v>
      </c>
      <c r="AC26" s="14">
        <f t="shared" si="11"/>
        <v>20</v>
      </c>
      <c r="AD26" s="14">
        <v>0</v>
      </c>
      <c r="AE26" s="14">
        <v>0</v>
      </c>
      <c r="AF26" s="14" t="e">
        <f t="shared" si="12"/>
        <v>#DIV/0!</v>
      </c>
      <c r="AG26" s="14">
        <v>0</v>
      </c>
      <c r="AH26" s="14">
        <v>0</v>
      </c>
      <c r="AI26" s="14" t="e">
        <f t="shared" si="13"/>
        <v>#DIV/0!</v>
      </c>
      <c r="AJ26" s="42">
        <v>4044.5</v>
      </c>
      <c r="AK26" s="16">
        <v>502.7</v>
      </c>
      <c r="AL26" s="14">
        <f t="shared" si="14"/>
        <v>12.429224873284706</v>
      </c>
      <c r="AM26" s="15">
        <v>2741.5</v>
      </c>
      <c r="AN26" s="15">
        <v>456.9</v>
      </c>
      <c r="AO26" s="14">
        <f t="shared" si="15"/>
        <v>16.666058726974285</v>
      </c>
      <c r="AP26" s="15">
        <v>180.8</v>
      </c>
      <c r="AQ26" s="16">
        <v>30.1</v>
      </c>
      <c r="AR26" s="14">
        <f t="shared" si="26"/>
        <v>16.648230088495573</v>
      </c>
      <c r="AS26" s="25">
        <v>5217.2</v>
      </c>
      <c r="AT26" s="19">
        <v>549.5</v>
      </c>
      <c r="AU26" s="14">
        <f t="shared" si="16"/>
        <v>10.532469523882543</v>
      </c>
      <c r="AV26" s="24">
        <v>1652.6</v>
      </c>
      <c r="AW26" s="19">
        <v>160.5</v>
      </c>
      <c r="AX26" s="14">
        <f t="shared" si="17"/>
        <v>9.711969018516278</v>
      </c>
      <c r="AY26" s="20">
        <v>1326.4</v>
      </c>
      <c r="AZ26" s="19">
        <v>126.2</v>
      </c>
      <c r="BA26" s="14">
        <f t="shared" si="1"/>
        <v>9.514475271411339</v>
      </c>
      <c r="BB26" s="25">
        <v>1540.3</v>
      </c>
      <c r="BC26" s="21">
        <v>10.3</v>
      </c>
      <c r="BD26" s="14">
        <f t="shared" si="18"/>
        <v>0.6687009024216062</v>
      </c>
      <c r="BE26" s="20">
        <v>260</v>
      </c>
      <c r="BF26" s="21">
        <v>62.8</v>
      </c>
      <c r="BG26" s="14">
        <f t="shared" si="19"/>
        <v>24.153846153846153</v>
      </c>
      <c r="BH26" s="20">
        <v>1668.4</v>
      </c>
      <c r="BI26" s="32">
        <v>307.7</v>
      </c>
      <c r="BJ26" s="14">
        <f t="shared" si="20"/>
        <v>18.442819467753534</v>
      </c>
      <c r="BK26" s="33">
        <v>0</v>
      </c>
      <c r="BL26" s="33">
        <f t="shared" si="21"/>
        <v>94.79999999999995</v>
      </c>
      <c r="BM26" s="14" t="e">
        <f t="shared" si="22"/>
        <v>#DIV/0!</v>
      </c>
      <c r="BN26" s="22">
        <f t="shared" si="23"/>
        <v>0</v>
      </c>
      <c r="BO26" s="22">
        <f t="shared" si="2"/>
        <v>94.79999999999995</v>
      </c>
      <c r="BP26" s="14" t="e">
        <f t="shared" si="24"/>
        <v>#DIV/0!</v>
      </c>
      <c r="BQ26" s="6"/>
      <c r="BR26" s="23"/>
    </row>
    <row r="27" spans="1:70" ht="15.75">
      <c r="A27" s="11">
        <v>18</v>
      </c>
      <c r="B27" s="12" t="s">
        <v>44</v>
      </c>
      <c r="C27" s="13">
        <f t="shared" si="3"/>
        <v>5483.2</v>
      </c>
      <c r="D27" s="30">
        <f t="shared" si="4"/>
        <v>558.1999999999999</v>
      </c>
      <c r="E27" s="14">
        <f t="shared" si="5"/>
        <v>10.180186752261452</v>
      </c>
      <c r="F27" s="15">
        <v>879.2</v>
      </c>
      <c r="G27" s="31">
        <v>83.3</v>
      </c>
      <c r="H27" s="14">
        <f t="shared" si="6"/>
        <v>9.47452229299363</v>
      </c>
      <c r="I27" s="15">
        <v>28</v>
      </c>
      <c r="J27" s="31">
        <v>2</v>
      </c>
      <c r="K27" s="14">
        <f t="shared" si="0"/>
        <v>7.142857142857142</v>
      </c>
      <c r="L27" s="15">
        <v>0</v>
      </c>
      <c r="M27" s="16">
        <v>0</v>
      </c>
      <c r="N27" s="14" t="e">
        <f t="shared" si="7"/>
        <v>#DIV/0!</v>
      </c>
      <c r="O27" s="15">
        <v>40</v>
      </c>
      <c r="P27" s="16">
        <v>1.5</v>
      </c>
      <c r="Q27" s="14">
        <f t="shared" si="8"/>
        <v>3.75</v>
      </c>
      <c r="R27" s="15">
        <v>156</v>
      </c>
      <c r="S27" s="16">
        <v>4</v>
      </c>
      <c r="T27" s="14">
        <f t="shared" si="25"/>
        <v>2.564102564102564</v>
      </c>
      <c r="U27" s="15">
        <v>0</v>
      </c>
      <c r="V27" s="17">
        <v>0</v>
      </c>
      <c r="W27" s="14" t="e">
        <f t="shared" si="9"/>
        <v>#DIV/0!</v>
      </c>
      <c r="X27" s="15">
        <v>110</v>
      </c>
      <c r="Y27" s="17">
        <v>24</v>
      </c>
      <c r="Z27" s="14">
        <f t="shared" si="10"/>
        <v>21.818181818181817</v>
      </c>
      <c r="AA27" s="15">
        <v>0</v>
      </c>
      <c r="AB27" s="16">
        <v>0.3</v>
      </c>
      <c r="AC27" s="14" t="e">
        <f t="shared" si="11"/>
        <v>#DIV/0!</v>
      </c>
      <c r="AD27" s="14">
        <v>0</v>
      </c>
      <c r="AE27" s="14">
        <v>0</v>
      </c>
      <c r="AF27" s="14" t="e">
        <f t="shared" si="12"/>
        <v>#DIV/0!</v>
      </c>
      <c r="AG27" s="14">
        <v>0</v>
      </c>
      <c r="AH27" s="14">
        <v>0</v>
      </c>
      <c r="AI27" s="14" t="e">
        <f t="shared" si="13"/>
        <v>#DIV/0!</v>
      </c>
      <c r="AJ27" s="42">
        <v>4604</v>
      </c>
      <c r="AK27" s="16">
        <v>474.9</v>
      </c>
      <c r="AL27" s="14">
        <f t="shared" si="14"/>
        <v>10.314943527367507</v>
      </c>
      <c r="AM27" s="15">
        <v>2573.9</v>
      </c>
      <c r="AN27" s="15">
        <v>429</v>
      </c>
      <c r="AO27" s="14">
        <f t="shared" si="15"/>
        <v>16.66731419247057</v>
      </c>
      <c r="AP27" s="15">
        <v>181.5</v>
      </c>
      <c r="AQ27" s="16">
        <v>30.3</v>
      </c>
      <c r="AR27" s="14">
        <f t="shared" si="26"/>
        <v>16.694214876033058</v>
      </c>
      <c r="AS27" s="25">
        <v>5483.2</v>
      </c>
      <c r="AT27" s="19">
        <v>354.4</v>
      </c>
      <c r="AU27" s="14">
        <f t="shared" si="16"/>
        <v>6.463379048730668</v>
      </c>
      <c r="AV27" s="24">
        <v>1744.4</v>
      </c>
      <c r="AW27" s="32">
        <v>143.1</v>
      </c>
      <c r="AX27" s="14">
        <f t="shared" si="17"/>
        <v>8.203393717037375</v>
      </c>
      <c r="AY27" s="20">
        <v>1311.8</v>
      </c>
      <c r="AZ27" s="32">
        <v>94.7</v>
      </c>
      <c r="BA27" s="14">
        <f t="shared" si="1"/>
        <v>7.219088275651776</v>
      </c>
      <c r="BB27" s="25">
        <v>1540.6</v>
      </c>
      <c r="BC27" s="21">
        <v>0</v>
      </c>
      <c r="BD27" s="14">
        <f t="shared" si="18"/>
        <v>0</v>
      </c>
      <c r="BE27" s="20">
        <v>953.4</v>
      </c>
      <c r="BF27" s="21">
        <v>0</v>
      </c>
      <c r="BG27" s="14">
        <f t="shared" si="19"/>
        <v>0</v>
      </c>
      <c r="BH27" s="20">
        <v>1148.9</v>
      </c>
      <c r="BI27" s="32">
        <v>202</v>
      </c>
      <c r="BJ27" s="14">
        <f t="shared" si="20"/>
        <v>17.582034989990426</v>
      </c>
      <c r="BK27" s="33">
        <v>0</v>
      </c>
      <c r="BL27" s="33">
        <f t="shared" si="21"/>
        <v>203.79999999999995</v>
      </c>
      <c r="BM27" s="14" t="e">
        <f t="shared" si="22"/>
        <v>#DIV/0!</v>
      </c>
      <c r="BN27" s="22">
        <f t="shared" si="23"/>
        <v>0</v>
      </c>
      <c r="BO27" s="22">
        <f t="shared" si="2"/>
        <v>203.79999999999995</v>
      </c>
      <c r="BP27" s="14" t="e">
        <f t="shared" si="24"/>
        <v>#DIV/0!</v>
      </c>
      <c r="BQ27" s="6"/>
      <c r="BR27" s="23"/>
    </row>
    <row r="28" spans="1:70" ht="15.75">
      <c r="A28" s="11">
        <v>19</v>
      </c>
      <c r="B28" s="12" t="s">
        <v>45</v>
      </c>
      <c r="C28" s="13">
        <f>F28+AJ28</f>
        <v>6926.900000000001</v>
      </c>
      <c r="D28" s="14">
        <f t="shared" si="4"/>
        <v>658.4</v>
      </c>
      <c r="E28" s="14">
        <f t="shared" si="5"/>
        <v>9.504973364708599</v>
      </c>
      <c r="F28" s="15">
        <v>1787.8</v>
      </c>
      <c r="G28" s="16">
        <v>162.7</v>
      </c>
      <c r="H28" s="14">
        <f t="shared" si="6"/>
        <v>9.100570533616734</v>
      </c>
      <c r="I28" s="15">
        <v>155</v>
      </c>
      <c r="J28" s="16">
        <v>21.5</v>
      </c>
      <c r="K28" s="14">
        <f t="shared" si="0"/>
        <v>13.870967741935484</v>
      </c>
      <c r="L28" s="15">
        <v>85</v>
      </c>
      <c r="M28" s="31">
        <v>10.7</v>
      </c>
      <c r="N28" s="14">
        <f t="shared" si="7"/>
        <v>12.588235294117647</v>
      </c>
      <c r="O28" s="15">
        <v>120</v>
      </c>
      <c r="P28" s="16">
        <v>2.2</v>
      </c>
      <c r="Q28" s="14">
        <f t="shared" si="8"/>
        <v>1.8333333333333333</v>
      </c>
      <c r="R28" s="15">
        <v>268</v>
      </c>
      <c r="S28" s="16">
        <v>11.3</v>
      </c>
      <c r="T28" s="14">
        <f t="shared" si="25"/>
        <v>4.2164179104477615</v>
      </c>
      <c r="U28" s="15">
        <v>0</v>
      </c>
      <c r="V28" s="17">
        <v>0</v>
      </c>
      <c r="W28" s="14" t="e">
        <f t="shared" si="9"/>
        <v>#DIV/0!</v>
      </c>
      <c r="X28" s="15">
        <v>265</v>
      </c>
      <c r="Y28" s="17">
        <v>46.8</v>
      </c>
      <c r="Z28" s="14">
        <f t="shared" si="10"/>
        <v>17.660377358490564</v>
      </c>
      <c r="AA28" s="15">
        <v>320</v>
      </c>
      <c r="AB28" s="17">
        <v>12.9</v>
      </c>
      <c r="AC28" s="14">
        <f t="shared" si="11"/>
        <v>4.03125</v>
      </c>
      <c r="AD28" s="14">
        <v>0</v>
      </c>
      <c r="AE28" s="14">
        <v>0</v>
      </c>
      <c r="AF28" s="14" t="e">
        <f t="shared" si="12"/>
        <v>#DIV/0!</v>
      </c>
      <c r="AG28" s="14">
        <v>0</v>
      </c>
      <c r="AH28" s="14">
        <v>0</v>
      </c>
      <c r="AI28" s="14" t="e">
        <f t="shared" si="13"/>
        <v>#DIV/0!</v>
      </c>
      <c r="AJ28" s="15">
        <v>5139.1</v>
      </c>
      <c r="AK28" s="16">
        <v>495.7</v>
      </c>
      <c r="AL28" s="14">
        <f t="shared" si="14"/>
        <v>9.64565780000389</v>
      </c>
      <c r="AM28" s="15">
        <v>2521.2</v>
      </c>
      <c r="AN28" s="15">
        <v>420.2</v>
      </c>
      <c r="AO28" s="14">
        <f t="shared" si="15"/>
        <v>16.666666666666668</v>
      </c>
      <c r="AP28" s="15">
        <v>359.4</v>
      </c>
      <c r="AQ28" s="16">
        <v>59.9</v>
      </c>
      <c r="AR28" s="14">
        <f t="shared" si="26"/>
        <v>16.666666666666668</v>
      </c>
      <c r="AS28" s="25">
        <v>6926.9</v>
      </c>
      <c r="AT28" s="19">
        <v>371.5</v>
      </c>
      <c r="AU28" s="14">
        <f>AT28/AS28*100</f>
        <v>5.36314946079776</v>
      </c>
      <c r="AV28" s="24">
        <v>1832.8</v>
      </c>
      <c r="AW28" s="19">
        <v>161.9</v>
      </c>
      <c r="AX28" s="14">
        <f t="shared" si="17"/>
        <v>8.83347883020515</v>
      </c>
      <c r="AY28" s="20">
        <v>1506.7</v>
      </c>
      <c r="AZ28" s="19">
        <v>138.5</v>
      </c>
      <c r="BA28" s="14">
        <f t="shared" si="1"/>
        <v>9.192274507201168</v>
      </c>
      <c r="BB28" s="25">
        <v>2308.1</v>
      </c>
      <c r="BC28" s="21">
        <v>0</v>
      </c>
      <c r="BD28" s="14">
        <f t="shared" si="18"/>
        <v>0</v>
      </c>
      <c r="BE28" s="20">
        <v>580.4</v>
      </c>
      <c r="BF28" s="21">
        <v>14.7</v>
      </c>
      <c r="BG28" s="14">
        <f t="shared" si="19"/>
        <v>2.532736044107512</v>
      </c>
      <c r="BH28" s="20">
        <v>2109.7</v>
      </c>
      <c r="BI28" s="19">
        <v>186.7</v>
      </c>
      <c r="BJ28" s="14">
        <f t="shared" si="20"/>
        <v>8.849599469118832</v>
      </c>
      <c r="BK28" s="33">
        <v>0</v>
      </c>
      <c r="BL28" s="33">
        <f t="shared" si="21"/>
        <v>286.9</v>
      </c>
      <c r="BM28" s="14" t="e">
        <f t="shared" si="22"/>
        <v>#DIV/0!</v>
      </c>
      <c r="BN28" s="22">
        <f t="shared" si="23"/>
        <v>0</v>
      </c>
      <c r="BO28" s="22">
        <f t="shared" si="2"/>
        <v>286.9</v>
      </c>
      <c r="BP28" s="14" t="e">
        <f t="shared" si="24"/>
        <v>#DIV/0!</v>
      </c>
      <c r="BQ28" s="6"/>
      <c r="BR28" s="23"/>
    </row>
    <row r="29" spans="1:70" ht="14.25" customHeight="1">
      <c r="A29" s="80" t="s">
        <v>17</v>
      </c>
      <c r="B29" s="81"/>
      <c r="C29" s="41">
        <f>SUM(C10:C28)</f>
        <v>180611.5</v>
      </c>
      <c r="D29" s="41">
        <f>SUM(D10:D28)</f>
        <v>18115.5</v>
      </c>
      <c r="E29" s="35">
        <f>D29/C29*100</f>
        <v>10.030092214504613</v>
      </c>
      <c r="F29" s="41">
        <f>SUM(F10:F28)</f>
        <v>61219.8</v>
      </c>
      <c r="G29" s="41">
        <f>SUM(G10:G28)</f>
        <v>8353.900000000003</v>
      </c>
      <c r="H29" s="35">
        <f>G29/F29*100</f>
        <v>13.645748597675919</v>
      </c>
      <c r="I29" s="41">
        <f>SUM(I10:I28)</f>
        <v>23841.899999999998</v>
      </c>
      <c r="J29" s="41">
        <f>SUM(J10:J28)</f>
        <v>3620.4</v>
      </c>
      <c r="K29" s="30">
        <f t="shared" si="0"/>
        <v>15.18503139431002</v>
      </c>
      <c r="L29" s="41">
        <f>SUM(L10:L28)</f>
        <v>1518</v>
      </c>
      <c r="M29" s="41">
        <f>SUM(M10:M28)</f>
        <v>728.8</v>
      </c>
      <c r="N29" s="35">
        <f>M29/L29*100</f>
        <v>48.01054018445323</v>
      </c>
      <c r="O29" s="41">
        <f>SUM(O10:O28)</f>
        <v>6171</v>
      </c>
      <c r="P29" s="41">
        <f>SUM(P10:P28)</f>
        <v>390.29999999999995</v>
      </c>
      <c r="Q29" s="35">
        <f>P29/O29*100</f>
        <v>6.3247447739426335</v>
      </c>
      <c r="R29" s="41">
        <f>SUM(R10:R28)</f>
        <v>12317</v>
      </c>
      <c r="S29" s="41">
        <f>SUM(S10:S28)</f>
        <v>773.7000000000002</v>
      </c>
      <c r="T29" s="35">
        <f>S29/R29*100</f>
        <v>6.281562068685558</v>
      </c>
      <c r="U29" s="41">
        <f>SUM(U10:U28)</f>
        <v>900</v>
      </c>
      <c r="V29" s="41">
        <f>SUM(V10:V28)</f>
        <v>138.2</v>
      </c>
      <c r="W29" s="35">
        <f>V29/U29*100</f>
        <v>15.355555555555556</v>
      </c>
      <c r="X29" s="41">
        <f>SUM(X10:X28)</f>
        <v>3368</v>
      </c>
      <c r="Y29" s="41">
        <f>SUM(Y10:Y28)</f>
        <v>996.7</v>
      </c>
      <c r="Z29" s="35">
        <f>Y29/X29*100</f>
        <v>29.593230403800476</v>
      </c>
      <c r="AA29" s="41">
        <f>SUM(AA10:AA28)</f>
        <v>1041</v>
      </c>
      <c r="AB29" s="41">
        <f>SUM(AB10:AB28)</f>
        <v>73.8</v>
      </c>
      <c r="AC29" s="35">
        <f>AB29/AA29*100</f>
        <v>7.089337175792506</v>
      </c>
      <c r="AD29" s="35">
        <f>SUM(AD10:AD28)</f>
        <v>0</v>
      </c>
      <c r="AE29" s="35">
        <f>SUM(AE10:AE28)</f>
        <v>0</v>
      </c>
      <c r="AF29" s="30" t="e">
        <f t="shared" si="12"/>
        <v>#DIV/0!</v>
      </c>
      <c r="AG29" s="41">
        <f>SUM(AG10:AG28)</f>
        <v>583</v>
      </c>
      <c r="AH29" s="41">
        <f>SUM(AH10:AH28)</f>
        <v>258.7</v>
      </c>
      <c r="AI29" s="30">
        <f t="shared" si="13"/>
        <v>44.37392795883362</v>
      </c>
      <c r="AJ29" s="41">
        <f>SUM(AJ10:AJ28)</f>
        <v>119391.7</v>
      </c>
      <c r="AK29" s="41">
        <f>SUM(AK10:AK28)</f>
        <v>9761.6</v>
      </c>
      <c r="AL29" s="35">
        <f>AK29/AJ29*100</f>
        <v>8.176112744855798</v>
      </c>
      <c r="AM29" s="41">
        <f>SUM(AM10:AM28)</f>
        <v>50297.50000000001</v>
      </c>
      <c r="AN29" s="41">
        <f>SUM(AN10:AN28)</f>
        <v>8382.9</v>
      </c>
      <c r="AO29" s="35">
        <f>AN29/AM29*100</f>
        <v>16.66663353049356</v>
      </c>
      <c r="AP29" s="41">
        <f>SUM(AP10:AP28)</f>
        <v>5970.4</v>
      </c>
      <c r="AQ29" s="41">
        <f>SUM(AQ10:AQ28)</f>
        <v>995.1000000000001</v>
      </c>
      <c r="AR29" s="35">
        <f>AQ29/AP29*100</f>
        <v>16.667224976550987</v>
      </c>
      <c r="AS29" s="41">
        <f>SUM(AS10:AS28)</f>
        <v>181974.30000000002</v>
      </c>
      <c r="AT29" s="41">
        <f>SUM(AT10:AT28)</f>
        <v>14180.7</v>
      </c>
      <c r="AU29" s="35">
        <f>(AT29/AS29)*100</f>
        <v>7.792693803465654</v>
      </c>
      <c r="AV29" s="41">
        <f>SUM(AV10:AV28)</f>
        <v>39200.3</v>
      </c>
      <c r="AW29" s="41">
        <f>SUM(AW10:AW28)</f>
        <v>3359.5</v>
      </c>
      <c r="AX29" s="35">
        <f>AW29/AV29*100</f>
        <v>8.570087473820353</v>
      </c>
      <c r="AY29" s="41">
        <f>SUM(AY10:AY28)</f>
        <v>28093.700000000004</v>
      </c>
      <c r="AZ29" s="41">
        <f>SUM(AZ10:AZ28)</f>
        <v>2357</v>
      </c>
      <c r="BA29" s="35">
        <f t="shared" si="1"/>
        <v>8.389781338876686</v>
      </c>
      <c r="BB29" s="41">
        <f>SUM(BB10:BB28)</f>
        <v>50674.399999999994</v>
      </c>
      <c r="BC29" s="41">
        <f>SUM(BC10:BC28)</f>
        <v>1978.8999999999999</v>
      </c>
      <c r="BD29" s="35">
        <f>BC29/BB29*100</f>
        <v>3.905127638413085</v>
      </c>
      <c r="BE29" s="41">
        <f>SUM(BE10:BE28)</f>
        <v>53045.1</v>
      </c>
      <c r="BF29" s="41">
        <f>SUM(BF10:BF28)</f>
        <v>3555.5000000000005</v>
      </c>
      <c r="BG29" s="35">
        <f>BF29/BE29*100</f>
        <v>6.702786873811155</v>
      </c>
      <c r="BH29" s="41">
        <f>SUM(BH10:BH28)</f>
        <v>35248.6</v>
      </c>
      <c r="BI29" s="41">
        <f>SUM(BI10:BI28)</f>
        <v>5011.5</v>
      </c>
      <c r="BJ29" s="35">
        <f>BI29/BH29*100</f>
        <v>14.217585946675898</v>
      </c>
      <c r="BK29" s="41">
        <f>SUM(BK10:BK28)</f>
        <v>-2635.2000000000007</v>
      </c>
      <c r="BL29" s="41">
        <f>SUM(BL10:BL28)</f>
        <v>3934.8000000000006</v>
      </c>
      <c r="BM29" s="35">
        <f>BL29/BK29*100</f>
        <v>-149.3169398907104</v>
      </c>
      <c r="BN29" s="27">
        <f>SUM(BN10:BN28)</f>
        <v>-1362.7999999999993</v>
      </c>
      <c r="BO29" s="27">
        <f>SUM(BO10:BO28)</f>
        <v>3934.8000000000006</v>
      </c>
      <c r="BP29" s="27">
        <f>BO29/BN29*100</f>
        <v>-288.7290871734666</v>
      </c>
      <c r="BQ29" s="6"/>
      <c r="BR29" s="23"/>
    </row>
    <row r="30" spans="3:68" ht="15.75" hidden="1">
      <c r="C30" s="28">
        <f aca="true" t="shared" si="27" ref="C30:AC30">C29-C20</f>
        <v>168122.6</v>
      </c>
      <c r="D30" s="28">
        <f t="shared" si="27"/>
        <v>16717.8</v>
      </c>
      <c r="E30" s="28">
        <f t="shared" si="27"/>
        <v>-1.1614458713155944</v>
      </c>
      <c r="F30" s="28">
        <f t="shared" si="27"/>
        <v>58435.9</v>
      </c>
      <c r="G30" s="28">
        <f t="shared" si="27"/>
        <v>8086.300000000003</v>
      </c>
      <c r="H30" s="28">
        <f t="shared" si="27"/>
        <v>4.033334358658712</v>
      </c>
      <c r="I30" s="28">
        <f t="shared" si="27"/>
        <v>23431.899999999998</v>
      </c>
      <c r="J30" s="28">
        <f t="shared" si="27"/>
        <v>3561.5</v>
      </c>
      <c r="K30" s="28">
        <f t="shared" si="27"/>
        <v>0.8191777357734349</v>
      </c>
      <c r="L30" s="28">
        <f t="shared" si="27"/>
        <v>1478</v>
      </c>
      <c r="M30" s="28">
        <f t="shared" si="27"/>
        <v>728.8</v>
      </c>
      <c r="N30" s="28">
        <f t="shared" si="27"/>
        <v>48.01054018445323</v>
      </c>
      <c r="O30" s="28">
        <f t="shared" si="27"/>
        <v>5801</v>
      </c>
      <c r="P30" s="28">
        <f t="shared" si="27"/>
        <v>384.19999999999993</v>
      </c>
      <c r="Q30" s="28">
        <f t="shared" si="27"/>
        <v>4.676096125293985</v>
      </c>
      <c r="R30" s="28">
        <f t="shared" si="27"/>
        <v>11827</v>
      </c>
      <c r="S30" s="28">
        <f t="shared" si="27"/>
        <v>742.5000000000001</v>
      </c>
      <c r="T30" s="28">
        <f t="shared" si="27"/>
        <v>-0.08578487008995239</v>
      </c>
      <c r="U30" s="28">
        <f t="shared" si="27"/>
        <v>900</v>
      </c>
      <c r="V30" s="28">
        <f t="shared" si="27"/>
        <v>138.2</v>
      </c>
      <c r="W30" s="28" t="e">
        <f t="shared" si="27"/>
        <v>#DIV/0!</v>
      </c>
      <c r="X30" s="28">
        <f t="shared" si="27"/>
        <v>3018</v>
      </c>
      <c r="Y30" s="28">
        <f t="shared" si="27"/>
        <v>927.1</v>
      </c>
      <c r="Z30" s="28">
        <f t="shared" si="27"/>
        <v>9.70751611808619</v>
      </c>
      <c r="AA30" s="28">
        <f t="shared" si="27"/>
        <v>736</v>
      </c>
      <c r="AB30" s="28">
        <f t="shared" si="27"/>
        <v>51</v>
      </c>
      <c r="AC30" s="28">
        <f t="shared" si="27"/>
        <v>-0.38607266027306864</v>
      </c>
      <c r="AD30" s="28"/>
      <c r="AE30" s="28"/>
      <c r="AF30" s="14" t="e">
        <f t="shared" si="12"/>
        <v>#DIV/0!</v>
      </c>
      <c r="AG30" s="28">
        <f aca="true" t="shared" si="28" ref="AG30:BP30">AG29-AG20</f>
        <v>571</v>
      </c>
      <c r="AH30" s="28">
        <f t="shared" si="28"/>
        <v>255.5</v>
      </c>
      <c r="AI30" s="14">
        <f t="shared" si="13"/>
        <v>44.74605954465849</v>
      </c>
      <c r="AJ30" s="28">
        <f t="shared" si="28"/>
        <v>109686.7</v>
      </c>
      <c r="AK30" s="28">
        <f t="shared" si="28"/>
        <v>8631.5</v>
      </c>
      <c r="AL30" s="28">
        <f t="shared" si="28"/>
        <v>-3.4684003927021614</v>
      </c>
      <c r="AM30" s="28">
        <f t="shared" si="28"/>
        <v>43751.600000000006</v>
      </c>
      <c r="AN30" s="28">
        <f t="shared" si="28"/>
        <v>7291.9</v>
      </c>
      <c r="AO30" s="28">
        <f t="shared" si="28"/>
        <v>-0.0002877484749568282</v>
      </c>
      <c r="AP30" s="28">
        <f t="shared" si="28"/>
        <v>5970.4</v>
      </c>
      <c r="AQ30" s="28">
        <f t="shared" si="28"/>
        <v>995.1000000000001</v>
      </c>
      <c r="AR30" s="28" t="e">
        <f t="shared" si="28"/>
        <v>#DIV/0!</v>
      </c>
      <c r="AS30" s="28">
        <f t="shared" si="28"/>
        <v>169485.30000000002</v>
      </c>
      <c r="AT30" s="28">
        <f t="shared" si="28"/>
        <v>13524.1</v>
      </c>
      <c r="AU30" s="28">
        <f t="shared" si="28"/>
        <v>2.535267268114545</v>
      </c>
      <c r="AV30" s="28">
        <f t="shared" si="28"/>
        <v>36446.700000000004</v>
      </c>
      <c r="AW30" s="28">
        <f t="shared" si="28"/>
        <v>3132.1</v>
      </c>
      <c r="AX30" s="28">
        <f t="shared" si="28"/>
        <v>0.3118074040934502</v>
      </c>
      <c r="AY30" s="28">
        <f t="shared" si="28"/>
        <v>26278.700000000004</v>
      </c>
      <c r="AZ30" s="28">
        <f t="shared" si="28"/>
        <v>2228.1</v>
      </c>
      <c r="BA30" s="28">
        <f t="shared" si="28"/>
        <v>1.287852964221039</v>
      </c>
      <c r="BB30" s="28">
        <f t="shared" si="28"/>
        <v>47517.799999999996</v>
      </c>
      <c r="BC30" s="28">
        <f t="shared" si="28"/>
        <v>1972.8999999999999</v>
      </c>
      <c r="BD30" s="28">
        <f t="shared" si="28"/>
        <v>3.7150497064609844</v>
      </c>
      <c r="BE30" s="28">
        <f t="shared" si="28"/>
        <v>49123.9</v>
      </c>
      <c r="BF30" s="28">
        <f t="shared" si="28"/>
        <v>3555.0000000000005</v>
      </c>
      <c r="BG30" s="28">
        <f t="shared" si="28"/>
        <v>6.6900356751984855</v>
      </c>
      <c r="BH30" s="28">
        <f t="shared" si="28"/>
        <v>33076.4</v>
      </c>
      <c r="BI30" s="28">
        <f t="shared" si="28"/>
        <v>4666.8</v>
      </c>
      <c r="BJ30" s="28">
        <f t="shared" si="28"/>
        <v>-1.6511185925009748</v>
      </c>
      <c r="BK30" s="28">
        <f>BK29-BK20</f>
        <v>-3498.500000000001</v>
      </c>
      <c r="BL30" s="28">
        <f>BL29-BL20</f>
        <v>3193.7000000000007</v>
      </c>
      <c r="BM30" s="28">
        <f>BM29-BM20</f>
        <v>-235.161953211688</v>
      </c>
      <c r="BN30" s="28">
        <f t="shared" si="28"/>
        <v>-1362.699999999999</v>
      </c>
      <c r="BO30" s="28">
        <f t="shared" si="28"/>
        <v>3193.7000000000007</v>
      </c>
      <c r="BP30" s="28">
        <f t="shared" si="28"/>
        <v>740811.2709101302</v>
      </c>
    </row>
    <row r="31" spans="3:69" ht="15.7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</row>
    <row r="32" ht="15.75">
      <c r="I32" s="7" t="s">
        <v>49</v>
      </c>
    </row>
    <row r="33" spans="15:16" ht="15.75">
      <c r="O33" s="37"/>
      <c r="P33" s="37"/>
    </row>
    <row r="35" ht="15.75">
      <c r="AH35" s="29"/>
    </row>
  </sheetData>
  <sheetProtection/>
  <mergeCells count="32">
    <mergeCell ref="A29:B29"/>
    <mergeCell ref="AG6:AI7"/>
    <mergeCell ref="AM6:AO7"/>
    <mergeCell ref="B4:B8"/>
    <mergeCell ref="A4:A8"/>
    <mergeCell ref="I6:K7"/>
    <mergeCell ref="O6:Q7"/>
    <mergeCell ref="X6:Z7"/>
    <mergeCell ref="AS4:AU7"/>
    <mergeCell ref="AA6:AC7"/>
    <mergeCell ref="AD6:AF7"/>
    <mergeCell ref="AP6:AR7"/>
    <mergeCell ref="AJ5:AL7"/>
    <mergeCell ref="AY5:BA5"/>
    <mergeCell ref="BN4:BP7"/>
    <mergeCell ref="BE5:BG7"/>
    <mergeCell ref="BH5:BJ7"/>
    <mergeCell ref="AV4:BJ4"/>
    <mergeCell ref="BB5:BD7"/>
    <mergeCell ref="AV5:AX7"/>
    <mergeCell ref="BK4:BM7"/>
    <mergeCell ref="AY6:BA7"/>
    <mergeCell ref="R1:T1"/>
    <mergeCell ref="C2:T2"/>
    <mergeCell ref="C4:E7"/>
    <mergeCell ref="F4:AR4"/>
    <mergeCell ref="F5:H7"/>
    <mergeCell ref="I5:AI5"/>
    <mergeCell ref="U6:W7"/>
    <mergeCell ref="AM5:AR5"/>
    <mergeCell ref="R6:T7"/>
    <mergeCell ref="L6:N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2022-02-07T06:46:33Z</cp:lastPrinted>
  <dcterms:created xsi:type="dcterms:W3CDTF">2013-04-03T10:22:22Z</dcterms:created>
  <dcterms:modified xsi:type="dcterms:W3CDTF">2022-03-10T10:21:19Z</dcterms:modified>
  <cp:category/>
  <cp:version/>
  <cp:contentType/>
  <cp:contentStatus/>
</cp:coreProperties>
</file>