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<sst xmlns="http://schemas.openxmlformats.org/spreadsheetml/2006/main" count="118" uniqueCount="52">
  <si>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</si>
  <si>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</si>
  <si>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</si>
  <si>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</si>
  <si>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</si>
  <si>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</si>
  <si>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</si>
  <si>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</si>
  <si>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</si>
  <si>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</si>
  <si>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</si>
  <si>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</si>
  <si>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</si>
  <si>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</si>
  <si>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</si>
  <si>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</si>
  <si>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</si>
  <si>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</si>
  <si>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</si>
  <si>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</si>
  <si>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</si>
  <si>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</si>
  <si>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</si>
  <si>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</si>
  <si>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</si>
  <si>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</si>
  <si>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</si>
  <si>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</si>
  <si>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</si>
  <si>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</si>
  <si>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</si>
  <si>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</si>
  <si>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</si>
  <si>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</si>
  <si>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</si>
  <si>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</si>
  <si>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</si>
  <si>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</si>
  <si>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</si>
  <si>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</si>
  <si>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</si>
  <si>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</si>
  <si>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</si>
  <si>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</si>
  <si>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</si>
  <si>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</si>
  <si>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</si>
  <si>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</si>
  <si>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</si>
  <si>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</si>
  <si>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</si>
  <si>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февраля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</si>
</sst>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0" fontId="9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4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T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Q29" sqref="BQ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81" t="s">
        <v>0</v>
      </c>
      <c r="S1" s="81"/>
      <c r="T1" s="8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82" t="s">
        <v>51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2" t="s">
        <v>18</v>
      </c>
      <c r="B4" s="68" t="s">
        <v>1</v>
      </c>
      <c r="C4" s="59" t="s">
        <v>46</v>
      </c>
      <c r="D4" s="51"/>
      <c r="E4" s="52"/>
      <c r="F4" s="73" t="s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50" t="s">
        <v>47</v>
      </c>
      <c r="AT4" s="51"/>
      <c r="AU4" s="52"/>
      <c r="AV4" s="73" t="s">
        <v>4</v>
      </c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59" t="s">
        <v>50</v>
      </c>
      <c r="BL4" s="51"/>
      <c r="BM4" s="52"/>
      <c r="BN4" s="50" t="s">
        <v>48</v>
      </c>
      <c r="BO4" s="51"/>
      <c r="BP4" s="52"/>
      <c r="BQ4" s="6"/>
      <c r="BR4" s="6"/>
    </row>
    <row r="5" spans="1:70" ht="15" customHeight="1">
      <c r="A5" s="55"/>
      <c r="B5" s="69"/>
      <c r="C5" s="53"/>
      <c r="D5" s="54"/>
      <c r="E5" s="55"/>
      <c r="F5" s="72" t="s">
        <v>3</v>
      </c>
      <c r="G5" s="72"/>
      <c r="H5" s="72"/>
      <c r="I5" s="83" t="s">
        <v>4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  <c r="AJ5" s="72" t="s">
        <v>5</v>
      </c>
      <c r="AK5" s="72"/>
      <c r="AL5" s="72"/>
      <c r="AM5" s="73" t="s">
        <v>4</v>
      </c>
      <c r="AN5" s="74"/>
      <c r="AO5" s="74"/>
      <c r="AP5" s="74"/>
      <c r="AQ5" s="74"/>
      <c r="AR5" s="74"/>
      <c r="AS5" s="53"/>
      <c r="AT5" s="54"/>
      <c r="AU5" s="55"/>
      <c r="AV5" s="75" t="s">
        <v>9</v>
      </c>
      <c r="AW5" s="76"/>
      <c r="AX5" s="76"/>
      <c r="AY5" s="71" t="s">
        <v>4</v>
      </c>
      <c r="AZ5" s="71"/>
      <c r="BA5" s="71"/>
      <c r="BB5" s="71" t="s">
        <v>10</v>
      </c>
      <c r="BC5" s="71"/>
      <c r="BD5" s="71"/>
      <c r="BE5" s="71" t="s">
        <v>11</v>
      </c>
      <c r="BF5" s="71"/>
      <c r="BG5" s="71"/>
      <c r="BH5" s="72" t="s">
        <v>12</v>
      </c>
      <c r="BI5" s="72"/>
      <c r="BJ5" s="72"/>
      <c r="BK5" s="53"/>
      <c r="BL5" s="54"/>
      <c r="BM5" s="55"/>
      <c r="BN5" s="53"/>
      <c r="BO5" s="54"/>
      <c r="BP5" s="55"/>
      <c r="BQ5" s="6"/>
      <c r="BR5" s="6"/>
    </row>
    <row r="6" spans="1:70" ht="15" customHeight="1">
      <c r="A6" s="55"/>
      <c r="B6" s="69"/>
      <c r="C6" s="53"/>
      <c r="D6" s="54"/>
      <c r="E6" s="55"/>
      <c r="F6" s="72"/>
      <c r="G6" s="72"/>
      <c r="H6" s="72"/>
      <c r="I6" s="59" t="s">
        <v>6</v>
      </c>
      <c r="J6" s="51"/>
      <c r="K6" s="52"/>
      <c r="L6" s="59" t="s">
        <v>7</v>
      </c>
      <c r="M6" s="51"/>
      <c r="N6" s="52"/>
      <c r="O6" s="59" t="s">
        <v>20</v>
      </c>
      <c r="P6" s="51"/>
      <c r="Q6" s="52"/>
      <c r="R6" s="59" t="s">
        <v>8</v>
      </c>
      <c r="S6" s="51"/>
      <c r="T6" s="52"/>
      <c r="U6" s="59" t="s">
        <v>19</v>
      </c>
      <c r="V6" s="51"/>
      <c r="W6" s="52"/>
      <c r="X6" s="59" t="s">
        <v>21</v>
      </c>
      <c r="Y6" s="51"/>
      <c r="Z6" s="52"/>
      <c r="AA6" s="59" t="s">
        <v>25</v>
      </c>
      <c r="AB6" s="51"/>
      <c r="AC6" s="52"/>
      <c r="AD6" s="60" t="s">
        <v>26</v>
      </c>
      <c r="AE6" s="61"/>
      <c r="AF6" s="62"/>
      <c r="AG6" s="59" t="s">
        <v>24</v>
      </c>
      <c r="AH6" s="51"/>
      <c r="AI6" s="52"/>
      <c r="AJ6" s="72"/>
      <c r="AK6" s="72"/>
      <c r="AL6" s="72"/>
      <c r="AM6" s="59" t="s">
        <v>22</v>
      </c>
      <c r="AN6" s="51"/>
      <c r="AO6" s="52"/>
      <c r="AP6" s="59" t="s">
        <v>23</v>
      </c>
      <c r="AQ6" s="51"/>
      <c r="AR6" s="52"/>
      <c r="AS6" s="53"/>
      <c r="AT6" s="54"/>
      <c r="AU6" s="55"/>
      <c r="AV6" s="77"/>
      <c r="AW6" s="78"/>
      <c r="AX6" s="78"/>
      <c r="AY6" s="71" t="s">
        <v>13</v>
      </c>
      <c r="AZ6" s="71"/>
      <c r="BA6" s="71"/>
      <c r="BB6" s="71"/>
      <c r="BC6" s="71"/>
      <c r="BD6" s="71"/>
      <c r="BE6" s="71"/>
      <c r="BF6" s="71"/>
      <c r="BG6" s="71"/>
      <c r="BH6" s="72"/>
      <c r="BI6" s="72"/>
      <c r="BJ6" s="72"/>
      <c r="BK6" s="53"/>
      <c r="BL6" s="54"/>
      <c r="BM6" s="55"/>
      <c r="BN6" s="53"/>
      <c r="BO6" s="54"/>
      <c r="BP6" s="55"/>
      <c r="BQ6" s="6"/>
      <c r="BR6" s="6"/>
    </row>
    <row r="7" spans="1:70" ht="193.5" customHeight="1">
      <c r="A7" s="55"/>
      <c r="B7" s="69"/>
      <c r="C7" s="56"/>
      <c r="D7" s="57"/>
      <c r="E7" s="58"/>
      <c r="F7" s="72"/>
      <c r="G7" s="72"/>
      <c r="H7" s="72"/>
      <c r="I7" s="56"/>
      <c r="J7" s="57"/>
      <c r="K7" s="58"/>
      <c r="L7" s="56"/>
      <c r="M7" s="57"/>
      <c r="N7" s="58"/>
      <c r="O7" s="56"/>
      <c r="P7" s="57"/>
      <c r="Q7" s="58"/>
      <c r="R7" s="56"/>
      <c r="S7" s="57"/>
      <c r="T7" s="58"/>
      <c r="U7" s="56"/>
      <c r="V7" s="57"/>
      <c r="W7" s="58"/>
      <c r="X7" s="56"/>
      <c r="Y7" s="57"/>
      <c r="Z7" s="58"/>
      <c r="AA7" s="56"/>
      <c r="AB7" s="57"/>
      <c r="AC7" s="58"/>
      <c r="AD7" s="63"/>
      <c r="AE7" s="64"/>
      <c r="AF7" s="65"/>
      <c r="AG7" s="56"/>
      <c r="AH7" s="57"/>
      <c r="AI7" s="58"/>
      <c r="AJ7" s="72"/>
      <c r="AK7" s="72"/>
      <c r="AL7" s="72"/>
      <c r="AM7" s="56"/>
      <c r="AN7" s="57"/>
      <c r="AO7" s="58"/>
      <c r="AP7" s="56"/>
      <c r="AQ7" s="57"/>
      <c r="AR7" s="58"/>
      <c r="AS7" s="56"/>
      <c r="AT7" s="57"/>
      <c r="AU7" s="58"/>
      <c r="AV7" s="79"/>
      <c r="AW7" s="80"/>
      <c r="AX7" s="80"/>
      <c r="AY7" s="71"/>
      <c r="AZ7" s="71"/>
      <c r="BA7" s="71"/>
      <c r="BB7" s="71"/>
      <c r="BC7" s="71"/>
      <c r="BD7" s="71"/>
      <c r="BE7" s="71"/>
      <c r="BF7" s="71"/>
      <c r="BG7" s="71"/>
      <c r="BH7" s="72"/>
      <c r="BI7" s="72"/>
      <c r="BJ7" s="72"/>
      <c r="BK7" s="56"/>
      <c r="BL7" s="57"/>
      <c r="BM7" s="58"/>
      <c r="BN7" s="56"/>
      <c r="BO7" s="57"/>
      <c r="BP7" s="58"/>
      <c r="BQ7" s="6"/>
      <c r="BR7" s="6"/>
    </row>
    <row r="8" spans="1:70" ht="63">
      <c r="A8" s="58"/>
      <c r="B8" s="70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6472.799999999999</v>
      </c>
      <c r="D10" s="34">
        <f>G10+AK10</f>
        <v>447.70000000000005</v>
      </c>
      <c r="E10" s="14">
        <f>D10/C10*100</f>
        <v>6.916635768137438</v>
      </c>
      <c r="F10" s="42">
        <v>1410.4</v>
      </c>
      <c r="G10" s="16">
        <v>97.9</v>
      </c>
      <c r="H10" s="14">
        <f>G10/F10*100</f>
        <v>6.941293250141804</v>
      </c>
      <c r="I10" s="15">
        <v>205</v>
      </c>
      <c r="J10" s="16">
        <v>15.1</v>
      </c>
      <c r="K10" s="14">
        <f aca="true" t="shared" si="0" ref="K10:K29">J10/I10*100</f>
        <v>7.365853658536585</v>
      </c>
      <c r="L10" s="15">
        <v>3</v>
      </c>
      <c r="M10" s="16">
        <v>0.5</v>
      </c>
      <c r="N10" s="14">
        <f>M10/L10*100</f>
        <v>16.666666666666664</v>
      </c>
      <c r="O10" s="15">
        <v>75</v>
      </c>
      <c r="P10" s="48">
        <v>0.1</v>
      </c>
      <c r="Q10" s="14">
        <f>P10/O10*100</f>
        <v>0.13333333333333336</v>
      </c>
      <c r="R10" s="15">
        <v>420</v>
      </c>
      <c r="S10" s="16">
        <v>5.5</v>
      </c>
      <c r="T10" s="14">
        <f>S10/R10*100</f>
        <v>1.3095238095238095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31.7</v>
      </c>
      <c r="Z10" s="14">
        <f>Y10/X10*100</f>
        <v>26.416666666666664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5062.4</v>
      </c>
      <c r="AK10" s="16">
        <v>349.8</v>
      </c>
      <c r="AL10" s="14">
        <f>AK10/AJ10*100</f>
        <v>6.909766118836916</v>
      </c>
      <c r="AM10" s="42">
        <v>4094.3</v>
      </c>
      <c r="AN10" s="42">
        <v>341.2</v>
      </c>
      <c r="AO10" s="14">
        <f>AN10/AM10*100</f>
        <v>8.33353686832914</v>
      </c>
      <c r="AP10" s="15">
        <v>0</v>
      </c>
      <c r="AQ10" s="16">
        <v>0</v>
      </c>
      <c r="AR10" s="14" t="e">
        <f>AQ10/AP10*100</f>
        <v>#DIV/0!</v>
      </c>
      <c r="AS10" s="18">
        <v>6472.8</v>
      </c>
      <c r="AT10" s="19">
        <v>51.5</v>
      </c>
      <c r="AU10" s="14">
        <f>AT10/AS10*100</f>
        <v>0.7956371276727228</v>
      </c>
      <c r="AV10" s="44">
        <v>2097.9</v>
      </c>
      <c r="AW10" s="19">
        <v>32</v>
      </c>
      <c r="AX10" s="14">
        <f>AW10/AV10*100</f>
        <v>1.525334858668192</v>
      </c>
      <c r="AY10" s="20">
        <v>1330.2</v>
      </c>
      <c r="AZ10" s="19">
        <v>20</v>
      </c>
      <c r="BA10" s="14">
        <f aca="true" t="shared" si="1" ref="BA10:BA29">AZ10/AY10*100</f>
        <v>1.5035333032626672</v>
      </c>
      <c r="BB10" s="25">
        <v>1467.1</v>
      </c>
      <c r="BC10" s="21">
        <v>0</v>
      </c>
      <c r="BD10" s="14">
        <f>BC10/BB10*100</f>
        <v>0</v>
      </c>
      <c r="BE10" s="20">
        <v>715.9</v>
      </c>
      <c r="BF10" s="21">
        <v>17.5</v>
      </c>
      <c r="BG10" s="14">
        <f>BF10/BE10*100</f>
        <v>2.4444754854029895</v>
      </c>
      <c r="BH10" s="20">
        <v>2086.5</v>
      </c>
      <c r="BI10" s="32">
        <v>0</v>
      </c>
      <c r="BJ10" s="14">
        <f>BI10/BH10*100</f>
        <v>0</v>
      </c>
      <c r="BK10" s="33">
        <v>0</v>
      </c>
      <c r="BL10" s="33">
        <f>D10-AT10</f>
        <v>396.20000000000005</v>
      </c>
      <c r="BM10" s="14" t="e">
        <f>BL10/BK10*100</f>
        <v>#DIV/0!</v>
      </c>
      <c r="BN10" s="22">
        <f>C10-AS10</f>
        <v>0</v>
      </c>
      <c r="BO10" s="22">
        <f aca="true" t="shared" si="2" ref="BO10:BO28">D10-AT10</f>
        <v>396.20000000000005</v>
      </c>
      <c r="BP10" s="14" t="e">
        <f>BO10/BN10*100</f>
        <v>#DIV/0!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5258.400000000001</v>
      </c>
      <c r="D11" s="14">
        <f aca="true" t="shared" si="4" ref="D11:D28">G11+AK11</f>
        <v>343.1</v>
      </c>
      <c r="E11" s="14">
        <f aca="true" t="shared" si="5" ref="E11:E28">D11/C11*100</f>
        <v>6.524798417769663</v>
      </c>
      <c r="F11" s="42">
        <v>939.3</v>
      </c>
      <c r="G11" s="16">
        <v>42.3</v>
      </c>
      <c r="H11" s="14">
        <f aca="true" t="shared" si="6" ref="H11:H28">G11/F11*100</f>
        <v>4.503353561162568</v>
      </c>
      <c r="I11" s="15">
        <v>32</v>
      </c>
      <c r="J11" s="31">
        <v>-1.9</v>
      </c>
      <c r="K11" s="14">
        <f t="shared" si="0"/>
        <v>-5.9375</v>
      </c>
      <c r="L11" s="15">
        <v>31</v>
      </c>
      <c r="M11" s="16">
        <v>0</v>
      </c>
      <c r="N11" s="14">
        <f aca="true" t="shared" si="7" ref="N11:N28">M11/L11*100</f>
        <v>0</v>
      </c>
      <c r="O11" s="15">
        <v>90</v>
      </c>
      <c r="P11" s="16">
        <v>0.3</v>
      </c>
      <c r="Q11" s="14">
        <f aca="true" t="shared" si="8" ref="Q11:Q28">P11/O11*100</f>
        <v>0.3333333333333333</v>
      </c>
      <c r="R11" s="15">
        <v>225</v>
      </c>
      <c r="S11" s="31">
        <v>1.7</v>
      </c>
      <c r="T11" s="14">
        <f>S11/R11*100</f>
        <v>0.7555555555555555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4319.1</v>
      </c>
      <c r="AK11" s="31">
        <v>300.8</v>
      </c>
      <c r="AL11" s="14">
        <f aca="true" t="shared" si="14" ref="AL11:AL28">AK11/AJ11*100</f>
        <v>6.9644138825218205</v>
      </c>
      <c r="AM11" s="42">
        <v>3506</v>
      </c>
      <c r="AN11" s="42">
        <v>292.2</v>
      </c>
      <c r="AO11" s="14">
        <f aca="true" t="shared" si="15" ref="AO11:AO28">AN11/AM11*100</f>
        <v>8.334284084426697</v>
      </c>
      <c r="AP11" s="15">
        <v>0</v>
      </c>
      <c r="AQ11" s="31">
        <v>0</v>
      </c>
      <c r="AR11" s="14" t="e">
        <f>AQ11/AP11*100</f>
        <v>#DIV/0!</v>
      </c>
      <c r="AS11" s="18">
        <v>5258.4</v>
      </c>
      <c r="AT11" s="19">
        <v>19</v>
      </c>
      <c r="AU11" s="14">
        <f aca="true" t="shared" si="16" ref="AU11:AU27">AT11/AS11*100</f>
        <v>0.3613266392819109</v>
      </c>
      <c r="AV11" s="45">
        <v>1691.5</v>
      </c>
      <c r="AW11" s="19">
        <v>18</v>
      </c>
      <c r="AX11" s="14">
        <f aca="true" t="shared" si="17" ref="AX11:AX28">AW11/AV11*100</f>
        <v>1.06414425066509</v>
      </c>
      <c r="AY11" s="20">
        <v>1285.8</v>
      </c>
      <c r="AZ11" s="19">
        <v>14</v>
      </c>
      <c r="BA11" s="14">
        <f t="shared" si="1"/>
        <v>1.08881630113548</v>
      </c>
      <c r="BB11" s="43">
        <v>1358.2</v>
      </c>
      <c r="BC11" s="21">
        <v>0</v>
      </c>
      <c r="BD11" s="14">
        <f aca="true" t="shared" si="18" ref="BD11:BD28">BC11/BB11*100</f>
        <v>0</v>
      </c>
      <c r="BE11" s="20">
        <v>761.6</v>
      </c>
      <c r="BF11" s="21">
        <v>0</v>
      </c>
      <c r="BG11" s="14">
        <f aca="true" t="shared" si="19" ref="BG11:BG28">BF11/BE11*100</f>
        <v>0</v>
      </c>
      <c r="BH11" s="20">
        <v>1341.7</v>
      </c>
      <c r="BI11" s="19">
        <v>0</v>
      </c>
      <c r="BJ11" s="14">
        <f aca="true" t="shared" si="20" ref="BJ11:BJ28">BI11/BH11*100</f>
        <v>0</v>
      </c>
      <c r="BK11" s="33">
        <v>0</v>
      </c>
      <c r="BL11" s="33">
        <f aca="true" t="shared" si="21" ref="BL11:BL28">D11-AT11</f>
        <v>324.1</v>
      </c>
      <c r="BM11" s="14" t="e">
        <f aca="true" t="shared" si="22" ref="BM11:BM28">BL11/BK11*100</f>
        <v>#DIV/0!</v>
      </c>
      <c r="BN11" s="22">
        <f aca="true" t="shared" si="23" ref="BN11:BN28">C11-AS11</f>
        <v>0</v>
      </c>
      <c r="BO11" s="22">
        <f t="shared" si="2"/>
        <v>324.1</v>
      </c>
      <c r="BP11" s="14" t="e">
        <f aca="true" t="shared" si="24" ref="BP11:BP28">BO11/BN11*100</f>
        <v>#DIV/0!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6176.700000000001</v>
      </c>
      <c r="D12" s="14">
        <f t="shared" si="4"/>
        <v>509.5</v>
      </c>
      <c r="E12" s="14">
        <f t="shared" si="5"/>
        <v>8.248741237230234</v>
      </c>
      <c r="F12" s="42">
        <v>1490.1</v>
      </c>
      <c r="G12" s="16">
        <v>181.2</v>
      </c>
      <c r="H12" s="14">
        <f t="shared" si="6"/>
        <v>12.160257700825449</v>
      </c>
      <c r="I12" s="15">
        <v>46</v>
      </c>
      <c r="J12" s="16">
        <v>0.5</v>
      </c>
      <c r="K12" s="14">
        <f t="shared" si="0"/>
        <v>1.0869565217391304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1.7</v>
      </c>
      <c r="Q12" s="14">
        <f t="shared" si="8"/>
        <v>0.7555555555555555</v>
      </c>
      <c r="R12" s="26">
        <v>447</v>
      </c>
      <c r="S12" s="16">
        <v>2.1</v>
      </c>
      <c r="T12" s="14">
        <f aca="true" t="shared" si="25" ref="T12:T28">S12/R12*100</f>
        <v>0.46979865771812085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133.3</v>
      </c>
      <c r="Z12" s="14">
        <f t="shared" si="10"/>
        <v>60.59090909090909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4686.6</v>
      </c>
      <c r="AK12" s="16">
        <v>328.3</v>
      </c>
      <c r="AL12" s="14">
        <f t="shared" si="14"/>
        <v>7.00507830836854</v>
      </c>
      <c r="AM12" s="15">
        <v>3835.7</v>
      </c>
      <c r="AN12" s="15">
        <v>319.6</v>
      </c>
      <c r="AO12" s="14">
        <f t="shared" si="15"/>
        <v>8.33224704747504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6176.7</v>
      </c>
      <c r="AT12" s="19">
        <v>72.8</v>
      </c>
      <c r="AU12" s="14">
        <f t="shared" si="16"/>
        <v>1.178622889245066</v>
      </c>
      <c r="AV12" s="45">
        <v>3234.2</v>
      </c>
      <c r="AW12" s="19">
        <v>71.8</v>
      </c>
      <c r="AX12" s="14">
        <f t="shared" si="17"/>
        <v>2.220023498855977</v>
      </c>
      <c r="AY12" s="20">
        <v>1345.4</v>
      </c>
      <c r="AZ12" s="19">
        <v>66.8</v>
      </c>
      <c r="BA12" s="14">
        <f t="shared" si="1"/>
        <v>4.965066151330459</v>
      </c>
      <c r="BB12" s="47">
        <v>1596.6</v>
      </c>
      <c r="BC12" s="21">
        <v>0</v>
      </c>
      <c r="BD12" s="14">
        <f t="shared" si="18"/>
        <v>0</v>
      </c>
      <c r="BE12" s="20">
        <v>214.8</v>
      </c>
      <c r="BF12" s="21">
        <v>0</v>
      </c>
      <c r="BG12" s="14">
        <f t="shared" si="19"/>
        <v>0</v>
      </c>
      <c r="BH12" s="20">
        <v>1025.6</v>
      </c>
      <c r="BI12" s="19">
        <v>0</v>
      </c>
      <c r="BJ12" s="14">
        <f t="shared" si="20"/>
        <v>0</v>
      </c>
      <c r="BK12" s="33">
        <v>166</v>
      </c>
      <c r="BL12" s="33">
        <f t="shared" si="21"/>
        <v>436.7</v>
      </c>
      <c r="BM12" s="14">
        <f t="shared" si="22"/>
        <v>263.0722891566265</v>
      </c>
      <c r="BN12" s="22">
        <f t="shared" si="23"/>
        <v>0</v>
      </c>
      <c r="BO12" s="22">
        <f t="shared" si="2"/>
        <v>436.7</v>
      </c>
      <c r="BP12" s="14" t="e">
        <f t="shared" si="24"/>
        <v>#DIV/0!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3906.2</v>
      </c>
      <c r="D13" s="14">
        <f t="shared" si="4"/>
        <v>210.20000000000002</v>
      </c>
      <c r="E13" s="14">
        <f t="shared" si="5"/>
        <v>5.381188879217655</v>
      </c>
      <c r="F13" s="42">
        <v>1356.1</v>
      </c>
      <c r="G13" s="16">
        <v>63.4</v>
      </c>
      <c r="H13" s="14">
        <f t="shared" si="6"/>
        <v>4.675171447533368</v>
      </c>
      <c r="I13" s="15">
        <v>160</v>
      </c>
      <c r="J13" s="16">
        <v>11.1</v>
      </c>
      <c r="K13" s="14">
        <f t="shared" si="0"/>
        <v>6.937499999999999</v>
      </c>
      <c r="L13" s="15">
        <v>15</v>
      </c>
      <c r="M13" s="16">
        <v>0</v>
      </c>
      <c r="N13" s="14">
        <f t="shared" si="7"/>
        <v>0</v>
      </c>
      <c r="O13" s="15">
        <v>86</v>
      </c>
      <c r="P13" s="31">
        <v>1.5</v>
      </c>
      <c r="Q13" s="14">
        <f t="shared" si="8"/>
        <v>1.744186046511628</v>
      </c>
      <c r="R13" s="15">
        <v>350</v>
      </c>
      <c r="S13" s="16">
        <v>4.4</v>
      </c>
      <c r="T13" s="14">
        <f t="shared" si="25"/>
        <v>1.2571428571428571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0</v>
      </c>
      <c r="Z13" s="14">
        <f t="shared" si="10"/>
        <v>0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2550.1</v>
      </c>
      <c r="AK13" s="31">
        <v>146.8</v>
      </c>
      <c r="AL13" s="14">
        <f t="shared" si="14"/>
        <v>5.756636994627662</v>
      </c>
      <c r="AM13" s="15">
        <v>1657.6</v>
      </c>
      <c r="AN13" s="15">
        <v>138.1</v>
      </c>
      <c r="AO13" s="14">
        <f t="shared" si="15"/>
        <v>8.331322393822393</v>
      </c>
      <c r="AP13" s="15">
        <v>0</v>
      </c>
      <c r="AQ13" s="16">
        <v>0</v>
      </c>
      <c r="AR13" s="14" t="e">
        <f t="shared" si="26"/>
        <v>#DIV/0!</v>
      </c>
      <c r="AS13" s="25">
        <v>3906.2</v>
      </c>
      <c r="AT13" s="19">
        <v>18</v>
      </c>
      <c r="AU13" s="14">
        <f t="shared" si="16"/>
        <v>0.46080589831549845</v>
      </c>
      <c r="AV13" s="45">
        <v>1269.4</v>
      </c>
      <c r="AW13" s="19">
        <v>17</v>
      </c>
      <c r="AX13" s="14">
        <f t="shared" si="17"/>
        <v>1.3392153773436268</v>
      </c>
      <c r="AY13" s="20">
        <v>963.6</v>
      </c>
      <c r="AZ13" s="19">
        <v>15</v>
      </c>
      <c r="BA13" s="14">
        <f t="shared" si="1"/>
        <v>1.5566625155666252</v>
      </c>
      <c r="BB13" s="43">
        <v>1383.2</v>
      </c>
      <c r="BC13" s="32">
        <v>0</v>
      </c>
      <c r="BD13" s="14">
        <f t="shared" si="18"/>
        <v>0</v>
      </c>
      <c r="BE13" s="20">
        <v>266.2</v>
      </c>
      <c r="BF13" s="32">
        <v>0</v>
      </c>
      <c r="BG13" s="14">
        <f t="shared" si="19"/>
        <v>0</v>
      </c>
      <c r="BH13" s="20">
        <v>882</v>
      </c>
      <c r="BI13" s="19">
        <v>0</v>
      </c>
      <c r="BJ13" s="14">
        <f t="shared" si="20"/>
        <v>0</v>
      </c>
      <c r="BK13" s="33">
        <v>0.1</v>
      </c>
      <c r="BL13" s="33">
        <f t="shared" si="21"/>
        <v>192.20000000000002</v>
      </c>
      <c r="BM13" s="14">
        <f>BL13/BK13*100</f>
        <v>192200</v>
      </c>
      <c r="BN13" s="22">
        <f t="shared" si="23"/>
        <v>0</v>
      </c>
      <c r="BO13" s="22">
        <f t="shared" si="2"/>
        <v>192.20000000000002</v>
      </c>
      <c r="BP13" s="14" t="e">
        <f>BO13/BN13*100</f>
        <v>#DIV/0!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3586.1</v>
      </c>
      <c r="D14" s="30">
        <f t="shared" si="4"/>
        <v>314.29999999999995</v>
      </c>
      <c r="E14" s="14">
        <f t="shared" si="5"/>
        <v>8.764395861799725</v>
      </c>
      <c r="F14" s="42">
        <v>998</v>
      </c>
      <c r="G14" s="16">
        <v>134.1</v>
      </c>
      <c r="H14" s="14">
        <f t="shared" si="6"/>
        <v>13.43687374749499</v>
      </c>
      <c r="I14" s="15">
        <v>67</v>
      </c>
      <c r="J14" s="16">
        <v>0.2</v>
      </c>
      <c r="K14" s="14">
        <f t="shared" si="0"/>
        <v>0.2985074626865672</v>
      </c>
      <c r="L14" s="15">
        <v>30</v>
      </c>
      <c r="M14" s="16">
        <v>0</v>
      </c>
      <c r="N14" s="14">
        <v>3</v>
      </c>
      <c r="O14" s="15">
        <v>100</v>
      </c>
      <c r="P14" s="31">
        <v>0.1</v>
      </c>
      <c r="Q14" s="14">
        <f t="shared" si="8"/>
        <v>0.1</v>
      </c>
      <c r="R14" s="15">
        <v>245</v>
      </c>
      <c r="S14" s="16">
        <v>2.6</v>
      </c>
      <c r="T14" s="14">
        <f t="shared" si="25"/>
        <v>1.0612244897959184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108</v>
      </c>
      <c r="Z14" s="14">
        <f t="shared" si="10"/>
        <v>38.57142857142858</v>
      </c>
      <c r="AA14" s="15">
        <v>15</v>
      </c>
      <c r="AB14" s="16">
        <v>0</v>
      </c>
      <c r="AC14" s="14">
        <f t="shared" si="11"/>
        <v>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2588.1</v>
      </c>
      <c r="AK14" s="16">
        <v>180.2</v>
      </c>
      <c r="AL14" s="14">
        <f t="shared" si="14"/>
        <v>6.962636683281172</v>
      </c>
      <c r="AM14" s="15">
        <v>1732.9</v>
      </c>
      <c r="AN14" s="15">
        <v>144.4</v>
      </c>
      <c r="AO14" s="14">
        <f t="shared" si="15"/>
        <v>8.332852443880201</v>
      </c>
      <c r="AP14" s="49">
        <v>325.6</v>
      </c>
      <c r="AQ14" s="48">
        <v>27.1</v>
      </c>
      <c r="AR14" s="14">
        <f t="shared" si="26"/>
        <v>8.323095823095823</v>
      </c>
      <c r="AS14" s="25">
        <v>3831.1</v>
      </c>
      <c r="AT14" s="32">
        <v>54.1</v>
      </c>
      <c r="AU14" s="14">
        <f t="shared" si="16"/>
        <v>1.4121270653337161</v>
      </c>
      <c r="AV14" s="45">
        <v>1410.4</v>
      </c>
      <c r="AW14" s="19">
        <v>29.1</v>
      </c>
      <c r="AX14" s="14">
        <f t="shared" si="17"/>
        <v>2.063244469653999</v>
      </c>
      <c r="AY14" s="20">
        <v>947.4</v>
      </c>
      <c r="AZ14" s="32">
        <v>21.1</v>
      </c>
      <c r="BA14" s="14">
        <f t="shared" si="1"/>
        <v>2.227147983956091</v>
      </c>
      <c r="BB14" s="43">
        <v>806.4</v>
      </c>
      <c r="BC14" s="21">
        <v>0</v>
      </c>
      <c r="BD14" s="14">
        <f t="shared" si="18"/>
        <v>0</v>
      </c>
      <c r="BE14" s="20">
        <v>489</v>
      </c>
      <c r="BF14" s="21">
        <v>23</v>
      </c>
      <c r="BG14" s="14">
        <f t="shared" si="19"/>
        <v>4.703476482617587</v>
      </c>
      <c r="BH14" s="20">
        <v>1020</v>
      </c>
      <c r="BI14" s="32">
        <v>0</v>
      </c>
      <c r="BJ14" s="14">
        <f t="shared" si="20"/>
        <v>0</v>
      </c>
      <c r="BK14" s="33">
        <v>0</v>
      </c>
      <c r="BL14" s="33">
        <f t="shared" si="21"/>
        <v>260.19999999999993</v>
      </c>
      <c r="BM14" s="14" t="e">
        <f t="shared" si="22"/>
        <v>#DIV/0!</v>
      </c>
      <c r="BN14" s="22">
        <f t="shared" si="23"/>
        <v>-245</v>
      </c>
      <c r="BO14" s="22">
        <f t="shared" si="2"/>
        <v>260.19999999999993</v>
      </c>
      <c r="BP14" s="14">
        <f t="shared" si="24"/>
        <v>-106.20408163265303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5195</v>
      </c>
      <c r="D15" s="30">
        <f t="shared" si="4"/>
        <v>323.8</v>
      </c>
      <c r="E15" s="14">
        <f t="shared" si="5"/>
        <v>6.232916265640038</v>
      </c>
      <c r="F15" s="42">
        <v>1218</v>
      </c>
      <c r="G15" s="16">
        <v>54.6</v>
      </c>
      <c r="H15" s="14">
        <f t="shared" si="6"/>
        <v>4.482758620689655</v>
      </c>
      <c r="I15" s="15">
        <v>28</v>
      </c>
      <c r="J15" s="16">
        <v>0.1</v>
      </c>
      <c r="K15" s="14">
        <f t="shared" si="0"/>
        <v>0.35714285714285715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1.3</v>
      </c>
      <c r="Q15" s="14">
        <f t="shared" si="8"/>
        <v>0.7602339181286549</v>
      </c>
      <c r="R15" s="15">
        <v>353</v>
      </c>
      <c r="S15" s="16">
        <v>8.3</v>
      </c>
      <c r="T15" s="14">
        <f t="shared" si="25"/>
        <v>2.3512747875354107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5.4</v>
      </c>
      <c r="Z15" s="14">
        <f t="shared" si="10"/>
        <v>3.1764705882352944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3977</v>
      </c>
      <c r="AK15" s="16">
        <v>269.2</v>
      </c>
      <c r="AL15" s="14">
        <f t="shared" si="14"/>
        <v>6.7689212974603965</v>
      </c>
      <c r="AM15" s="15">
        <v>3127.1</v>
      </c>
      <c r="AN15" s="15">
        <v>260.6</v>
      </c>
      <c r="AO15" s="14">
        <f t="shared" si="15"/>
        <v>8.333599820920343</v>
      </c>
      <c r="AP15" s="15">
        <v>0</v>
      </c>
      <c r="AQ15" s="16">
        <v>0</v>
      </c>
      <c r="AR15" s="14" t="e">
        <f t="shared" si="26"/>
        <v>#DIV/0!</v>
      </c>
      <c r="AS15" s="25">
        <v>5195</v>
      </c>
      <c r="AT15" s="19">
        <v>22.1</v>
      </c>
      <c r="AU15" s="14">
        <f t="shared" si="16"/>
        <v>0.4254090471607315</v>
      </c>
      <c r="AV15" s="45">
        <v>1384.2</v>
      </c>
      <c r="AW15" s="19">
        <v>21.1</v>
      </c>
      <c r="AX15" s="14">
        <f t="shared" si="17"/>
        <v>1.5243461927467128</v>
      </c>
      <c r="AY15" s="20">
        <v>1278.3</v>
      </c>
      <c r="AZ15" s="19">
        <v>20.1</v>
      </c>
      <c r="BA15" s="14">
        <f t="shared" si="1"/>
        <v>1.572400844872096</v>
      </c>
      <c r="BB15" s="43">
        <v>1477.1</v>
      </c>
      <c r="BC15" s="21">
        <v>0</v>
      </c>
      <c r="BD15" s="14">
        <f t="shared" si="18"/>
        <v>0</v>
      </c>
      <c r="BE15" s="20">
        <v>1158</v>
      </c>
      <c r="BF15" s="21">
        <v>0</v>
      </c>
      <c r="BG15" s="14">
        <f t="shared" si="19"/>
        <v>0</v>
      </c>
      <c r="BH15" s="20">
        <v>1070.4</v>
      </c>
      <c r="BI15" s="19">
        <v>0</v>
      </c>
      <c r="BJ15" s="14">
        <f t="shared" si="20"/>
        <v>0</v>
      </c>
      <c r="BK15" s="33">
        <v>0</v>
      </c>
      <c r="BL15" s="33">
        <f t="shared" si="21"/>
        <v>301.7</v>
      </c>
      <c r="BM15" s="14" t="e">
        <f t="shared" si="22"/>
        <v>#DIV/0!</v>
      </c>
      <c r="BN15" s="22">
        <f t="shared" si="23"/>
        <v>0</v>
      </c>
      <c r="BO15" s="22">
        <f t="shared" si="2"/>
        <v>301.7</v>
      </c>
      <c r="BP15" s="14" t="e">
        <f t="shared" si="24"/>
        <v>#DIV/0!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4433.1</v>
      </c>
      <c r="D16" s="30">
        <f t="shared" si="4"/>
        <v>303.1</v>
      </c>
      <c r="E16" s="14">
        <f t="shared" si="5"/>
        <v>6.837201957997789</v>
      </c>
      <c r="F16" s="42">
        <v>1041.8</v>
      </c>
      <c r="G16" s="16">
        <v>58.3</v>
      </c>
      <c r="H16" s="14">
        <f t="shared" si="6"/>
        <v>5.5960837012862354</v>
      </c>
      <c r="I16" s="15">
        <v>20</v>
      </c>
      <c r="J16" s="16">
        <v>0.1</v>
      </c>
      <c r="K16" s="14">
        <f t="shared" si="0"/>
        <v>0.5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0.6</v>
      </c>
      <c r="Q16" s="34">
        <f t="shared" si="8"/>
        <v>0.4918032786885245</v>
      </c>
      <c r="R16" s="15">
        <v>327.2</v>
      </c>
      <c r="S16" s="31">
        <v>9.6</v>
      </c>
      <c r="T16" s="14">
        <f t="shared" si="25"/>
        <v>2.93398533007335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12.8</v>
      </c>
      <c r="Z16" s="14">
        <f t="shared" si="10"/>
        <v>10.666666666666668</v>
      </c>
      <c r="AA16" s="15">
        <v>45</v>
      </c>
      <c r="AB16" s="16">
        <v>2.1</v>
      </c>
      <c r="AC16" s="14">
        <f t="shared" si="11"/>
        <v>4.666666666666667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3391.3</v>
      </c>
      <c r="AK16" s="31">
        <v>244.8</v>
      </c>
      <c r="AL16" s="14">
        <f t="shared" si="14"/>
        <v>7.2184707929112735</v>
      </c>
      <c r="AM16" s="15">
        <v>2834.4</v>
      </c>
      <c r="AN16" s="15">
        <v>236.2</v>
      </c>
      <c r="AO16" s="14">
        <f>AN16/AM16*100</f>
        <v>8.333333333333332</v>
      </c>
      <c r="AP16" s="15">
        <v>0</v>
      </c>
      <c r="AQ16" s="16">
        <v>0</v>
      </c>
      <c r="AR16" s="14" t="e">
        <f t="shared" si="26"/>
        <v>#DIV/0!</v>
      </c>
      <c r="AS16" s="25">
        <v>4433.2</v>
      </c>
      <c r="AT16" s="19">
        <v>30.8</v>
      </c>
      <c r="AU16" s="14">
        <f t="shared" si="16"/>
        <v>0.6947577370747993</v>
      </c>
      <c r="AV16" s="45">
        <v>1644.2</v>
      </c>
      <c r="AW16" s="19">
        <v>28.3</v>
      </c>
      <c r="AX16" s="14">
        <f t="shared" si="17"/>
        <v>1.7212018002676073</v>
      </c>
      <c r="AY16" s="20">
        <v>1238.4</v>
      </c>
      <c r="AZ16" s="19">
        <v>20</v>
      </c>
      <c r="BA16" s="14">
        <f t="shared" si="1"/>
        <v>1.614987080103359</v>
      </c>
      <c r="BB16" s="43">
        <v>880.2</v>
      </c>
      <c r="BC16" s="21">
        <v>0</v>
      </c>
      <c r="BD16" s="14">
        <f t="shared" si="18"/>
        <v>0</v>
      </c>
      <c r="BE16" s="46">
        <v>406.8</v>
      </c>
      <c r="BF16" s="21">
        <v>0</v>
      </c>
      <c r="BG16" s="14">
        <f t="shared" si="19"/>
        <v>0</v>
      </c>
      <c r="BH16" s="20">
        <v>1396.6</v>
      </c>
      <c r="BI16" s="19">
        <v>0</v>
      </c>
      <c r="BJ16" s="14">
        <f t="shared" si="20"/>
        <v>0</v>
      </c>
      <c r="BK16" s="33">
        <f>C16-AS16</f>
        <v>-0.0999999999994543</v>
      </c>
      <c r="BL16" s="33">
        <f t="shared" si="21"/>
        <v>272.3</v>
      </c>
      <c r="BM16" s="14">
        <f t="shared" si="22"/>
        <v>-272300.0000014859</v>
      </c>
      <c r="BN16" s="22">
        <f t="shared" si="23"/>
        <v>-0.0999999999994543</v>
      </c>
      <c r="BO16" s="22">
        <f t="shared" si="2"/>
        <v>272.3</v>
      </c>
      <c r="BP16" s="14">
        <f t="shared" si="24"/>
        <v>-272300.0000014859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48707.7</v>
      </c>
      <c r="D17" s="30">
        <f t="shared" si="4"/>
        <v>1609.1</v>
      </c>
      <c r="E17" s="14">
        <f t="shared" si="5"/>
        <v>3.3035844435274098</v>
      </c>
      <c r="F17" s="42">
        <v>36745</v>
      </c>
      <c r="G17" s="16">
        <v>1574.6</v>
      </c>
      <c r="H17" s="14">
        <f t="shared" si="6"/>
        <v>4.285208871955367</v>
      </c>
      <c r="I17" s="15">
        <v>22000</v>
      </c>
      <c r="J17" s="16">
        <v>993.5</v>
      </c>
      <c r="K17" s="14">
        <f t="shared" si="0"/>
        <v>4.515909090909091</v>
      </c>
      <c r="L17" s="15">
        <v>80</v>
      </c>
      <c r="M17" s="16">
        <v>0</v>
      </c>
      <c r="N17" s="14">
        <f t="shared" si="7"/>
        <v>0</v>
      </c>
      <c r="O17" s="15">
        <v>4150</v>
      </c>
      <c r="P17" s="16">
        <v>54.3</v>
      </c>
      <c r="Q17" s="14">
        <f t="shared" si="8"/>
        <v>1.308433734939759</v>
      </c>
      <c r="R17" s="15">
        <v>7100</v>
      </c>
      <c r="S17" s="17">
        <v>258.2</v>
      </c>
      <c r="T17" s="14">
        <f t="shared" si="25"/>
        <v>3.6366197183098588</v>
      </c>
      <c r="U17" s="15">
        <v>1000</v>
      </c>
      <c r="V17" s="17">
        <v>41.2</v>
      </c>
      <c r="W17" s="14">
        <f t="shared" si="9"/>
        <v>4.12</v>
      </c>
      <c r="X17" s="15">
        <v>60</v>
      </c>
      <c r="Y17" s="17">
        <v>82.5</v>
      </c>
      <c r="Z17" s="14">
        <f t="shared" si="10"/>
        <v>137.5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12.8</v>
      </c>
      <c r="AI17" s="14">
        <f t="shared" si="13"/>
        <v>2.415094339622642</v>
      </c>
      <c r="AJ17" s="49">
        <v>11962.7</v>
      </c>
      <c r="AK17" s="17">
        <v>34.5</v>
      </c>
      <c r="AL17" s="14">
        <f t="shared" si="14"/>
        <v>0.28839643224355704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51035.7</v>
      </c>
      <c r="AT17" s="19">
        <v>97.5</v>
      </c>
      <c r="AU17" s="14">
        <f t="shared" si="16"/>
        <v>0.19104274066976645</v>
      </c>
      <c r="AV17" s="45">
        <v>7100.4</v>
      </c>
      <c r="AW17" s="19">
        <v>93.5</v>
      </c>
      <c r="AX17" s="14">
        <f t="shared" si="17"/>
        <v>1.3168272210016339</v>
      </c>
      <c r="AY17" s="20">
        <v>5065.4</v>
      </c>
      <c r="AZ17" s="19">
        <v>93.5</v>
      </c>
      <c r="BA17" s="14">
        <f t="shared" si="1"/>
        <v>1.8458562008923283</v>
      </c>
      <c r="BB17" s="43">
        <v>15841.4</v>
      </c>
      <c r="BC17" s="21">
        <v>0</v>
      </c>
      <c r="BD17" s="14">
        <f t="shared" si="18"/>
        <v>0</v>
      </c>
      <c r="BE17" s="20">
        <v>21575.1</v>
      </c>
      <c r="BF17" s="21">
        <v>0</v>
      </c>
      <c r="BG17" s="14">
        <f t="shared" si="19"/>
        <v>0</v>
      </c>
      <c r="BH17" s="20">
        <v>6005.2</v>
      </c>
      <c r="BI17" s="19">
        <v>0</v>
      </c>
      <c r="BJ17" s="14">
        <f t="shared" si="20"/>
        <v>0</v>
      </c>
      <c r="BK17" s="33">
        <v>-3731.7</v>
      </c>
      <c r="BL17" s="33">
        <f t="shared" si="21"/>
        <v>1511.6</v>
      </c>
      <c r="BM17" s="14">
        <f t="shared" si="22"/>
        <v>-40.507007530080124</v>
      </c>
      <c r="BN17" s="22">
        <f t="shared" si="23"/>
        <v>-2328</v>
      </c>
      <c r="BO17" s="22">
        <f t="shared" si="2"/>
        <v>1511.6</v>
      </c>
      <c r="BP17" s="14">
        <f t="shared" si="24"/>
        <v>-64.93127147766322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6010.7</v>
      </c>
      <c r="D18" s="30">
        <f t="shared" si="4"/>
        <v>397.4</v>
      </c>
      <c r="E18" s="14">
        <f t="shared" si="5"/>
        <v>6.611542748764703</v>
      </c>
      <c r="F18" s="42">
        <v>1090.2</v>
      </c>
      <c r="G18" s="16">
        <v>49.5</v>
      </c>
      <c r="H18" s="14">
        <f t="shared" si="6"/>
        <v>4.540451293340672</v>
      </c>
      <c r="I18" s="15">
        <v>40</v>
      </c>
      <c r="J18" s="16">
        <v>0.2</v>
      </c>
      <c r="K18" s="14">
        <f t="shared" si="0"/>
        <v>0.5</v>
      </c>
      <c r="L18" s="15">
        <v>5</v>
      </c>
      <c r="M18" s="16">
        <v>0</v>
      </c>
      <c r="N18" s="14">
        <f t="shared" si="7"/>
        <v>0</v>
      </c>
      <c r="O18" s="15">
        <v>88</v>
      </c>
      <c r="P18" s="16">
        <v>0.4</v>
      </c>
      <c r="Q18" s="14">
        <f t="shared" si="8"/>
        <v>0.4545454545454546</v>
      </c>
      <c r="R18" s="15">
        <v>305</v>
      </c>
      <c r="S18" s="16">
        <v>2.4</v>
      </c>
      <c r="T18" s="14">
        <f t="shared" si="25"/>
        <v>0.7868852459016393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0</v>
      </c>
      <c r="Z18" s="14">
        <f t="shared" si="10"/>
        <v>0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4920.5</v>
      </c>
      <c r="AK18" s="31">
        <v>347.9</v>
      </c>
      <c r="AL18" s="14">
        <f t="shared" si="14"/>
        <v>7.070419672797479</v>
      </c>
      <c r="AM18" s="15">
        <v>2718</v>
      </c>
      <c r="AN18" s="15">
        <v>226.5</v>
      </c>
      <c r="AO18" s="14">
        <f t="shared" si="15"/>
        <v>8.333333333333332</v>
      </c>
      <c r="AP18" s="15">
        <v>1353.6</v>
      </c>
      <c r="AQ18" s="17">
        <v>112.8</v>
      </c>
      <c r="AR18" s="14">
        <f t="shared" si="26"/>
        <v>8.333333333333334</v>
      </c>
      <c r="AS18" s="25">
        <v>6010.7</v>
      </c>
      <c r="AT18" s="32">
        <v>48.2</v>
      </c>
      <c r="AU18" s="14">
        <f t="shared" si="16"/>
        <v>0.8019032724973797</v>
      </c>
      <c r="AV18" s="45">
        <v>1935.8</v>
      </c>
      <c r="AW18" s="19">
        <v>34</v>
      </c>
      <c r="AX18" s="14">
        <f t="shared" si="17"/>
        <v>1.7563797913007544</v>
      </c>
      <c r="AY18" s="20">
        <v>1320.4</v>
      </c>
      <c r="AZ18" s="19">
        <v>20</v>
      </c>
      <c r="BA18" s="14">
        <f t="shared" si="1"/>
        <v>1.5146925174189638</v>
      </c>
      <c r="BB18" s="43">
        <v>1345.2</v>
      </c>
      <c r="BC18" s="21">
        <v>0</v>
      </c>
      <c r="BD18" s="14">
        <f t="shared" si="18"/>
        <v>0</v>
      </c>
      <c r="BE18" s="20">
        <v>125.7</v>
      </c>
      <c r="BF18" s="21">
        <v>0</v>
      </c>
      <c r="BG18" s="14">
        <f t="shared" si="19"/>
        <v>0</v>
      </c>
      <c r="BH18" s="20">
        <v>2498.6</v>
      </c>
      <c r="BI18" s="32">
        <v>12.2</v>
      </c>
      <c r="BJ18" s="14">
        <f t="shared" si="20"/>
        <v>0.4882734331225486</v>
      </c>
      <c r="BK18" s="33">
        <v>0</v>
      </c>
      <c r="BL18" s="33">
        <f t="shared" si="21"/>
        <v>349.2</v>
      </c>
      <c r="BM18" s="14" t="e">
        <f t="shared" si="22"/>
        <v>#DIV/0!</v>
      </c>
      <c r="BN18" s="22">
        <f t="shared" si="23"/>
        <v>0</v>
      </c>
      <c r="BO18" s="22">
        <f t="shared" si="2"/>
        <v>349.2</v>
      </c>
      <c r="BP18" s="14" t="e">
        <f t="shared" si="24"/>
        <v>#DIV/0!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6138.2</v>
      </c>
      <c r="D19" s="30">
        <f t="shared" si="4"/>
        <v>402.5</v>
      </c>
      <c r="E19" s="14">
        <f t="shared" si="5"/>
        <v>6.557296927438011</v>
      </c>
      <c r="F19" s="42">
        <v>1557</v>
      </c>
      <c r="G19" s="16">
        <v>93.2</v>
      </c>
      <c r="H19" s="14">
        <f t="shared" si="6"/>
        <v>5.985870263326911</v>
      </c>
      <c r="I19" s="15">
        <v>63</v>
      </c>
      <c r="J19" s="31">
        <v>4.6</v>
      </c>
      <c r="K19" s="14">
        <f t="shared" si="0"/>
        <v>7.3015873015873005</v>
      </c>
      <c r="L19" s="15">
        <v>56</v>
      </c>
      <c r="M19" s="16">
        <v>0</v>
      </c>
      <c r="N19" s="14">
        <f t="shared" si="7"/>
        <v>0</v>
      </c>
      <c r="O19" s="15">
        <v>185</v>
      </c>
      <c r="P19" s="16">
        <v>16.7</v>
      </c>
      <c r="Q19" s="14">
        <f t="shared" si="8"/>
        <v>9.027027027027026</v>
      </c>
      <c r="R19" s="15">
        <v>320</v>
      </c>
      <c r="S19" s="16">
        <v>3.9</v>
      </c>
      <c r="T19" s="14">
        <f t="shared" si="25"/>
        <v>1.21875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12.3</v>
      </c>
      <c r="Z19" s="14">
        <f t="shared" si="10"/>
        <v>5.857142857142858</v>
      </c>
      <c r="AA19" s="15">
        <v>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4581.2</v>
      </c>
      <c r="AK19" s="16">
        <v>309.3</v>
      </c>
      <c r="AL19" s="14">
        <f t="shared" si="14"/>
        <v>6.751506155592421</v>
      </c>
      <c r="AM19" s="15">
        <v>3607.7</v>
      </c>
      <c r="AN19" s="15">
        <v>300.6</v>
      </c>
      <c r="AO19" s="14">
        <f t="shared" si="15"/>
        <v>8.332178396208112</v>
      </c>
      <c r="AP19" s="15">
        <v>0</v>
      </c>
      <c r="AQ19" s="16">
        <v>0</v>
      </c>
      <c r="AR19" s="14" t="e">
        <f t="shared" si="26"/>
        <v>#DIV/0!</v>
      </c>
      <c r="AS19" s="25">
        <v>6138.2</v>
      </c>
      <c r="AT19" s="19">
        <v>18</v>
      </c>
      <c r="AU19" s="14">
        <f t="shared" si="16"/>
        <v>0.29324557687921543</v>
      </c>
      <c r="AV19" s="45">
        <v>1955.1</v>
      </c>
      <c r="AW19" s="19">
        <v>16</v>
      </c>
      <c r="AX19" s="14">
        <f t="shared" si="17"/>
        <v>0.8183724617666616</v>
      </c>
      <c r="AY19" s="20">
        <v>1349.6</v>
      </c>
      <c r="AZ19" s="32">
        <v>9</v>
      </c>
      <c r="BA19" s="14">
        <f t="shared" si="1"/>
        <v>0.6668642560758744</v>
      </c>
      <c r="BB19" s="43">
        <v>1591.1</v>
      </c>
      <c r="BC19" s="21">
        <v>0</v>
      </c>
      <c r="BD19" s="14">
        <f t="shared" si="18"/>
        <v>0</v>
      </c>
      <c r="BE19" s="20">
        <v>1450.3</v>
      </c>
      <c r="BF19" s="21">
        <v>0</v>
      </c>
      <c r="BG19" s="14">
        <f t="shared" si="19"/>
        <v>0</v>
      </c>
      <c r="BH19" s="20">
        <v>1036.3</v>
      </c>
      <c r="BI19" s="19">
        <v>0</v>
      </c>
      <c r="BJ19" s="14">
        <f t="shared" si="20"/>
        <v>0</v>
      </c>
      <c r="BK19" s="33">
        <v>0</v>
      </c>
      <c r="BL19" s="33">
        <f t="shared" si="21"/>
        <v>384.5</v>
      </c>
      <c r="BM19" s="14" t="e">
        <f t="shared" si="22"/>
        <v>#DIV/0!</v>
      </c>
      <c r="BN19" s="22">
        <f t="shared" si="23"/>
        <v>0</v>
      </c>
      <c r="BO19" s="22">
        <f t="shared" si="2"/>
        <v>384.5</v>
      </c>
      <c r="BP19" s="14" t="e">
        <f t="shared" si="24"/>
        <v>#DIV/0!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10491.7</v>
      </c>
      <c r="D20" s="30">
        <f t="shared" si="4"/>
        <v>682.5999999999999</v>
      </c>
      <c r="E20" s="14">
        <f t="shared" si="5"/>
        <v>6.506095294375553</v>
      </c>
      <c r="F20" s="42">
        <v>3023</v>
      </c>
      <c r="G20" s="16">
        <v>142.7</v>
      </c>
      <c r="H20" s="14">
        <f t="shared" si="6"/>
        <v>4.720476347998677</v>
      </c>
      <c r="I20" s="15">
        <v>400</v>
      </c>
      <c r="J20" s="31">
        <v>11.7</v>
      </c>
      <c r="K20" s="14">
        <f t="shared" si="0"/>
        <v>2.925</v>
      </c>
      <c r="L20" s="15">
        <v>20</v>
      </c>
      <c r="M20" s="16">
        <v>0.8</v>
      </c>
      <c r="N20" s="14">
        <f t="shared" si="7"/>
        <v>4</v>
      </c>
      <c r="O20" s="15">
        <v>451</v>
      </c>
      <c r="P20" s="16">
        <v>4.1</v>
      </c>
      <c r="Q20" s="14">
        <f t="shared" si="8"/>
        <v>0.9090909090909091</v>
      </c>
      <c r="R20" s="15">
        <v>750</v>
      </c>
      <c r="S20" s="16">
        <v>6.7</v>
      </c>
      <c r="T20" s="14">
        <f t="shared" si="25"/>
        <v>0.8933333333333333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36.8</v>
      </c>
      <c r="Z20" s="14">
        <f t="shared" si="10"/>
        <v>10.514285714285714</v>
      </c>
      <c r="AA20" s="15">
        <v>305</v>
      </c>
      <c r="AB20" s="16">
        <v>24.5</v>
      </c>
      <c r="AC20" s="14">
        <f t="shared" si="11"/>
        <v>8.032786885245901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0</v>
      </c>
      <c r="AI20" s="14">
        <v>0.2</v>
      </c>
      <c r="AJ20" s="42">
        <v>7468.7</v>
      </c>
      <c r="AK20" s="16">
        <v>539.9</v>
      </c>
      <c r="AL20" s="14">
        <f t="shared" si="14"/>
        <v>7.22883500475317</v>
      </c>
      <c r="AM20" s="15">
        <v>6272</v>
      </c>
      <c r="AN20" s="15">
        <v>522.7</v>
      </c>
      <c r="AO20" s="14">
        <f t="shared" si="15"/>
        <v>8.333864795918368</v>
      </c>
      <c r="AP20" s="15">
        <v>0</v>
      </c>
      <c r="AQ20" s="16">
        <v>0</v>
      </c>
      <c r="AR20" s="14" t="e">
        <f t="shared" si="26"/>
        <v>#DIV/0!</v>
      </c>
      <c r="AS20" s="25">
        <v>10491.7</v>
      </c>
      <c r="AT20" s="19">
        <v>128.1</v>
      </c>
      <c r="AU20" s="14">
        <f t="shared" si="16"/>
        <v>1.2209651438756348</v>
      </c>
      <c r="AV20" s="45">
        <v>2562</v>
      </c>
      <c r="AW20" s="19">
        <v>39.3</v>
      </c>
      <c r="AX20" s="14">
        <f t="shared" si="17"/>
        <v>1.5339578454332552</v>
      </c>
      <c r="AY20" s="46">
        <v>1626.4</v>
      </c>
      <c r="AZ20" s="19">
        <v>20</v>
      </c>
      <c r="BA20" s="14">
        <f t="shared" si="1"/>
        <v>1.2297097884899162</v>
      </c>
      <c r="BB20" s="43">
        <v>1870</v>
      </c>
      <c r="BC20" s="21">
        <v>0</v>
      </c>
      <c r="BD20" s="14">
        <f t="shared" si="18"/>
        <v>0</v>
      </c>
      <c r="BE20" s="20">
        <v>3290.9</v>
      </c>
      <c r="BF20" s="21">
        <v>76.2</v>
      </c>
      <c r="BG20" s="14">
        <f t="shared" si="19"/>
        <v>2.315476009602236</v>
      </c>
      <c r="BH20" s="20">
        <v>2359.2</v>
      </c>
      <c r="BI20" s="19">
        <v>6.6</v>
      </c>
      <c r="BJ20" s="14">
        <f t="shared" si="20"/>
        <v>0.2797558494404883</v>
      </c>
      <c r="BK20" s="33">
        <v>863.3</v>
      </c>
      <c r="BL20" s="33">
        <f t="shared" si="21"/>
        <v>554.4999999999999</v>
      </c>
      <c r="BM20" s="14">
        <f t="shared" si="22"/>
        <v>64.23027916135757</v>
      </c>
      <c r="BN20" s="22">
        <f t="shared" si="23"/>
        <v>0</v>
      </c>
      <c r="BO20" s="22">
        <f t="shared" si="2"/>
        <v>554.4999999999999</v>
      </c>
      <c r="BP20" s="14" t="e">
        <f t="shared" si="24"/>
        <v>#DIV/0!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3968.7</v>
      </c>
      <c r="D21" s="40">
        <f t="shared" si="4"/>
        <v>382.70000000000005</v>
      </c>
      <c r="E21" s="14">
        <f t="shared" si="5"/>
        <v>9.642956131730795</v>
      </c>
      <c r="F21" s="42">
        <v>914.6</v>
      </c>
      <c r="G21" s="16">
        <v>171.3</v>
      </c>
      <c r="H21" s="14">
        <f t="shared" si="6"/>
        <v>18.729499234638094</v>
      </c>
      <c r="I21" s="15">
        <v>32</v>
      </c>
      <c r="J21" s="16">
        <v>1.1</v>
      </c>
      <c r="K21" s="14">
        <f t="shared" si="0"/>
        <v>3.4375000000000004</v>
      </c>
      <c r="L21" s="15">
        <v>14</v>
      </c>
      <c r="M21" s="16">
        <v>0</v>
      </c>
      <c r="N21" s="14">
        <f t="shared" si="7"/>
        <v>0</v>
      </c>
      <c r="O21" s="15">
        <v>43</v>
      </c>
      <c r="P21" s="16">
        <v>0.3</v>
      </c>
      <c r="Q21" s="14">
        <f t="shared" si="8"/>
        <v>0.6976744186046512</v>
      </c>
      <c r="R21" s="15">
        <v>181</v>
      </c>
      <c r="S21" s="16">
        <v>1.6</v>
      </c>
      <c r="T21" s="14">
        <f t="shared" si="25"/>
        <v>0.8839779005524863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137.2</v>
      </c>
      <c r="Z21" s="14">
        <f t="shared" si="10"/>
        <v>54.44444444444444</v>
      </c>
      <c r="AA21" s="15">
        <v>6</v>
      </c>
      <c r="AB21" s="31">
        <v>0.6</v>
      </c>
      <c r="AC21" s="14">
        <f t="shared" si="11"/>
        <v>10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</v>
      </c>
      <c r="AI21" s="14" t="e">
        <f t="shared" si="13"/>
        <v>#DIV/0!</v>
      </c>
      <c r="AJ21" s="49">
        <v>3054.1</v>
      </c>
      <c r="AK21" s="17">
        <v>211.4</v>
      </c>
      <c r="AL21" s="14">
        <f t="shared" si="14"/>
        <v>6.921842768737108</v>
      </c>
      <c r="AM21" s="15">
        <v>1322.3</v>
      </c>
      <c r="AN21" s="15">
        <v>110.2</v>
      </c>
      <c r="AO21" s="14">
        <f t="shared" si="15"/>
        <v>8.333963548362702</v>
      </c>
      <c r="AP21" s="15">
        <v>1111.3</v>
      </c>
      <c r="AQ21" s="16">
        <v>92.6</v>
      </c>
      <c r="AR21" s="14">
        <f t="shared" si="26"/>
        <v>8.332583460811662</v>
      </c>
      <c r="AS21" s="25">
        <v>3968.7</v>
      </c>
      <c r="AT21" s="19">
        <v>34.6</v>
      </c>
      <c r="AU21" s="14">
        <f t="shared" si="16"/>
        <v>0.87182200720639</v>
      </c>
      <c r="AV21" s="45">
        <v>1368.5</v>
      </c>
      <c r="AW21" s="19">
        <v>25</v>
      </c>
      <c r="AX21" s="14">
        <f t="shared" si="17"/>
        <v>1.8268176835951773</v>
      </c>
      <c r="AY21" s="46">
        <v>962.8</v>
      </c>
      <c r="AZ21" s="19">
        <v>18</v>
      </c>
      <c r="BA21" s="14">
        <f t="shared" si="1"/>
        <v>1.8695471541337765</v>
      </c>
      <c r="BB21" s="43">
        <v>922.8</v>
      </c>
      <c r="BC21" s="21">
        <v>0</v>
      </c>
      <c r="BD21" s="14">
        <f t="shared" si="18"/>
        <v>0</v>
      </c>
      <c r="BE21" s="20">
        <v>240.5</v>
      </c>
      <c r="BF21" s="21">
        <v>7.2</v>
      </c>
      <c r="BG21" s="14">
        <f t="shared" si="19"/>
        <v>2.993762993762994</v>
      </c>
      <c r="BH21" s="20">
        <v>1331.6</v>
      </c>
      <c r="BI21" s="19">
        <v>0.4</v>
      </c>
      <c r="BJ21" s="14">
        <f t="shared" si="20"/>
        <v>0.0300390507659958</v>
      </c>
      <c r="BK21" s="33">
        <f>C21-AS21</f>
        <v>0</v>
      </c>
      <c r="BL21" s="33">
        <f t="shared" si="21"/>
        <v>348.1</v>
      </c>
      <c r="BM21" s="14" t="e">
        <f t="shared" si="22"/>
        <v>#DIV/0!</v>
      </c>
      <c r="BN21" s="22">
        <f t="shared" si="23"/>
        <v>0</v>
      </c>
      <c r="BO21" s="22">
        <f t="shared" si="2"/>
        <v>348.1</v>
      </c>
      <c r="BP21" s="14" t="e">
        <f t="shared" si="24"/>
        <v>#DIV/0!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5339.799999999999</v>
      </c>
      <c r="D22" s="34">
        <f t="shared" si="4"/>
        <v>341.9</v>
      </c>
      <c r="E22" s="14">
        <f t="shared" si="5"/>
        <v>6.402861530394397</v>
      </c>
      <c r="F22" s="42">
        <v>1324.6</v>
      </c>
      <c r="G22" s="16">
        <v>67.9</v>
      </c>
      <c r="H22" s="14">
        <f t="shared" si="6"/>
        <v>5.126075796466859</v>
      </c>
      <c r="I22" s="15">
        <v>35</v>
      </c>
      <c r="J22" s="16">
        <v>0.5</v>
      </c>
      <c r="K22" s="14">
        <f t="shared" si="0"/>
        <v>1.4285714285714286</v>
      </c>
      <c r="L22" s="15">
        <v>16</v>
      </c>
      <c r="M22" s="31">
        <v>0</v>
      </c>
      <c r="N22" s="14">
        <f t="shared" si="7"/>
        <v>0</v>
      </c>
      <c r="O22" s="15">
        <v>95</v>
      </c>
      <c r="P22" s="16">
        <v>0.3</v>
      </c>
      <c r="Q22" s="14">
        <f t="shared" si="8"/>
        <v>0.3157894736842105</v>
      </c>
      <c r="R22" s="15">
        <v>371</v>
      </c>
      <c r="S22" s="16">
        <v>2</v>
      </c>
      <c r="T22" s="14">
        <f t="shared" si="25"/>
        <v>0.5390835579514826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20.1</v>
      </c>
      <c r="Z22" s="14">
        <f t="shared" si="10"/>
        <v>13.4</v>
      </c>
      <c r="AA22" s="15">
        <v>100</v>
      </c>
      <c r="AB22" s="16">
        <v>0.7</v>
      </c>
      <c r="AC22" s="14">
        <f t="shared" si="11"/>
        <v>0.7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4015.2</v>
      </c>
      <c r="AK22" s="16">
        <v>274</v>
      </c>
      <c r="AL22" s="14">
        <f t="shared" si="14"/>
        <v>6.824068539549712</v>
      </c>
      <c r="AM22" s="15">
        <v>3185.1</v>
      </c>
      <c r="AN22" s="15">
        <v>265.4</v>
      </c>
      <c r="AO22" s="14">
        <f t="shared" si="15"/>
        <v>8.332548428620765</v>
      </c>
      <c r="AP22" s="15">
        <v>0</v>
      </c>
      <c r="AQ22" s="16">
        <v>0</v>
      </c>
      <c r="AR22" s="14" t="e">
        <f>AQ22/AP22*100</f>
        <v>#DIV/0!</v>
      </c>
      <c r="AS22" s="25">
        <v>5486.1</v>
      </c>
      <c r="AT22" s="19">
        <v>27.6</v>
      </c>
      <c r="AU22" s="14">
        <f t="shared" si="16"/>
        <v>0.5030896265106359</v>
      </c>
      <c r="AV22" s="45">
        <v>1914.6</v>
      </c>
      <c r="AW22" s="32">
        <v>27.6</v>
      </c>
      <c r="AX22" s="14">
        <f t="shared" si="17"/>
        <v>1.441554371670323</v>
      </c>
      <c r="AY22" s="46">
        <v>1400.8</v>
      </c>
      <c r="AZ22" s="32">
        <v>21.6</v>
      </c>
      <c r="BA22" s="14">
        <f t="shared" si="1"/>
        <v>1.5419760137064535</v>
      </c>
      <c r="BB22" s="43">
        <v>1303.1</v>
      </c>
      <c r="BC22" s="21">
        <v>0</v>
      </c>
      <c r="BD22" s="14">
        <f t="shared" si="18"/>
        <v>0</v>
      </c>
      <c r="BE22" s="20">
        <v>675.6</v>
      </c>
      <c r="BF22" s="21">
        <v>0</v>
      </c>
      <c r="BG22" s="14">
        <f t="shared" si="19"/>
        <v>0</v>
      </c>
      <c r="BH22" s="20">
        <v>1487.4</v>
      </c>
      <c r="BI22" s="32">
        <v>0</v>
      </c>
      <c r="BJ22" s="14">
        <f t="shared" si="20"/>
        <v>0</v>
      </c>
      <c r="BK22" s="33">
        <v>0</v>
      </c>
      <c r="BL22" s="33">
        <f t="shared" si="21"/>
        <v>314.29999999999995</v>
      </c>
      <c r="BM22" s="14" t="e">
        <f t="shared" si="22"/>
        <v>#DIV/0!</v>
      </c>
      <c r="BN22" s="22">
        <f t="shared" si="23"/>
        <v>-146.3000000000011</v>
      </c>
      <c r="BO22" s="22">
        <f t="shared" si="2"/>
        <v>314.29999999999995</v>
      </c>
      <c r="BP22" s="14">
        <f t="shared" si="24"/>
        <v>-214.83253588516584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4190.6</v>
      </c>
      <c r="D23" s="34">
        <f t="shared" si="4"/>
        <v>281.2</v>
      </c>
      <c r="E23" s="14">
        <f t="shared" si="5"/>
        <v>6.7102562878824035</v>
      </c>
      <c r="F23" s="42">
        <v>1103.7</v>
      </c>
      <c r="G23" s="16">
        <v>65.6</v>
      </c>
      <c r="H23" s="14">
        <f t="shared" si="6"/>
        <v>5.943644106188275</v>
      </c>
      <c r="I23" s="15">
        <v>36</v>
      </c>
      <c r="J23" s="16">
        <v>1.3</v>
      </c>
      <c r="K23" s="14">
        <f t="shared" si="0"/>
        <v>3.6111111111111116</v>
      </c>
      <c r="L23" s="15">
        <v>90</v>
      </c>
      <c r="M23" s="16">
        <v>0</v>
      </c>
      <c r="N23" s="14">
        <f t="shared" si="7"/>
        <v>0</v>
      </c>
      <c r="O23" s="15">
        <v>53</v>
      </c>
      <c r="P23" s="16">
        <v>0.5</v>
      </c>
      <c r="Q23" s="14">
        <f t="shared" si="8"/>
        <v>0.9433962264150944</v>
      </c>
      <c r="R23" s="15">
        <v>267</v>
      </c>
      <c r="S23" s="16">
        <v>6.6</v>
      </c>
      <c r="T23" s="14">
        <f t="shared" si="25"/>
        <v>2.4719101123595504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27.5</v>
      </c>
      <c r="Z23" s="14">
        <f t="shared" si="10"/>
        <v>10.576923076923077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3086.9</v>
      </c>
      <c r="AK23" s="16">
        <v>215.6</v>
      </c>
      <c r="AL23" s="14">
        <f t="shared" si="14"/>
        <v>6.984353234636691</v>
      </c>
      <c r="AM23" s="15">
        <v>1813.3</v>
      </c>
      <c r="AN23" s="15">
        <v>151.1</v>
      </c>
      <c r="AO23" s="14">
        <f t="shared" si="15"/>
        <v>8.332873766061875</v>
      </c>
      <c r="AP23" s="15">
        <v>670.7</v>
      </c>
      <c r="AQ23" s="16">
        <v>55.9</v>
      </c>
      <c r="AR23" s="14">
        <f>AQ23/AP23*100</f>
        <v>8.334575816311315</v>
      </c>
      <c r="AS23" s="25">
        <v>4260.6</v>
      </c>
      <c r="AT23" s="32">
        <v>50.4</v>
      </c>
      <c r="AU23" s="14">
        <f t="shared" si="16"/>
        <v>1.1829319814110686</v>
      </c>
      <c r="AV23" s="45">
        <v>1632.2</v>
      </c>
      <c r="AW23" s="19">
        <v>29</v>
      </c>
      <c r="AX23" s="14">
        <f t="shared" si="17"/>
        <v>1.776743046195319</v>
      </c>
      <c r="AY23" s="46">
        <v>1016.8</v>
      </c>
      <c r="AZ23" s="19">
        <v>18</v>
      </c>
      <c r="BA23" s="14">
        <f t="shared" si="1"/>
        <v>1.770259638080252</v>
      </c>
      <c r="BB23" s="25">
        <v>899.4</v>
      </c>
      <c r="BC23" s="21">
        <v>0</v>
      </c>
      <c r="BD23" s="14">
        <f t="shared" si="18"/>
        <v>0</v>
      </c>
      <c r="BE23" s="20">
        <v>244.9</v>
      </c>
      <c r="BF23" s="21">
        <v>19.4</v>
      </c>
      <c r="BG23" s="14">
        <f t="shared" si="19"/>
        <v>7.921600653327888</v>
      </c>
      <c r="BH23" s="20">
        <v>1378.7</v>
      </c>
      <c r="BI23" s="19">
        <v>0</v>
      </c>
      <c r="BJ23" s="14">
        <f t="shared" si="20"/>
        <v>0</v>
      </c>
      <c r="BK23" s="33">
        <v>0</v>
      </c>
      <c r="BL23" s="33">
        <f t="shared" si="21"/>
        <v>230.79999999999998</v>
      </c>
      <c r="BM23" s="14" t="e">
        <f t="shared" si="22"/>
        <v>#DIV/0!</v>
      </c>
      <c r="BN23" s="22">
        <f t="shared" si="23"/>
        <v>-70</v>
      </c>
      <c r="BO23" s="22">
        <f t="shared" si="2"/>
        <v>230.79999999999998</v>
      </c>
      <c r="BP23" s="14">
        <f t="shared" si="24"/>
        <v>-329.71428571428567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3549.3999999999996</v>
      </c>
      <c r="D24" s="34">
        <f t="shared" si="4"/>
        <v>289.8</v>
      </c>
      <c r="E24" s="14">
        <f t="shared" si="5"/>
        <v>8.164760241167523</v>
      </c>
      <c r="F24" s="42">
        <v>840.7</v>
      </c>
      <c r="G24" s="31">
        <v>85.9</v>
      </c>
      <c r="H24" s="14">
        <f t="shared" si="6"/>
        <v>10.217675746401808</v>
      </c>
      <c r="I24" s="15">
        <v>99.8</v>
      </c>
      <c r="J24" s="16">
        <v>2.6</v>
      </c>
      <c r="K24" s="14">
        <f t="shared" si="0"/>
        <v>2.6052104208416837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1.3</v>
      </c>
      <c r="Q24" s="14">
        <f t="shared" si="8"/>
        <v>1.056910569105691</v>
      </c>
      <c r="R24" s="15">
        <v>237</v>
      </c>
      <c r="S24" s="16">
        <v>2</v>
      </c>
      <c r="T24" s="14">
        <f t="shared" si="25"/>
        <v>0.8438818565400843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2.4</v>
      </c>
      <c r="AI24" s="14">
        <f t="shared" si="13"/>
        <v>12</v>
      </c>
      <c r="AJ24" s="42">
        <v>2708.7</v>
      </c>
      <c r="AK24" s="16">
        <v>203.9</v>
      </c>
      <c r="AL24" s="14">
        <f t="shared" si="14"/>
        <v>7.527596263890428</v>
      </c>
      <c r="AM24" s="15">
        <v>2051.2</v>
      </c>
      <c r="AN24" s="15">
        <v>170.9</v>
      </c>
      <c r="AO24" s="14">
        <f t="shared" si="15"/>
        <v>8.331708268330734</v>
      </c>
      <c r="AP24" s="42">
        <v>292.5</v>
      </c>
      <c r="AQ24" s="16">
        <v>24.4</v>
      </c>
      <c r="AR24" s="14">
        <f t="shared" si="26"/>
        <v>8.34188034188034</v>
      </c>
      <c r="AS24" s="25">
        <v>3690.4</v>
      </c>
      <c r="AT24" s="19">
        <v>33.5</v>
      </c>
      <c r="AU24" s="14">
        <f t="shared" si="16"/>
        <v>0.9077606763494472</v>
      </c>
      <c r="AV24" s="24">
        <v>1453</v>
      </c>
      <c r="AW24" s="19">
        <v>25</v>
      </c>
      <c r="AX24" s="14">
        <f t="shared" si="17"/>
        <v>1.7205781142463867</v>
      </c>
      <c r="AY24" s="20">
        <v>939.2</v>
      </c>
      <c r="AZ24" s="32">
        <v>15</v>
      </c>
      <c r="BA24" s="14">
        <f t="shared" si="1"/>
        <v>1.5971039182282794</v>
      </c>
      <c r="BB24" s="25">
        <v>686.6</v>
      </c>
      <c r="BC24" s="21">
        <v>0</v>
      </c>
      <c r="BD24" s="14">
        <f t="shared" si="18"/>
        <v>0</v>
      </c>
      <c r="BE24" s="20">
        <v>70.5</v>
      </c>
      <c r="BF24" s="21">
        <v>6.5</v>
      </c>
      <c r="BG24" s="14">
        <f t="shared" si="19"/>
        <v>9.219858156028367</v>
      </c>
      <c r="BH24" s="20">
        <v>1374.9</v>
      </c>
      <c r="BI24" s="19">
        <v>0</v>
      </c>
      <c r="BJ24" s="14">
        <f t="shared" si="20"/>
        <v>0</v>
      </c>
      <c r="BK24" s="33">
        <v>0</v>
      </c>
      <c r="BL24" s="33">
        <f t="shared" si="21"/>
        <v>256.3</v>
      </c>
      <c r="BM24" s="14" t="e">
        <f t="shared" si="22"/>
        <v>#DIV/0!</v>
      </c>
      <c r="BN24" s="22">
        <f t="shared" si="23"/>
        <v>-141.00000000000045</v>
      </c>
      <c r="BO24" s="22">
        <f t="shared" si="2"/>
        <v>256.3</v>
      </c>
      <c r="BP24" s="14">
        <f t="shared" si="24"/>
        <v>-181.7730496453895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3182.1000000000004</v>
      </c>
      <c r="D25" s="34">
        <f t="shared" si="4"/>
        <v>198.1</v>
      </c>
      <c r="E25" s="14">
        <f t="shared" si="5"/>
        <v>6.225448603123723</v>
      </c>
      <c r="F25" s="42">
        <v>897.7</v>
      </c>
      <c r="G25" s="16">
        <v>31.9</v>
      </c>
      <c r="H25" s="14">
        <f t="shared" si="6"/>
        <v>3.5535256767294197</v>
      </c>
      <c r="I25" s="15">
        <v>104</v>
      </c>
      <c r="J25" s="16">
        <v>1.5</v>
      </c>
      <c r="K25" s="14">
        <f t="shared" si="0"/>
        <v>1.4423076923076923</v>
      </c>
      <c r="L25" s="15">
        <v>300</v>
      </c>
      <c r="M25" s="16">
        <v>0</v>
      </c>
      <c r="N25" s="14">
        <f t="shared" si="7"/>
        <v>0</v>
      </c>
      <c r="O25" s="15">
        <v>45</v>
      </c>
      <c r="P25" s="16">
        <v>1</v>
      </c>
      <c r="Q25" s="14">
        <f t="shared" si="8"/>
        <v>2.2222222222222223</v>
      </c>
      <c r="R25" s="15">
        <v>189</v>
      </c>
      <c r="S25" s="31">
        <v>3</v>
      </c>
      <c r="T25" s="14">
        <f t="shared" si="25"/>
        <v>1.5873015873015872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8.3</v>
      </c>
      <c r="Z25" s="14">
        <f t="shared" si="10"/>
        <v>23.714285714285715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2284.4</v>
      </c>
      <c r="AK25" s="16">
        <v>166.2</v>
      </c>
      <c r="AL25" s="14">
        <f t="shared" si="14"/>
        <v>7.2754333741901585</v>
      </c>
      <c r="AM25" s="15">
        <v>1260.6</v>
      </c>
      <c r="AN25" s="15">
        <v>105.1</v>
      </c>
      <c r="AO25" s="14">
        <f>AN25/AM25*100</f>
        <v>8.337299698556242</v>
      </c>
      <c r="AP25" s="15">
        <v>630.8</v>
      </c>
      <c r="AQ25" s="16">
        <v>52.6</v>
      </c>
      <c r="AR25" s="14">
        <f t="shared" si="26"/>
        <v>8.33861762840837</v>
      </c>
      <c r="AS25" s="25">
        <v>3289.8</v>
      </c>
      <c r="AT25" s="32">
        <v>25.5</v>
      </c>
      <c r="AU25" s="14">
        <v>0</v>
      </c>
      <c r="AV25" s="24">
        <v>1459.3</v>
      </c>
      <c r="AW25" s="19">
        <v>23.5</v>
      </c>
      <c r="AX25" s="14">
        <f t="shared" si="17"/>
        <v>1.610361132049613</v>
      </c>
      <c r="AY25" s="20">
        <v>945.6</v>
      </c>
      <c r="AZ25" s="19">
        <v>15</v>
      </c>
      <c r="BA25" s="14">
        <f t="shared" si="1"/>
        <v>1.5862944162436547</v>
      </c>
      <c r="BB25" s="25">
        <v>533.7</v>
      </c>
      <c r="BC25" s="21">
        <v>0</v>
      </c>
      <c r="BD25" s="14">
        <f t="shared" si="18"/>
        <v>0</v>
      </c>
      <c r="BE25" s="20">
        <v>341.1</v>
      </c>
      <c r="BF25" s="21">
        <v>0</v>
      </c>
      <c r="BG25" s="14">
        <f t="shared" si="19"/>
        <v>0</v>
      </c>
      <c r="BH25" s="46">
        <v>850.3</v>
      </c>
      <c r="BI25" s="19">
        <v>0</v>
      </c>
      <c r="BJ25" s="14">
        <f t="shared" si="20"/>
        <v>0</v>
      </c>
      <c r="BK25" s="33">
        <v>0</v>
      </c>
      <c r="BL25" s="33">
        <f t="shared" si="21"/>
        <v>172.6</v>
      </c>
      <c r="BM25" s="14" t="e">
        <f t="shared" si="22"/>
        <v>#DIV/0!</v>
      </c>
      <c r="BN25" s="22">
        <f t="shared" si="23"/>
        <v>-107.69999999999982</v>
      </c>
      <c r="BO25" s="22">
        <f t="shared" si="2"/>
        <v>172.6</v>
      </c>
      <c r="BP25" s="14">
        <f t="shared" si="24"/>
        <v>-160.25998142989812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4746.2</v>
      </c>
      <c r="D26" s="34">
        <f t="shared" si="4"/>
        <v>339.5</v>
      </c>
      <c r="E26" s="14">
        <f t="shared" si="5"/>
        <v>7.153090893767645</v>
      </c>
      <c r="F26" s="15">
        <v>1111.8</v>
      </c>
      <c r="G26" s="16">
        <v>100.2</v>
      </c>
      <c r="H26" s="14">
        <f t="shared" si="6"/>
        <v>9.01241230437129</v>
      </c>
      <c r="I26" s="15">
        <v>36</v>
      </c>
      <c r="J26" s="38">
        <v>0.4</v>
      </c>
      <c r="K26" s="14">
        <f t="shared" si="0"/>
        <v>1.1111111111111112</v>
      </c>
      <c r="L26" s="15">
        <v>15</v>
      </c>
      <c r="M26" s="16">
        <v>5.4</v>
      </c>
      <c r="N26" s="14">
        <f t="shared" si="7"/>
        <v>36.00000000000001</v>
      </c>
      <c r="O26" s="15">
        <v>132</v>
      </c>
      <c r="P26" s="16">
        <v>0</v>
      </c>
      <c r="Q26" s="14">
        <f t="shared" si="8"/>
        <v>0</v>
      </c>
      <c r="R26" s="15">
        <v>335.2</v>
      </c>
      <c r="S26" s="16">
        <v>1.6</v>
      </c>
      <c r="T26" s="14">
        <f t="shared" si="25"/>
        <v>0.47732696897374705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1</v>
      </c>
      <c r="AC26" s="14">
        <f t="shared" si="11"/>
        <v>10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3634.4</v>
      </c>
      <c r="AK26" s="16">
        <v>239.3</v>
      </c>
      <c r="AL26" s="14">
        <f t="shared" si="14"/>
        <v>6.584305524983492</v>
      </c>
      <c r="AM26" s="15">
        <v>2768</v>
      </c>
      <c r="AN26" s="15">
        <v>230.7</v>
      </c>
      <c r="AO26" s="14">
        <f t="shared" si="15"/>
        <v>8.334537572254334</v>
      </c>
      <c r="AP26" s="15">
        <v>0</v>
      </c>
      <c r="AQ26" s="16">
        <v>0</v>
      </c>
      <c r="AR26" s="14" t="e">
        <f t="shared" si="26"/>
        <v>#DIV/0!</v>
      </c>
      <c r="AS26" s="25">
        <v>4746.2</v>
      </c>
      <c r="AT26" s="19">
        <v>37</v>
      </c>
      <c r="AU26" s="14">
        <f t="shared" si="16"/>
        <v>0.7795710252412457</v>
      </c>
      <c r="AV26" s="24">
        <v>1522.3</v>
      </c>
      <c r="AW26" s="19">
        <v>36</v>
      </c>
      <c r="AX26" s="14">
        <f t="shared" si="17"/>
        <v>2.36484267227222</v>
      </c>
      <c r="AY26" s="20">
        <v>1216.5</v>
      </c>
      <c r="AZ26" s="19">
        <v>33</v>
      </c>
      <c r="BA26" s="14">
        <f t="shared" si="1"/>
        <v>2.7127003699136867</v>
      </c>
      <c r="BB26" s="25">
        <v>1114</v>
      </c>
      <c r="BC26" s="21">
        <v>0</v>
      </c>
      <c r="BD26" s="14">
        <f t="shared" si="18"/>
        <v>0</v>
      </c>
      <c r="BE26" s="20">
        <v>434.8</v>
      </c>
      <c r="BF26" s="21">
        <v>0</v>
      </c>
      <c r="BG26" s="14">
        <f t="shared" si="19"/>
        <v>0</v>
      </c>
      <c r="BH26" s="20">
        <v>1569.6</v>
      </c>
      <c r="BI26" s="32">
        <v>0</v>
      </c>
      <c r="BJ26" s="14">
        <f t="shared" si="20"/>
        <v>0</v>
      </c>
      <c r="BK26" s="33">
        <v>0</v>
      </c>
      <c r="BL26" s="33">
        <f t="shared" si="21"/>
        <v>302.5</v>
      </c>
      <c r="BM26" s="14" t="e">
        <f t="shared" si="22"/>
        <v>#DIV/0!</v>
      </c>
      <c r="BN26" s="22">
        <f t="shared" si="23"/>
        <v>0</v>
      </c>
      <c r="BO26" s="22">
        <f t="shared" si="2"/>
        <v>302.5</v>
      </c>
      <c r="BP26" s="14" t="e">
        <f t="shared" si="24"/>
        <v>#DIV/0!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4216.7</v>
      </c>
      <c r="D27" s="30">
        <f t="shared" si="4"/>
        <v>280.9</v>
      </c>
      <c r="E27" s="14">
        <f t="shared" si="5"/>
        <v>6.661607418123176</v>
      </c>
      <c r="F27" s="15">
        <v>776.2</v>
      </c>
      <c r="G27" s="31">
        <v>52.4</v>
      </c>
      <c r="H27" s="14">
        <f t="shared" si="6"/>
        <v>6.750837413037876</v>
      </c>
      <c r="I27" s="15">
        <v>25</v>
      </c>
      <c r="J27" s="31">
        <v>0.3</v>
      </c>
      <c r="K27" s="14">
        <f t="shared" si="0"/>
        <v>1.2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</v>
      </c>
      <c r="Q27" s="14">
        <f t="shared" si="8"/>
        <v>0</v>
      </c>
      <c r="R27" s="15">
        <v>160</v>
      </c>
      <c r="S27" s="16">
        <v>0.8</v>
      </c>
      <c r="T27" s="14">
        <f t="shared" si="25"/>
        <v>0.5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11.8</v>
      </c>
      <c r="Z27" s="14">
        <f t="shared" si="10"/>
        <v>10.727272727272728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3440.5</v>
      </c>
      <c r="AK27" s="16">
        <v>228.5</v>
      </c>
      <c r="AL27" s="14">
        <f t="shared" si="14"/>
        <v>6.641476529574191</v>
      </c>
      <c r="AM27" s="15">
        <v>2638.3</v>
      </c>
      <c r="AN27" s="15">
        <v>219.9</v>
      </c>
      <c r="AO27" s="14">
        <f t="shared" si="15"/>
        <v>8.334912633134973</v>
      </c>
      <c r="AP27" s="15">
        <v>0</v>
      </c>
      <c r="AQ27" s="16">
        <v>0</v>
      </c>
      <c r="AR27" s="14" t="e">
        <f t="shared" si="26"/>
        <v>#DIV/0!</v>
      </c>
      <c r="AS27" s="25">
        <v>4261.7</v>
      </c>
      <c r="AT27" s="19">
        <v>29.8</v>
      </c>
      <c r="AU27" s="14">
        <f t="shared" si="16"/>
        <v>0.6992514724171106</v>
      </c>
      <c r="AV27" s="24">
        <v>1749.4</v>
      </c>
      <c r="AW27" s="32">
        <v>27.8</v>
      </c>
      <c r="AX27" s="14">
        <f t="shared" si="17"/>
        <v>1.5891162684348918</v>
      </c>
      <c r="AY27" s="20">
        <v>1343.7</v>
      </c>
      <c r="AZ27" s="32">
        <v>19.8</v>
      </c>
      <c r="BA27" s="14">
        <f t="shared" si="1"/>
        <v>1.4735432016075016</v>
      </c>
      <c r="BB27" s="25">
        <v>1143.8</v>
      </c>
      <c r="BC27" s="21">
        <v>0</v>
      </c>
      <c r="BD27" s="14">
        <f t="shared" si="18"/>
        <v>0</v>
      </c>
      <c r="BE27" s="20">
        <v>248.9</v>
      </c>
      <c r="BF27" s="21">
        <v>0</v>
      </c>
      <c r="BG27" s="14">
        <f t="shared" si="19"/>
        <v>0</v>
      </c>
      <c r="BH27" s="20">
        <v>1014.2</v>
      </c>
      <c r="BI27" s="32">
        <v>0</v>
      </c>
      <c r="BJ27" s="14">
        <f t="shared" si="20"/>
        <v>0</v>
      </c>
      <c r="BK27" s="33">
        <v>0</v>
      </c>
      <c r="BL27" s="33">
        <f t="shared" si="21"/>
        <v>251.09999999999997</v>
      </c>
      <c r="BM27" s="14" t="e">
        <f t="shared" si="22"/>
        <v>#DIV/0!</v>
      </c>
      <c r="BN27" s="22">
        <f t="shared" si="23"/>
        <v>-45</v>
      </c>
      <c r="BO27" s="22">
        <f t="shared" si="2"/>
        <v>251.09999999999997</v>
      </c>
      <c r="BP27" s="14">
        <f t="shared" si="24"/>
        <v>-557.9999999999999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5114.2</v>
      </c>
      <c r="D28" s="14">
        <f t="shared" si="4"/>
        <v>614.9</v>
      </c>
      <c r="E28" s="14">
        <f t="shared" si="5"/>
        <v>12.023385866802236</v>
      </c>
      <c r="F28" s="15">
        <v>1699.8</v>
      </c>
      <c r="G28" s="16">
        <v>383.8</v>
      </c>
      <c r="H28" s="14">
        <f t="shared" si="6"/>
        <v>22.579126956112486</v>
      </c>
      <c r="I28" s="15">
        <v>128</v>
      </c>
      <c r="J28" s="16">
        <v>6.4</v>
      </c>
      <c r="K28" s="14">
        <f t="shared" si="0"/>
        <v>5</v>
      </c>
      <c r="L28" s="15">
        <v>70</v>
      </c>
      <c r="M28" s="31">
        <v>0</v>
      </c>
      <c r="N28" s="14">
        <f t="shared" si="7"/>
        <v>0</v>
      </c>
      <c r="O28" s="15">
        <v>155</v>
      </c>
      <c r="P28" s="16">
        <v>0.1</v>
      </c>
      <c r="Q28" s="14">
        <f t="shared" si="8"/>
        <v>0.06451612903225806</v>
      </c>
      <c r="R28" s="15">
        <v>305.2</v>
      </c>
      <c r="S28" s="16">
        <v>2.9</v>
      </c>
      <c r="T28" s="14">
        <f t="shared" si="25"/>
        <v>0.9501965923984272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44.2</v>
      </c>
      <c r="Z28" s="14">
        <f t="shared" si="10"/>
        <v>17.68</v>
      </c>
      <c r="AA28" s="15">
        <v>280</v>
      </c>
      <c r="AB28" s="16">
        <v>288.9</v>
      </c>
      <c r="AC28" s="14">
        <f t="shared" si="11"/>
        <v>103.17857142857143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3414.4</v>
      </c>
      <c r="AK28" s="16">
        <v>231.1</v>
      </c>
      <c r="AL28" s="14">
        <f t="shared" si="14"/>
        <v>6.7683926897844415</v>
      </c>
      <c r="AM28" s="15">
        <v>2670.4</v>
      </c>
      <c r="AN28" s="15">
        <v>222.5</v>
      </c>
      <c r="AO28" s="14">
        <f t="shared" si="15"/>
        <v>8.332085080886758</v>
      </c>
      <c r="AP28" s="15">
        <v>0</v>
      </c>
      <c r="AQ28" s="16">
        <v>0</v>
      </c>
      <c r="AR28" s="14" t="e">
        <f t="shared" si="26"/>
        <v>#DIV/0!</v>
      </c>
      <c r="AS28" s="25">
        <v>5501.1</v>
      </c>
      <c r="AT28" s="19">
        <v>31.9</v>
      </c>
      <c r="AU28" s="14">
        <f>AT28/AS28*100</f>
        <v>0.5798840231953608</v>
      </c>
      <c r="AV28" s="24">
        <v>1777.7</v>
      </c>
      <c r="AW28" s="19">
        <v>20</v>
      </c>
      <c r="AX28" s="14">
        <f t="shared" si="17"/>
        <v>1.1250492209034144</v>
      </c>
      <c r="AY28" s="20">
        <v>1471.9</v>
      </c>
      <c r="AZ28" s="19">
        <v>17.1</v>
      </c>
      <c r="BA28" s="14">
        <f t="shared" si="1"/>
        <v>1.161763706773558</v>
      </c>
      <c r="BB28" s="25">
        <v>1470.4</v>
      </c>
      <c r="BC28" s="21">
        <v>0</v>
      </c>
      <c r="BD28" s="14">
        <f t="shared" si="18"/>
        <v>0</v>
      </c>
      <c r="BE28" s="20">
        <v>331</v>
      </c>
      <c r="BF28" s="21">
        <v>0</v>
      </c>
      <c r="BG28" s="14">
        <f t="shared" si="19"/>
        <v>0</v>
      </c>
      <c r="BH28" s="20">
        <v>1816.6</v>
      </c>
      <c r="BI28" s="19">
        <v>10.8</v>
      </c>
      <c r="BJ28" s="14">
        <f t="shared" si="20"/>
        <v>0.5945172299900914</v>
      </c>
      <c r="BK28" s="33">
        <v>0</v>
      </c>
      <c r="BL28" s="33">
        <f t="shared" si="21"/>
        <v>583</v>
      </c>
      <c r="BM28" s="14" t="e">
        <f t="shared" si="22"/>
        <v>#DIV/0!</v>
      </c>
      <c r="BN28" s="22">
        <f t="shared" si="23"/>
        <v>-386.90000000000055</v>
      </c>
      <c r="BO28" s="22">
        <f t="shared" si="2"/>
        <v>583</v>
      </c>
      <c r="BP28" s="14">
        <f t="shared" si="24"/>
        <v>-150.6849315068491</v>
      </c>
      <c r="BQ28" s="6"/>
      <c r="BR28" s="23"/>
    </row>
    <row r="29" spans="1:70" ht="14.25" customHeight="1">
      <c r="A29" s="66" t="s">
        <v>17</v>
      </c>
      <c r="B29" s="67"/>
      <c r="C29" s="41">
        <f>SUM(C10:C28)</f>
        <v>140684.30000000002</v>
      </c>
      <c r="D29" s="41">
        <f>SUM(D10:D28)</f>
        <v>8272.3</v>
      </c>
      <c r="E29" s="35">
        <f>D29/C29*100</f>
        <v>5.880044894846119</v>
      </c>
      <c r="F29" s="41">
        <f>SUM(F10:F28)</f>
        <v>59537.999999999985</v>
      </c>
      <c r="G29" s="41">
        <f>SUM(G10:G28)</f>
        <v>3450.7999999999997</v>
      </c>
      <c r="H29" s="35">
        <f>G29/F29*100</f>
        <v>5.795962242601365</v>
      </c>
      <c r="I29" s="41">
        <f>SUM(I10:I28)</f>
        <v>23556.8</v>
      </c>
      <c r="J29" s="41">
        <f>SUM(J10:J28)</f>
        <v>1049.3</v>
      </c>
      <c r="K29" s="30">
        <f t="shared" si="0"/>
        <v>4.45434014806765</v>
      </c>
      <c r="L29" s="41">
        <f>SUM(L10:L28)</f>
        <v>800</v>
      </c>
      <c r="M29" s="41">
        <f>SUM(M10:M28)</f>
        <v>6.7</v>
      </c>
      <c r="N29" s="35">
        <f>M29/L29*100</f>
        <v>0.8375</v>
      </c>
      <c r="O29" s="41">
        <f>SUM(O10:O28)</f>
        <v>6429</v>
      </c>
      <c r="P29" s="41">
        <f>SUM(P10:P28)</f>
        <v>84.59999999999998</v>
      </c>
      <c r="Q29" s="35">
        <f>P29/O29*100</f>
        <v>1.3159122725151653</v>
      </c>
      <c r="R29" s="41">
        <f>SUM(R10:R28)</f>
        <v>12887.600000000002</v>
      </c>
      <c r="S29" s="41">
        <f>SUM(S10:S28)</f>
        <v>325.9</v>
      </c>
      <c r="T29" s="35">
        <f>S29/R29*100</f>
        <v>2.5287873614947696</v>
      </c>
      <c r="U29" s="41">
        <f>SUM(U10:U28)</f>
        <v>1000</v>
      </c>
      <c r="V29" s="41">
        <f>SUM(V10:V28)</f>
        <v>41.2</v>
      </c>
      <c r="W29" s="35">
        <f>V29/U29*100</f>
        <v>4.12</v>
      </c>
      <c r="X29" s="41">
        <f>SUM(X10:X28)</f>
        <v>3083</v>
      </c>
      <c r="Y29" s="41">
        <f>SUM(Y10:Y28)</f>
        <v>782.9</v>
      </c>
      <c r="Z29" s="35">
        <f>Y29/X29*100</f>
        <v>25.39409665909828</v>
      </c>
      <c r="AA29" s="41">
        <f>SUM(AA10:AA28)</f>
        <v>902</v>
      </c>
      <c r="AB29" s="41">
        <f>SUM(AB10:AB28)</f>
        <v>321.4</v>
      </c>
      <c r="AC29" s="35">
        <f>AB29/AA29*100</f>
        <v>35.63192904656319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560</v>
      </c>
      <c r="AH29" s="41">
        <f>SUM(AH10:AH28)</f>
        <v>15.200000000000001</v>
      </c>
      <c r="AI29" s="30">
        <f t="shared" si="13"/>
        <v>2.7142857142857144</v>
      </c>
      <c r="AJ29" s="41">
        <f>SUM(AJ10:AJ28)</f>
        <v>81146.29999999997</v>
      </c>
      <c r="AK29" s="41">
        <f>SUM(AK10:AK28)</f>
        <v>4821.500000000001</v>
      </c>
      <c r="AL29" s="35">
        <f>AK29/AJ29*100</f>
        <v>5.941737331215351</v>
      </c>
      <c r="AM29" s="41">
        <f>SUM(AM10:AM28)</f>
        <v>51094.9</v>
      </c>
      <c r="AN29" s="41">
        <f>SUM(AN10:AN28)</f>
        <v>4257.9</v>
      </c>
      <c r="AO29" s="35">
        <f>AN29/AM29*100</f>
        <v>8.333317023812551</v>
      </c>
      <c r="AP29" s="41">
        <f>SUM(AP10:AP28)</f>
        <v>4384.5</v>
      </c>
      <c r="AQ29" s="41">
        <f>SUM(AQ10:AQ28)</f>
        <v>365.4</v>
      </c>
      <c r="AR29" s="35">
        <f>AQ29/AP29*100</f>
        <v>8.333903523776941</v>
      </c>
      <c r="AS29" s="41">
        <f>SUM(AS10:AS28)</f>
        <v>144154.30000000002</v>
      </c>
      <c r="AT29" s="41">
        <f>SUM(AT10:AT28)</f>
        <v>830.4</v>
      </c>
      <c r="AU29" s="35">
        <f>(AT29/AS29)*100</f>
        <v>0.5760494137184946</v>
      </c>
      <c r="AV29" s="41">
        <f>SUM(AV10:AV28)</f>
        <v>39162.1</v>
      </c>
      <c r="AW29" s="41">
        <f>SUM(AW10:AW28)</f>
        <v>614</v>
      </c>
      <c r="AX29" s="35">
        <f>AW29/AV29*100</f>
        <v>1.5678423782177158</v>
      </c>
      <c r="AY29" s="41">
        <f>SUM(AY10:AY28)</f>
        <v>27048.2</v>
      </c>
      <c r="AZ29" s="41">
        <f>SUM(AZ10:AZ28)</f>
        <v>477.00000000000006</v>
      </c>
      <c r="BA29" s="35">
        <f t="shared" si="1"/>
        <v>1.7635184596387192</v>
      </c>
      <c r="BB29" s="41">
        <f>SUM(BB10:BB28)</f>
        <v>37690.299999999996</v>
      </c>
      <c r="BC29" s="41">
        <f>SUM(BC10:BC28)</f>
        <v>0</v>
      </c>
      <c r="BD29" s="35">
        <f>BC29/BB29*100</f>
        <v>0</v>
      </c>
      <c r="BE29" s="41">
        <f>SUM(BE10:BE28)</f>
        <v>33041.6</v>
      </c>
      <c r="BF29" s="41">
        <f>SUM(BF10:BF28)</f>
        <v>149.8</v>
      </c>
      <c r="BG29" s="35">
        <f>BF29/BE29*100</f>
        <v>0.45336787564766845</v>
      </c>
      <c r="BH29" s="41">
        <f>SUM(BH10:BH28)</f>
        <v>31545.399999999998</v>
      </c>
      <c r="BI29" s="41">
        <f>SUM(BI10:BI28)</f>
        <v>29.999999999999996</v>
      </c>
      <c r="BJ29" s="35">
        <f>BI29/BH29*100</f>
        <v>0.0951010289931337</v>
      </c>
      <c r="BK29" s="41">
        <f>SUM(BK10:BK28)</f>
        <v>-2702.3999999999996</v>
      </c>
      <c r="BL29" s="41">
        <f>SUM(BL10:BL28)</f>
        <v>7441.9000000000015</v>
      </c>
      <c r="BM29" s="35">
        <f>BL29/BK29*100</f>
        <v>-275.38114268798114</v>
      </c>
      <c r="BN29" s="27">
        <f>SUM(BN10:BN28)</f>
        <v>-3470.0000000000014</v>
      </c>
      <c r="BO29" s="27">
        <f>SUM(BO10:BO28)</f>
        <v>7441.9000000000015</v>
      </c>
      <c r="BP29" s="27">
        <f>BO29/BN29*100</f>
        <v>-214.4639769452449</v>
      </c>
      <c r="BQ29" s="6"/>
      <c r="BR29" s="23"/>
    </row>
    <row r="30" spans="3:68" ht="15.75" hidden="1">
      <c r="C30" s="28">
        <f aca="true" t="shared" si="27" ref="C30:AC30">C29-C20</f>
        <v>130192.60000000002</v>
      </c>
      <c r="D30" s="28">
        <f t="shared" si="27"/>
        <v>7589.699999999999</v>
      </c>
      <c r="E30" s="28">
        <f t="shared" si="27"/>
        <v>-0.6260503995294338</v>
      </c>
      <c r="F30" s="28">
        <f t="shared" si="27"/>
        <v>56514.999999999985</v>
      </c>
      <c r="G30" s="28">
        <f t="shared" si="27"/>
        <v>3308.1</v>
      </c>
      <c r="H30" s="28">
        <f t="shared" si="27"/>
        <v>1.0754858946026884</v>
      </c>
      <c r="I30" s="28">
        <f t="shared" si="27"/>
        <v>23156.8</v>
      </c>
      <c r="J30" s="28">
        <f t="shared" si="27"/>
        <v>1037.6</v>
      </c>
      <c r="K30" s="28">
        <f t="shared" si="27"/>
        <v>1.52934014806765</v>
      </c>
      <c r="L30" s="28">
        <f t="shared" si="27"/>
        <v>780</v>
      </c>
      <c r="M30" s="28">
        <f t="shared" si="27"/>
        <v>5.9</v>
      </c>
      <c r="N30" s="28">
        <f t="shared" si="27"/>
        <v>-3.1625</v>
      </c>
      <c r="O30" s="28">
        <f t="shared" si="27"/>
        <v>5978</v>
      </c>
      <c r="P30" s="28">
        <f t="shared" si="27"/>
        <v>80.49999999999999</v>
      </c>
      <c r="Q30" s="28">
        <f t="shared" si="27"/>
        <v>0.40682136342425623</v>
      </c>
      <c r="R30" s="28">
        <f t="shared" si="27"/>
        <v>12137.600000000002</v>
      </c>
      <c r="S30" s="28">
        <f t="shared" si="27"/>
        <v>319.2</v>
      </c>
      <c r="T30" s="28">
        <f t="shared" si="27"/>
        <v>1.6354540281614363</v>
      </c>
      <c r="U30" s="28">
        <f t="shared" si="27"/>
        <v>1000</v>
      </c>
      <c r="V30" s="28">
        <f t="shared" si="27"/>
        <v>41.2</v>
      </c>
      <c r="W30" s="28" t="e">
        <f t="shared" si="27"/>
        <v>#DIV/0!</v>
      </c>
      <c r="X30" s="28">
        <f t="shared" si="27"/>
        <v>2733</v>
      </c>
      <c r="Y30" s="28">
        <f t="shared" si="27"/>
        <v>746.1</v>
      </c>
      <c r="Z30" s="28">
        <f t="shared" si="27"/>
        <v>14.879810944812567</v>
      </c>
      <c r="AA30" s="28">
        <f t="shared" si="27"/>
        <v>597</v>
      </c>
      <c r="AB30" s="28">
        <f t="shared" si="27"/>
        <v>296.9</v>
      </c>
      <c r="AC30" s="28">
        <f t="shared" si="27"/>
        <v>27.599142161317285</v>
      </c>
      <c r="AD30" s="28"/>
      <c r="AE30" s="28"/>
      <c r="AF30" s="14" t="e">
        <f t="shared" si="12"/>
        <v>#DIV/0!</v>
      </c>
      <c r="AG30" s="28">
        <f aca="true" t="shared" si="28" ref="AG30:BP30">AG29-AG20</f>
        <v>550</v>
      </c>
      <c r="AH30" s="28">
        <f t="shared" si="28"/>
        <v>15.200000000000001</v>
      </c>
      <c r="AI30" s="14">
        <f t="shared" si="13"/>
        <v>2.763636363636364</v>
      </c>
      <c r="AJ30" s="28">
        <f t="shared" si="28"/>
        <v>73677.59999999998</v>
      </c>
      <c r="AK30" s="28">
        <f t="shared" si="28"/>
        <v>4281.600000000001</v>
      </c>
      <c r="AL30" s="28">
        <f t="shared" si="28"/>
        <v>-1.2870976735378195</v>
      </c>
      <c r="AM30" s="28">
        <f t="shared" si="28"/>
        <v>44822.9</v>
      </c>
      <c r="AN30" s="28">
        <f t="shared" si="28"/>
        <v>3735.2</v>
      </c>
      <c r="AO30" s="28">
        <f t="shared" si="28"/>
        <v>-0.0005477721058166907</v>
      </c>
      <c r="AP30" s="28">
        <f t="shared" si="28"/>
        <v>4384.5</v>
      </c>
      <c r="AQ30" s="28">
        <f t="shared" si="28"/>
        <v>365.4</v>
      </c>
      <c r="AR30" s="28" t="e">
        <f t="shared" si="28"/>
        <v>#DIV/0!</v>
      </c>
      <c r="AS30" s="28">
        <f t="shared" si="28"/>
        <v>133662.6</v>
      </c>
      <c r="AT30" s="28">
        <f t="shared" si="28"/>
        <v>702.3</v>
      </c>
      <c r="AU30" s="28">
        <f t="shared" si="28"/>
        <v>-0.6449157301571402</v>
      </c>
      <c r="AV30" s="28">
        <f t="shared" si="28"/>
        <v>36600.1</v>
      </c>
      <c r="AW30" s="28">
        <f t="shared" si="28"/>
        <v>574.7</v>
      </c>
      <c r="AX30" s="28">
        <f t="shared" si="28"/>
        <v>0.033884532784460575</v>
      </c>
      <c r="AY30" s="28">
        <f t="shared" si="28"/>
        <v>25421.8</v>
      </c>
      <c r="AZ30" s="28">
        <f t="shared" si="28"/>
        <v>457.00000000000006</v>
      </c>
      <c r="BA30" s="28">
        <f t="shared" si="28"/>
        <v>0.533808671148803</v>
      </c>
      <c r="BB30" s="28">
        <f t="shared" si="28"/>
        <v>35820.299999999996</v>
      </c>
      <c r="BC30" s="28">
        <f t="shared" si="28"/>
        <v>0</v>
      </c>
      <c r="BD30" s="28">
        <f t="shared" si="28"/>
        <v>0</v>
      </c>
      <c r="BE30" s="28">
        <f t="shared" si="28"/>
        <v>29750.699999999997</v>
      </c>
      <c r="BF30" s="28">
        <f t="shared" si="28"/>
        <v>73.60000000000001</v>
      </c>
      <c r="BG30" s="28">
        <f t="shared" si="28"/>
        <v>-1.8621081339545678</v>
      </c>
      <c r="BH30" s="28">
        <f t="shared" si="28"/>
        <v>29186.199999999997</v>
      </c>
      <c r="BI30" s="28">
        <f t="shared" si="28"/>
        <v>23.4</v>
      </c>
      <c r="BJ30" s="28">
        <f t="shared" si="28"/>
        <v>-0.1846548204473546</v>
      </c>
      <c r="BK30" s="28">
        <f>BK29-BK20</f>
        <v>-3565.7</v>
      </c>
      <c r="BL30" s="28">
        <f>BL29-BL20</f>
        <v>6887.4000000000015</v>
      </c>
      <c r="BM30" s="28">
        <f>BM29-BM20</f>
        <v>-339.61142184933874</v>
      </c>
      <c r="BN30" s="28">
        <f t="shared" si="28"/>
        <v>-3470.0000000000014</v>
      </c>
      <c r="BO30" s="28">
        <f t="shared" si="28"/>
        <v>6887.4000000000015</v>
      </c>
      <c r="BP30" s="28" t="e">
        <f t="shared" si="28"/>
        <v>#DIV/0!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  <mergeCell ref="L6:N7"/>
    <mergeCell ref="I6:K7"/>
    <mergeCell ref="O6:Q7"/>
    <mergeCell ref="X6:Z7"/>
    <mergeCell ref="AJ5:AL7"/>
    <mergeCell ref="U6:W7"/>
    <mergeCell ref="BN4:BP7"/>
    <mergeCell ref="BE5:BG7"/>
    <mergeCell ref="BH5:BJ7"/>
    <mergeCell ref="AV4:BJ4"/>
    <mergeCell ref="BB5:BD7"/>
    <mergeCell ref="AV5:AX7"/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2021-02-11T07:35:31Z</cp:lastPrinted>
  <dcterms:created xsi:type="dcterms:W3CDTF">2013-04-03T10:22:22Z</dcterms:created>
  <dcterms:modified xsi:type="dcterms:W3CDTF">2021-02-12T10:51:22Z</dcterms:modified>
  <cp:category/>
  <cp:version/>
  <cp:contentType/>
  <cp:contentStatus/>
</cp:coreProperties>
</file>