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<sst xmlns="http://schemas.openxmlformats.org/spreadsheetml/2006/main" count="118" uniqueCount="52">
  <si>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</si>
  <si>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</si>
  <si>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</si>
  <si>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</si>
  <si>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</si>
  <si>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</si>
  <si>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</si>
  <si>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</si>
  <si>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</si>
  <si>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</si>
  <si>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</si>
  <si>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</si>
  <si>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</si>
  <si>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</si>
  <si>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</si>
  <si>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</si>
  <si>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</si>
  <si>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</si>
  <si>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</si>
  <si>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</si>
  <si>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</si>
  <si>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</si>
  <si>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</si>
  <si>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</si>
  <si>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</si>
  <si>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</si>
  <si>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</si>
  <si>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</si>
  <si>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</si>
  <si>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</si>
  <si>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</si>
  <si>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</si>
  <si>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</si>
  <si>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</si>
  <si>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</si>
  <si>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</si>
  <si>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</si>
  <si>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</si>
  <si>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</si>
  <si>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</si>
  <si>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</si>
  <si>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</si>
  <si>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</si>
  <si>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</si>
  <si>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</si>
  <si>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</si>
  <si>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</si>
  <si>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</si>
  <si>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</si>
  <si>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</si>
  <si>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</si>
  <si>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января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</si>
</sst>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0" fontId="9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U16" sqref="U16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2" t="s">
        <v>0</v>
      </c>
      <c r="S1" s="82"/>
      <c r="T1" s="8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3" t="s">
        <v>51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3" t="s">
        <v>18</v>
      </c>
      <c r="B4" s="69" t="s">
        <v>1</v>
      </c>
      <c r="C4" s="60" t="s">
        <v>46</v>
      </c>
      <c r="D4" s="52"/>
      <c r="E4" s="53"/>
      <c r="F4" s="74" t="s">
        <v>2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51" t="s">
        <v>47</v>
      </c>
      <c r="AT4" s="52"/>
      <c r="AU4" s="53"/>
      <c r="AV4" s="74" t="s">
        <v>4</v>
      </c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60" t="s">
        <v>50</v>
      </c>
      <c r="BL4" s="52"/>
      <c r="BM4" s="53"/>
      <c r="BN4" s="51" t="s">
        <v>48</v>
      </c>
      <c r="BO4" s="52"/>
      <c r="BP4" s="53"/>
      <c r="BQ4" s="6"/>
      <c r="BR4" s="6"/>
    </row>
    <row r="5" spans="1:70" ht="15" customHeight="1">
      <c r="A5" s="56"/>
      <c r="B5" s="70"/>
      <c r="C5" s="54"/>
      <c r="D5" s="55"/>
      <c r="E5" s="56"/>
      <c r="F5" s="73" t="s">
        <v>3</v>
      </c>
      <c r="G5" s="73"/>
      <c r="H5" s="73"/>
      <c r="I5" s="84" t="s">
        <v>4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6"/>
      <c r="AJ5" s="73" t="s">
        <v>5</v>
      </c>
      <c r="AK5" s="73"/>
      <c r="AL5" s="73"/>
      <c r="AM5" s="74" t="s">
        <v>4</v>
      </c>
      <c r="AN5" s="75"/>
      <c r="AO5" s="75"/>
      <c r="AP5" s="75"/>
      <c r="AQ5" s="75"/>
      <c r="AR5" s="75"/>
      <c r="AS5" s="54"/>
      <c r="AT5" s="55"/>
      <c r="AU5" s="56"/>
      <c r="AV5" s="76" t="s">
        <v>9</v>
      </c>
      <c r="AW5" s="77"/>
      <c r="AX5" s="77"/>
      <c r="AY5" s="72" t="s">
        <v>4</v>
      </c>
      <c r="AZ5" s="72"/>
      <c r="BA5" s="72"/>
      <c r="BB5" s="72" t="s">
        <v>10</v>
      </c>
      <c r="BC5" s="72"/>
      <c r="BD5" s="72"/>
      <c r="BE5" s="72" t="s">
        <v>11</v>
      </c>
      <c r="BF5" s="72"/>
      <c r="BG5" s="72"/>
      <c r="BH5" s="73" t="s">
        <v>12</v>
      </c>
      <c r="BI5" s="73"/>
      <c r="BJ5" s="73"/>
      <c r="BK5" s="54"/>
      <c r="BL5" s="55"/>
      <c r="BM5" s="56"/>
      <c r="BN5" s="54"/>
      <c r="BO5" s="55"/>
      <c r="BP5" s="56"/>
      <c r="BQ5" s="6"/>
      <c r="BR5" s="6"/>
    </row>
    <row r="6" spans="1:70" ht="15" customHeight="1">
      <c r="A6" s="56"/>
      <c r="B6" s="70"/>
      <c r="C6" s="54"/>
      <c r="D6" s="55"/>
      <c r="E6" s="56"/>
      <c r="F6" s="73"/>
      <c r="G6" s="73"/>
      <c r="H6" s="73"/>
      <c r="I6" s="60" t="s">
        <v>6</v>
      </c>
      <c r="J6" s="52"/>
      <c r="K6" s="53"/>
      <c r="L6" s="60" t="s">
        <v>7</v>
      </c>
      <c r="M6" s="52"/>
      <c r="N6" s="53"/>
      <c r="O6" s="60" t="s">
        <v>20</v>
      </c>
      <c r="P6" s="52"/>
      <c r="Q6" s="53"/>
      <c r="R6" s="60" t="s">
        <v>8</v>
      </c>
      <c r="S6" s="52"/>
      <c r="T6" s="53"/>
      <c r="U6" s="60" t="s">
        <v>19</v>
      </c>
      <c r="V6" s="52"/>
      <c r="W6" s="53"/>
      <c r="X6" s="60" t="s">
        <v>21</v>
      </c>
      <c r="Y6" s="52"/>
      <c r="Z6" s="53"/>
      <c r="AA6" s="60" t="s">
        <v>25</v>
      </c>
      <c r="AB6" s="52"/>
      <c r="AC6" s="53"/>
      <c r="AD6" s="61" t="s">
        <v>26</v>
      </c>
      <c r="AE6" s="62"/>
      <c r="AF6" s="63"/>
      <c r="AG6" s="60" t="s">
        <v>24</v>
      </c>
      <c r="AH6" s="52"/>
      <c r="AI6" s="53"/>
      <c r="AJ6" s="73"/>
      <c r="AK6" s="73"/>
      <c r="AL6" s="73"/>
      <c r="AM6" s="60" t="s">
        <v>22</v>
      </c>
      <c r="AN6" s="52"/>
      <c r="AO6" s="53"/>
      <c r="AP6" s="60" t="s">
        <v>23</v>
      </c>
      <c r="AQ6" s="52"/>
      <c r="AR6" s="53"/>
      <c r="AS6" s="54"/>
      <c r="AT6" s="55"/>
      <c r="AU6" s="56"/>
      <c r="AV6" s="78"/>
      <c r="AW6" s="79"/>
      <c r="AX6" s="79"/>
      <c r="AY6" s="72" t="s">
        <v>13</v>
      </c>
      <c r="AZ6" s="72"/>
      <c r="BA6" s="72"/>
      <c r="BB6" s="72"/>
      <c r="BC6" s="72"/>
      <c r="BD6" s="72"/>
      <c r="BE6" s="72"/>
      <c r="BF6" s="72"/>
      <c r="BG6" s="72"/>
      <c r="BH6" s="73"/>
      <c r="BI6" s="73"/>
      <c r="BJ6" s="73"/>
      <c r="BK6" s="54"/>
      <c r="BL6" s="55"/>
      <c r="BM6" s="56"/>
      <c r="BN6" s="54"/>
      <c r="BO6" s="55"/>
      <c r="BP6" s="56"/>
      <c r="BQ6" s="6"/>
      <c r="BR6" s="6"/>
    </row>
    <row r="7" spans="1:70" ht="193.5" customHeight="1">
      <c r="A7" s="56"/>
      <c r="B7" s="70"/>
      <c r="C7" s="57"/>
      <c r="D7" s="58"/>
      <c r="E7" s="59"/>
      <c r="F7" s="73"/>
      <c r="G7" s="73"/>
      <c r="H7" s="73"/>
      <c r="I7" s="57"/>
      <c r="J7" s="58"/>
      <c r="K7" s="59"/>
      <c r="L7" s="57"/>
      <c r="M7" s="58"/>
      <c r="N7" s="59"/>
      <c r="O7" s="57"/>
      <c r="P7" s="58"/>
      <c r="Q7" s="59"/>
      <c r="R7" s="57"/>
      <c r="S7" s="58"/>
      <c r="T7" s="59"/>
      <c r="U7" s="57"/>
      <c r="V7" s="58"/>
      <c r="W7" s="59"/>
      <c r="X7" s="57"/>
      <c r="Y7" s="58"/>
      <c r="Z7" s="59"/>
      <c r="AA7" s="57"/>
      <c r="AB7" s="58"/>
      <c r="AC7" s="59"/>
      <c r="AD7" s="64"/>
      <c r="AE7" s="65"/>
      <c r="AF7" s="66"/>
      <c r="AG7" s="57"/>
      <c r="AH7" s="58"/>
      <c r="AI7" s="59"/>
      <c r="AJ7" s="73"/>
      <c r="AK7" s="73"/>
      <c r="AL7" s="73"/>
      <c r="AM7" s="57"/>
      <c r="AN7" s="58"/>
      <c r="AO7" s="59"/>
      <c r="AP7" s="57"/>
      <c r="AQ7" s="58"/>
      <c r="AR7" s="59"/>
      <c r="AS7" s="57"/>
      <c r="AT7" s="58"/>
      <c r="AU7" s="59"/>
      <c r="AV7" s="80"/>
      <c r="AW7" s="81"/>
      <c r="AX7" s="81"/>
      <c r="AY7" s="72"/>
      <c r="AZ7" s="72"/>
      <c r="BA7" s="72"/>
      <c r="BB7" s="72"/>
      <c r="BC7" s="72"/>
      <c r="BD7" s="72"/>
      <c r="BE7" s="72"/>
      <c r="BF7" s="72"/>
      <c r="BG7" s="72"/>
      <c r="BH7" s="73"/>
      <c r="BI7" s="73"/>
      <c r="BJ7" s="73"/>
      <c r="BK7" s="57"/>
      <c r="BL7" s="58"/>
      <c r="BM7" s="59"/>
      <c r="BN7" s="57"/>
      <c r="BO7" s="58"/>
      <c r="BP7" s="59"/>
      <c r="BQ7" s="6"/>
      <c r="BR7" s="6"/>
    </row>
    <row r="8" spans="1:70" ht="63">
      <c r="A8" s="59"/>
      <c r="B8" s="71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8954.9</v>
      </c>
      <c r="D10" s="34">
        <f>G10+AK10</f>
        <v>9187.1</v>
      </c>
      <c r="E10" s="14">
        <f>D10/C10*100</f>
        <v>102.59299377994171</v>
      </c>
      <c r="F10" s="42">
        <v>1361</v>
      </c>
      <c r="G10" s="16">
        <v>1399.7</v>
      </c>
      <c r="H10" s="14">
        <f>G10/F10*100</f>
        <v>102.8434974283615</v>
      </c>
      <c r="I10" s="15">
        <v>208</v>
      </c>
      <c r="J10" s="16">
        <v>215.5</v>
      </c>
      <c r="K10" s="14">
        <f aca="true" t="shared" si="0" ref="K10:K29">J10/I10*100</f>
        <v>103.60576923076923</v>
      </c>
      <c r="L10" s="15">
        <v>3.8</v>
      </c>
      <c r="M10" s="16">
        <v>3.7</v>
      </c>
      <c r="N10" s="14">
        <f>M10/L10*100</f>
        <v>97.36842105263159</v>
      </c>
      <c r="O10" s="15">
        <v>81.5</v>
      </c>
      <c r="P10" s="49">
        <v>83.9</v>
      </c>
      <c r="Q10" s="14">
        <f>P10/O10*100</f>
        <v>102.94478527607363</v>
      </c>
      <c r="R10" s="15">
        <v>420</v>
      </c>
      <c r="S10" s="16">
        <v>427</v>
      </c>
      <c r="T10" s="14">
        <f>S10/R10*100</f>
        <v>101.66666666666666</v>
      </c>
      <c r="U10" s="15">
        <v>0</v>
      </c>
      <c r="V10" s="17">
        <v>0</v>
      </c>
      <c r="W10" s="14" t="e">
        <f>V10/U10*100</f>
        <v>#DIV/0!</v>
      </c>
      <c r="X10" s="15">
        <v>139</v>
      </c>
      <c r="Y10" s="31">
        <v>138.8</v>
      </c>
      <c r="Z10" s="14">
        <f>Y10/X10*100</f>
        <v>99.85611510791368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7593.9</v>
      </c>
      <c r="AK10" s="16">
        <v>7787.4</v>
      </c>
      <c r="AL10" s="14">
        <f>AK10/AJ10*100</f>
        <v>102.5480978153518</v>
      </c>
      <c r="AM10" s="42">
        <v>2382.4</v>
      </c>
      <c r="AN10" s="42">
        <v>2382.4</v>
      </c>
      <c r="AO10" s="14">
        <f>AN10/AM10*100</f>
        <v>100</v>
      </c>
      <c r="AP10" s="15">
        <v>1561.3</v>
      </c>
      <c r="AQ10" s="16">
        <v>1561.3</v>
      </c>
      <c r="AR10" s="14">
        <f>AQ10/AP10*100</f>
        <v>100</v>
      </c>
      <c r="AS10" s="18">
        <v>9405</v>
      </c>
      <c r="AT10" s="19">
        <v>9123.1</v>
      </c>
      <c r="AU10" s="14">
        <f>AT10/AS10*100</f>
        <v>97.0026581605529</v>
      </c>
      <c r="AV10" s="44">
        <v>2047.2</v>
      </c>
      <c r="AW10" s="19">
        <v>2008.7</v>
      </c>
      <c r="AX10" s="14">
        <f>AW10/AV10*100</f>
        <v>98.11938257131692</v>
      </c>
      <c r="AY10" s="20">
        <v>1265.9</v>
      </c>
      <c r="AZ10" s="19">
        <v>1256.7</v>
      </c>
      <c r="BA10" s="14">
        <f aca="true" t="shared" si="1" ref="BA10:BA29">AZ10/AY10*100</f>
        <v>99.27324433209573</v>
      </c>
      <c r="BB10" s="25">
        <v>2664</v>
      </c>
      <c r="BC10" s="21">
        <v>2513.8</v>
      </c>
      <c r="BD10" s="14">
        <f>BC10/BB10*100</f>
        <v>94.36186186186187</v>
      </c>
      <c r="BE10" s="20">
        <v>2376.8</v>
      </c>
      <c r="BF10" s="21">
        <v>2331.3</v>
      </c>
      <c r="BG10" s="14">
        <f>BF10/BE10*100</f>
        <v>98.08566139347022</v>
      </c>
      <c r="BH10" s="20">
        <v>2182.5</v>
      </c>
      <c r="BI10" s="32">
        <v>2139.8</v>
      </c>
      <c r="BJ10" s="14">
        <f>BI10/BH10*100</f>
        <v>98.04352806414663</v>
      </c>
      <c r="BK10" s="33">
        <v>0</v>
      </c>
      <c r="BL10" s="33">
        <f>D10-AT10</f>
        <v>64</v>
      </c>
      <c r="BM10" s="14" t="e">
        <f>BL10/BK10*100</f>
        <v>#DIV/0!</v>
      </c>
      <c r="BN10" s="22">
        <f>C10-AS10</f>
        <v>-450.10000000000036</v>
      </c>
      <c r="BO10" s="22">
        <f aca="true" t="shared" si="2" ref="BO10:BO28">D10-AT10</f>
        <v>64</v>
      </c>
      <c r="BP10" s="14">
        <f>BO10/BN10*100</f>
        <v>-14.219062430570972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8933.1</v>
      </c>
      <c r="D11" s="14">
        <f aca="true" t="shared" si="4" ref="D11:D28">G11+AK11</f>
        <v>9391.5</v>
      </c>
      <c r="E11" s="14">
        <f aca="true" t="shared" si="5" ref="E11:E28">D11/C11*100</f>
        <v>105.13147731470598</v>
      </c>
      <c r="F11" s="42">
        <v>847</v>
      </c>
      <c r="G11" s="16">
        <v>859.6</v>
      </c>
      <c r="H11" s="14">
        <f aca="true" t="shared" si="6" ref="H11:H28">G11/F11*100</f>
        <v>101.48760330578513</v>
      </c>
      <c r="I11" s="15">
        <v>34.2</v>
      </c>
      <c r="J11" s="31">
        <v>38.6</v>
      </c>
      <c r="K11" s="14">
        <f t="shared" si="0"/>
        <v>112.86549707602337</v>
      </c>
      <c r="L11" s="15">
        <v>30</v>
      </c>
      <c r="M11" s="16">
        <v>30.5</v>
      </c>
      <c r="N11" s="14">
        <f aca="true" t="shared" si="7" ref="N11:N28">M11/L11*100</f>
        <v>101.66666666666666</v>
      </c>
      <c r="O11" s="15">
        <v>75</v>
      </c>
      <c r="P11" s="16">
        <v>70.4</v>
      </c>
      <c r="Q11" s="14">
        <f aca="true" t="shared" si="8" ref="Q11:Q28">P11/O11*100</f>
        <v>93.86666666666667</v>
      </c>
      <c r="R11" s="15">
        <v>195</v>
      </c>
      <c r="S11" s="31">
        <v>189.6</v>
      </c>
      <c r="T11" s="14">
        <f>S11/R11*100</f>
        <v>97.23076923076923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46.8</v>
      </c>
      <c r="Z11" s="14">
        <f aca="true" t="shared" si="10" ref="Z11:Z28">Y11/X11*100</f>
        <v>93.6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50">
        <v>8086.1</v>
      </c>
      <c r="AK11" s="31">
        <v>8531.9</v>
      </c>
      <c r="AL11" s="14">
        <f aca="true" t="shared" si="14" ref="AL11:AL28">AK11/AJ11*100</f>
        <v>105.5131645663546</v>
      </c>
      <c r="AM11" s="42">
        <v>2088.8</v>
      </c>
      <c r="AN11" s="42">
        <v>2088.8</v>
      </c>
      <c r="AO11" s="14">
        <f aca="true" t="shared" si="15" ref="AO11:AO28">AN11/AM11*100</f>
        <v>100</v>
      </c>
      <c r="AP11" s="15">
        <v>1184</v>
      </c>
      <c r="AQ11" s="31">
        <v>1184</v>
      </c>
      <c r="AR11" s="14">
        <f>AQ11/AP11*100</f>
        <v>100</v>
      </c>
      <c r="AS11" s="18">
        <v>9033.1</v>
      </c>
      <c r="AT11" s="19">
        <v>8917.9</v>
      </c>
      <c r="AU11" s="14">
        <f aca="true" t="shared" si="16" ref="AU11:AU27">AT11/AS11*100</f>
        <v>98.72469030565364</v>
      </c>
      <c r="AV11" s="45">
        <v>1633.6</v>
      </c>
      <c r="AW11" s="19">
        <v>1623.6</v>
      </c>
      <c r="AX11" s="14">
        <f aca="true" t="shared" si="17" ref="AX11:AX28">AW11/AV11*100</f>
        <v>99.38785504407444</v>
      </c>
      <c r="AY11" s="20">
        <v>1176.9</v>
      </c>
      <c r="AZ11" s="19">
        <v>1172.9</v>
      </c>
      <c r="BA11" s="14">
        <f t="shared" si="1"/>
        <v>99.66012405472003</v>
      </c>
      <c r="BB11" s="43">
        <v>2637.6</v>
      </c>
      <c r="BC11" s="21">
        <v>2555.4</v>
      </c>
      <c r="BD11" s="14">
        <f aca="true" t="shared" si="18" ref="BD11:BD28">BC11/BB11*100</f>
        <v>96.8835304822566</v>
      </c>
      <c r="BE11" s="20">
        <v>3088.2</v>
      </c>
      <c r="BF11" s="21">
        <v>3067.1</v>
      </c>
      <c r="BG11" s="14">
        <f aca="true" t="shared" si="19" ref="BG11:BG28">BF11/BE11*100</f>
        <v>99.31675409623729</v>
      </c>
      <c r="BH11" s="20">
        <v>1544</v>
      </c>
      <c r="BI11" s="19">
        <v>1544</v>
      </c>
      <c r="BJ11" s="14">
        <f aca="true" t="shared" si="20" ref="BJ11:BJ28">BI11/BH11*100</f>
        <v>100</v>
      </c>
      <c r="BK11" s="33">
        <v>0</v>
      </c>
      <c r="BL11" s="33">
        <f aca="true" t="shared" si="21" ref="BL11:BL28">D11-AT11</f>
        <v>473.60000000000036</v>
      </c>
      <c r="BM11" s="14" t="e">
        <f aca="true" t="shared" si="22" ref="BM11:BM28">BL11/BK11*100</f>
        <v>#DIV/0!</v>
      </c>
      <c r="BN11" s="22">
        <f aca="true" t="shared" si="23" ref="BN11:BN28">C11-AS11</f>
        <v>-100</v>
      </c>
      <c r="BO11" s="22">
        <f t="shared" si="2"/>
        <v>473.60000000000036</v>
      </c>
      <c r="BP11" s="14">
        <f aca="true" t="shared" si="24" ref="BP11:BP28">BO11/BN11*100</f>
        <v>-473.6000000000003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7646.9</v>
      </c>
      <c r="D12" s="14">
        <f t="shared" si="4"/>
        <v>7796.4</v>
      </c>
      <c r="E12" s="14">
        <f t="shared" si="5"/>
        <v>101.95504060468947</v>
      </c>
      <c r="F12" s="42">
        <v>1374</v>
      </c>
      <c r="G12" s="16">
        <v>1372.5</v>
      </c>
      <c r="H12" s="14">
        <f t="shared" si="6"/>
        <v>99.89082969432314</v>
      </c>
      <c r="I12" s="15">
        <v>46</v>
      </c>
      <c r="J12" s="16">
        <v>51.4</v>
      </c>
      <c r="K12" s="14">
        <f t="shared" si="0"/>
        <v>111.73913043478261</v>
      </c>
      <c r="L12" s="15">
        <v>0</v>
      </c>
      <c r="M12" s="16">
        <v>0.1</v>
      </c>
      <c r="N12" s="14" t="e">
        <f t="shared" si="7"/>
        <v>#DIV/0!</v>
      </c>
      <c r="O12" s="15">
        <v>210</v>
      </c>
      <c r="P12" s="16">
        <v>208</v>
      </c>
      <c r="Q12" s="14">
        <f t="shared" si="8"/>
        <v>99.04761904761905</v>
      </c>
      <c r="R12" s="26">
        <v>415</v>
      </c>
      <c r="S12" s="16">
        <v>415.7</v>
      </c>
      <c r="T12" s="14">
        <f aca="true" t="shared" si="25" ref="T12:T28">S12/R12*100</f>
        <v>100.16867469879517</v>
      </c>
      <c r="U12" s="15">
        <v>0</v>
      </c>
      <c r="V12" s="17">
        <v>0</v>
      </c>
      <c r="W12" s="14" t="e">
        <f t="shared" si="9"/>
        <v>#DIV/0!</v>
      </c>
      <c r="X12" s="15">
        <v>200</v>
      </c>
      <c r="Y12" s="17">
        <v>189.4</v>
      </c>
      <c r="Z12" s="14">
        <f t="shared" si="10"/>
        <v>94.7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6272.9</v>
      </c>
      <c r="AK12" s="16">
        <v>6423.9</v>
      </c>
      <c r="AL12" s="14">
        <f t="shared" si="14"/>
        <v>102.40718009214238</v>
      </c>
      <c r="AM12" s="15">
        <v>2085</v>
      </c>
      <c r="AN12" s="15">
        <v>2085</v>
      </c>
      <c r="AO12" s="14">
        <f t="shared" si="15"/>
        <v>100</v>
      </c>
      <c r="AP12" s="42">
        <v>299.5</v>
      </c>
      <c r="AQ12" s="16">
        <v>299.5</v>
      </c>
      <c r="AR12" s="14">
        <f aca="true" t="shared" si="26" ref="AR12:AR28">AQ12/AP12*100</f>
        <v>100</v>
      </c>
      <c r="AS12" s="43">
        <v>7946.9</v>
      </c>
      <c r="AT12" s="19">
        <v>7865.3</v>
      </c>
      <c r="AU12" s="14">
        <f t="shared" si="16"/>
        <v>98.97318451219974</v>
      </c>
      <c r="AV12" s="45">
        <v>1596.1</v>
      </c>
      <c r="AW12" s="19">
        <v>1566.7</v>
      </c>
      <c r="AX12" s="14">
        <f t="shared" si="17"/>
        <v>98.15801014974001</v>
      </c>
      <c r="AY12" s="20">
        <v>1232.8</v>
      </c>
      <c r="AZ12" s="19">
        <v>1205</v>
      </c>
      <c r="BA12" s="14">
        <f t="shared" si="1"/>
        <v>97.744970798183</v>
      </c>
      <c r="BB12" s="47">
        <v>2019</v>
      </c>
      <c r="BC12" s="21">
        <v>2019</v>
      </c>
      <c r="BD12" s="14">
        <f t="shared" si="18"/>
        <v>100</v>
      </c>
      <c r="BE12" s="20">
        <v>3110.4</v>
      </c>
      <c r="BF12" s="21">
        <v>3103.5</v>
      </c>
      <c r="BG12" s="14">
        <f t="shared" si="19"/>
        <v>99.77816358024691</v>
      </c>
      <c r="BH12" s="20">
        <v>1089</v>
      </c>
      <c r="BI12" s="19">
        <v>1043.8</v>
      </c>
      <c r="BJ12" s="14">
        <f t="shared" si="20"/>
        <v>95.8494031221304</v>
      </c>
      <c r="BK12" s="33">
        <v>166</v>
      </c>
      <c r="BL12" s="33">
        <f t="shared" si="21"/>
        <v>-68.90000000000055</v>
      </c>
      <c r="BM12" s="14">
        <f t="shared" si="22"/>
        <v>-41.50602409638587</v>
      </c>
      <c r="BN12" s="22">
        <f t="shared" si="23"/>
        <v>-300</v>
      </c>
      <c r="BO12" s="22">
        <f t="shared" si="2"/>
        <v>-68.90000000000055</v>
      </c>
      <c r="BP12" s="14">
        <f t="shared" si="24"/>
        <v>22.96666666666685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10515.5</v>
      </c>
      <c r="D13" s="14">
        <f t="shared" si="4"/>
        <v>10539.7</v>
      </c>
      <c r="E13" s="14">
        <f t="shared" si="5"/>
        <v>100.23013646521801</v>
      </c>
      <c r="F13" s="42">
        <v>1220.6</v>
      </c>
      <c r="G13" s="16">
        <v>1214.1</v>
      </c>
      <c r="H13" s="14">
        <f t="shared" si="6"/>
        <v>99.46747501228904</v>
      </c>
      <c r="I13" s="15">
        <v>162</v>
      </c>
      <c r="J13" s="16">
        <v>164.1</v>
      </c>
      <c r="K13" s="14">
        <f t="shared" si="0"/>
        <v>101.29629629629629</v>
      </c>
      <c r="L13" s="15">
        <v>6</v>
      </c>
      <c r="M13" s="16">
        <v>6.4</v>
      </c>
      <c r="N13" s="14">
        <f t="shared" si="7"/>
        <v>106.66666666666667</v>
      </c>
      <c r="O13" s="15">
        <v>74</v>
      </c>
      <c r="P13" s="31">
        <v>69.8</v>
      </c>
      <c r="Q13" s="14">
        <f t="shared" si="8"/>
        <v>94.32432432432432</v>
      </c>
      <c r="R13" s="15">
        <v>320</v>
      </c>
      <c r="S13" s="16">
        <v>306.2</v>
      </c>
      <c r="T13" s="14">
        <f t="shared" si="25"/>
        <v>95.68749999999999</v>
      </c>
      <c r="U13" s="15">
        <v>0</v>
      </c>
      <c r="V13" s="17">
        <v>0</v>
      </c>
      <c r="W13" s="14" t="e">
        <f t="shared" si="9"/>
        <v>#DIV/0!</v>
      </c>
      <c r="X13" s="15">
        <v>136</v>
      </c>
      <c r="Y13" s="17">
        <v>125.9</v>
      </c>
      <c r="Z13" s="14">
        <f t="shared" si="10"/>
        <v>92.57352941176471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9294.9</v>
      </c>
      <c r="AK13" s="31">
        <v>9325.6</v>
      </c>
      <c r="AL13" s="14">
        <f t="shared" si="14"/>
        <v>100.3302886529172</v>
      </c>
      <c r="AM13" s="15">
        <v>494.9</v>
      </c>
      <c r="AN13" s="15">
        <v>494.9</v>
      </c>
      <c r="AO13" s="14">
        <f t="shared" si="15"/>
        <v>100</v>
      </c>
      <c r="AP13" s="15">
        <v>1886.8</v>
      </c>
      <c r="AQ13" s="16">
        <v>1886.8</v>
      </c>
      <c r="AR13" s="14">
        <f t="shared" si="26"/>
        <v>100</v>
      </c>
      <c r="AS13" s="25">
        <v>10555.4</v>
      </c>
      <c r="AT13" s="19">
        <v>10419.2</v>
      </c>
      <c r="AU13" s="14">
        <f t="shared" si="16"/>
        <v>98.70966519506604</v>
      </c>
      <c r="AV13" s="45">
        <v>1371.4</v>
      </c>
      <c r="AW13" s="19">
        <v>1325.2</v>
      </c>
      <c r="AX13" s="14">
        <f t="shared" si="17"/>
        <v>96.63117981624617</v>
      </c>
      <c r="AY13" s="20">
        <v>1007.2</v>
      </c>
      <c r="AZ13" s="19">
        <v>993</v>
      </c>
      <c r="BA13" s="14">
        <f t="shared" si="1"/>
        <v>98.59015091342334</v>
      </c>
      <c r="BB13" s="43">
        <v>1377.5</v>
      </c>
      <c r="BC13" s="32">
        <v>1350.7</v>
      </c>
      <c r="BD13" s="14">
        <f t="shared" si="18"/>
        <v>98.05444646098003</v>
      </c>
      <c r="BE13" s="20">
        <v>2716.9</v>
      </c>
      <c r="BF13" s="32">
        <v>2704.5</v>
      </c>
      <c r="BG13" s="14">
        <f t="shared" si="19"/>
        <v>99.54359748242481</v>
      </c>
      <c r="BH13" s="20">
        <v>4963.1</v>
      </c>
      <c r="BI13" s="19">
        <v>4912.4</v>
      </c>
      <c r="BJ13" s="14">
        <f t="shared" si="20"/>
        <v>98.97846104249359</v>
      </c>
      <c r="BK13" s="33">
        <v>0.1</v>
      </c>
      <c r="BL13" s="33">
        <f t="shared" si="21"/>
        <v>120.5</v>
      </c>
      <c r="BM13" s="14">
        <f>BL13/BK13*100</f>
        <v>120500</v>
      </c>
      <c r="BN13" s="22">
        <f t="shared" si="23"/>
        <v>-39.899999999999636</v>
      </c>
      <c r="BO13" s="22">
        <f t="shared" si="2"/>
        <v>120.5</v>
      </c>
      <c r="BP13" s="14">
        <f>BO13/BN13*100</f>
        <v>-302.0050125313311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10862.300000000001</v>
      </c>
      <c r="D14" s="30">
        <f t="shared" si="4"/>
        <v>10765.1</v>
      </c>
      <c r="E14" s="14">
        <f t="shared" si="5"/>
        <v>99.1051618902074</v>
      </c>
      <c r="F14" s="42">
        <v>881.2</v>
      </c>
      <c r="G14" s="16">
        <v>908.7</v>
      </c>
      <c r="H14" s="14">
        <f t="shared" si="6"/>
        <v>103.12074443940082</v>
      </c>
      <c r="I14" s="15">
        <v>65</v>
      </c>
      <c r="J14" s="16">
        <v>76.6</v>
      </c>
      <c r="K14" s="14">
        <f t="shared" si="0"/>
        <v>117.84615384615384</v>
      </c>
      <c r="L14" s="15">
        <v>3</v>
      </c>
      <c r="M14" s="16">
        <v>3</v>
      </c>
      <c r="N14" s="14">
        <v>3</v>
      </c>
      <c r="O14" s="15">
        <v>98</v>
      </c>
      <c r="P14" s="31">
        <v>98.7</v>
      </c>
      <c r="Q14" s="14">
        <f t="shared" si="8"/>
        <v>100.71428571428571</v>
      </c>
      <c r="R14" s="15">
        <v>215</v>
      </c>
      <c r="S14" s="16">
        <v>205.4</v>
      </c>
      <c r="T14" s="14">
        <f t="shared" si="25"/>
        <v>95.53488372093022</v>
      </c>
      <c r="U14" s="15">
        <v>0</v>
      </c>
      <c r="V14" s="17">
        <v>0</v>
      </c>
      <c r="W14" s="14" t="e">
        <f t="shared" si="9"/>
        <v>#DIV/0!</v>
      </c>
      <c r="X14" s="15">
        <v>238</v>
      </c>
      <c r="Y14" s="17">
        <v>238.3</v>
      </c>
      <c r="Z14" s="14">
        <f t="shared" si="10"/>
        <v>100.12605042016807</v>
      </c>
      <c r="AA14" s="15">
        <v>10</v>
      </c>
      <c r="AB14" s="16">
        <v>12.1</v>
      </c>
      <c r="AC14" s="14">
        <f t="shared" si="11"/>
        <v>121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9981.1</v>
      </c>
      <c r="AK14" s="16">
        <v>9856.4</v>
      </c>
      <c r="AL14" s="14">
        <f t="shared" si="14"/>
        <v>98.75063870715653</v>
      </c>
      <c r="AM14" s="15">
        <v>746.5</v>
      </c>
      <c r="AN14" s="15">
        <v>746.5</v>
      </c>
      <c r="AO14" s="14">
        <f t="shared" si="15"/>
        <v>100</v>
      </c>
      <c r="AP14" s="50">
        <v>2696</v>
      </c>
      <c r="AQ14" s="49">
        <v>2696</v>
      </c>
      <c r="AR14" s="14">
        <f t="shared" si="26"/>
        <v>100</v>
      </c>
      <c r="AS14" s="25">
        <v>11762.3</v>
      </c>
      <c r="AT14" s="32">
        <v>11192.7</v>
      </c>
      <c r="AU14" s="14">
        <f t="shared" si="16"/>
        <v>95.15740969028168</v>
      </c>
      <c r="AV14" s="45">
        <v>2251.5</v>
      </c>
      <c r="AW14" s="19">
        <v>1967.4</v>
      </c>
      <c r="AX14" s="14">
        <f t="shared" si="17"/>
        <v>87.38174550299802</v>
      </c>
      <c r="AY14" s="20">
        <v>1775.9</v>
      </c>
      <c r="AZ14" s="32">
        <v>1505.5</v>
      </c>
      <c r="BA14" s="14">
        <f t="shared" si="1"/>
        <v>84.77391745030688</v>
      </c>
      <c r="BB14" s="43">
        <v>5511.8</v>
      </c>
      <c r="BC14" s="21">
        <v>5448.7</v>
      </c>
      <c r="BD14" s="14">
        <f t="shared" si="18"/>
        <v>98.85518342465257</v>
      </c>
      <c r="BE14" s="20">
        <v>2229.3</v>
      </c>
      <c r="BF14" s="21">
        <v>2188.4</v>
      </c>
      <c r="BG14" s="14">
        <f t="shared" si="19"/>
        <v>98.16534338133046</v>
      </c>
      <c r="BH14" s="20">
        <v>1633.6</v>
      </c>
      <c r="BI14" s="32">
        <v>1455.2</v>
      </c>
      <c r="BJ14" s="14">
        <f t="shared" si="20"/>
        <v>89.07933398628796</v>
      </c>
      <c r="BK14" s="33">
        <v>0</v>
      </c>
      <c r="BL14" s="33">
        <f t="shared" si="21"/>
        <v>-427.60000000000036</v>
      </c>
      <c r="BM14" s="14" t="e">
        <f t="shared" si="22"/>
        <v>#DIV/0!</v>
      </c>
      <c r="BN14" s="22">
        <f t="shared" si="23"/>
        <v>-899.9999999999982</v>
      </c>
      <c r="BO14" s="22">
        <f t="shared" si="2"/>
        <v>-427.60000000000036</v>
      </c>
      <c r="BP14" s="14">
        <f t="shared" si="24"/>
        <v>47.51111111111125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34291</v>
      </c>
      <c r="D15" s="30">
        <f t="shared" si="4"/>
        <v>34225.799999999996</v>
      </c>
      <c r="E15" s="14">
        <f t="shared" si="5"/>
        <v>99.80986264617538</v>
      </c>
      <c r="F15" s="42">
        <v>1159.6</v>
      </c>
      <c r="G15" s="16">
        <v>1126.1</v>
      </c>
      <c r="H15" s="14">
        <f t="shared" si="6"/>
        <v>97.11107278371853</v>
      </c>
      <c r="I15" s="15">
        <v>28</v>
      </c>
      <c r="J15" s="16">
        <v>29.2</v>
      </c>
      <c r="K15" s="14">
        <f t="shared" si="0"/>
        <v>104.28571428571429</v>
      </c>
      <c r="L15" s="15">
        <v>0</v>
      </c>
      <c r="M15" s="16">
        <v>0</v>
      </c>
      <c r="N15" s="14" t="e">
        <f t="shared" si="7"/>
        <v>#DIV/0!</v>
      </c>
      <c r="O15" s="15">
        <v>159</v>
      </c>
      <c r="P15" s="16">
        <v>144.1</v>
      </c>
      <c r="Q15" s="14">
        <f t="shared" si="8"/>
        <v>90.62893081761005</v>
      </c>
      <c r="R15" s="15">
        <v>346</v>
      </c>
      <c r="S15" s="16">
        <v>346.3</v>
      </c>
      <c r="T15" s="14">
        <f t="shared" si="25"/>
        <v>100.08670520231213</v>
      </c>
      <c r="U15" s="15">
        <v>0</v>
      </c>
      <c r="V15" s="17">
        <v>0</v>
      </c>
      <c r="W15" s="14" t="e">
        <f t="shared" si="9"/>
        <v>#DIV/0!</v>
      </c>
      <c r="X15" s="15">
        <v>150</v>
      </c>
      <c r="Y15" s="17">
        <v>138.4</v>
      </c>
      <c r="Z15" s="14">
        <f t="shared" si="10"/>
        <v>92.26666666666668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33131.4</v>
      </c>
      <c r="AK15" s="16">
        <v>33099.7</v>
      </c>
      <c r="AL15" s="14">
        <f t="shared" si="14"/>
        <v>99.90432037281852</v>
      </c>
      <c r="AM15" s="15">
        <v>1826.2</v>
      </c>
      <c r="AN15" s="15">
        <v>1826.2</v>
      </c>
      <c r="AO15" s="14">
        <f t="shared" si="15"/>
        <v>100</v>
      </c>
      <c r="AP15" s="15">
        <v>0</v>
      </c>
      <c r="AQ15" s="16">
        <v>0</v>
      </c>
      <c r="AR15" s="14" t="e">
        <f t="shared" si="26"/>
        <v>#DIV/0!</v>
      </c>
      <c r="AS15" s="25">
        <v>35077.1</v>
      </c>
      <c r="AT15" s="19">
        <v>34660.4</v>
      </c>
      <c r="AU15" s="14">
        <f t="shared" si="16"/>
        <v>98.81204546556016</v>
      </c>
      <c r="AV15" s="45">
        <v>1362.4</v>
      </c>
      <c r="AW15" s="19">
        <v>1329.6</v>
      </c>
      <c r="AX15" s="14">
        <f t="shared" si="17"/>
        <v>97.59248385202582</v>
      </c>
      <c r="AY15" s="20">
        <v>1214.6</v>
      </c>
      <c r="AZ15" s="19">
        <v>1183.3</v>
      </c>
      <c r="BA15" s="14">
        <f t="shared" si="1"/>
        <v>97.4230199242549</v>
      </c>
      <c r="BB15" s="43">
        <v>2042.5</v>
      </c>
      <c r="BC15" s="21">
        <v>1914.4</v>
      </c>
      <c r="BD15" s="14">
        <f t="shared" si="18"/>
        <v>93.72827417380661</v>
      </c>
      <c r="BE15" s="20">
        <v>819.9</v>
      </c>
      <c r="BF15" s="21">
        <v>676.1</v>
      </c>
      <c r="BG15" s="14">
        <f t="shared" si="19"/>
        <v>82.46127576533723</v>
      </c>
      <c r="BH15" s="20">
        <v>30687.4</v>
      </c>
      <c r="BI15" s="19">
        <v>30605.4</v>
      </c>
      <c r="BJ15" s="14">
        <f t="shared" si="20"/>
        <v>99.73278935328506</v>
      </c>
      <c r="BK15" s="33">
        <v>0</v>
      </c>
      <c r="BL15" s="33">
        <f t="shared" si="21"/>
        <v>-434.6000000000058</v>
      </c>
      <c r="BM15" s="14" t="e">
        <f t="shared" si="22"/>
        <v>#DIV/0!</v>
      </c>
      <c r="BN15" s="22">
        <f t="shared" si="23"/>
        <v>-786.0999999999985</v>
      </c>
      <c r="BO15" s="22">
        <f t="shared" si="2"/>
        <v>-434.6000000000058</v>
      </c>
      <c r="BP15" s="14">
        <f t="shared" si="24"/>
        <v>55.28558707543654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5768.3</v>
      </c>
      <c r="D16" s="30">
        <f t="shared" si="4"/>
        <v>5755.400000000001</v>
      </c>
      <c r="E16" s="14">
        <f t="shared" si="5"/>
        <v>99.77636392004577</v>
      </c>
      <c r="F16" s="42">
        <v>909</v>
      </c>
      <c r="G16" s="16">
        <v>896.1</v>
      </c>
      <c r="H16" s="14">
        <f t="shared" si="6"/>
        <v>98.58085808580859</v>
      </c>
      <c r="I16" s="15">
        <v>22</v>
      </c>
      <c r="J16" s="16">
        <v>24</v>
      </c>
      <c r="K16" s="14">
        <f t="shared" si="0"/>
        <v>109.09090909090908</v>
      </c>
      <c r="L16" s="15">
        <v>0</v>
      </c>
      <c r="M16" s="16">
        <v>0</v>
      </c>
      <c r="N16" s="14" t="e">
        <f t="shared" si="7"/>
        <v>#DIV/0!</v>
      </c>
      <c r="O16" s="15">
        <v>62</v>
      </c>
      <c r="P16" s="31">
        <v>53.2</v>
      </c>
      <c r="Q16" s="34">
        <f t="shared" si="8"/>
        <v>85.80645161290323</v>
      </c>
      <c r="R16" s="15">
        <v>277.2</v>
      </c>
      <c r="S16" s="31">
        <v>270.7</v>
      </c>
      <c r="T16" s="14">
        <f t="shared" si="25"/>
        <v>97.65512265512265</v>
      </c>
      <c r="U16" s="15">
        <v>0</v>
      </c>
      <c r="V16" s="17">
        <v>0</v>
      </c>
      <c r="W16" s="14" t="e">
        <f t="shared" si="9"/>
        <v>#DIV/0!</v>
      </c>
      <c r="X16" s="15">
        <v>103.1</v>
      </c>
      <c r="Y16" s="17">
        <v>103.1</v>
      </c>
      <c r="Z16" s="14">
        <f t="shared" si="10"/>
        <v>100</v>
      </c>
      <c r="AA16" s="15">
        <v>63.2</v>
      </c>
      <c r="AB16" s="16">
        <v>65.3</v>
      </c>
      <c r="AC16" s="14">
        <f t="shared" si="11"/>
        <v>103.32278481012658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50">
        <v>4859.3</v>
      </c>
      <c r="AK16" s="31">
        <v>4859.3</v>
      </c>
      <c r="AL16" s="14">
        <f t="shared" si="14"/>
        <v>100</v>
      </c>
      <c r="AM16" s="15">
        <v>1667.1</v>
      </c>
      <c r="AN16" s="15">
        <v>1667.1</v>
      </c>
      <c r="AO16" s="14">
        <f>AN16/AM16*100</f>
        <v>100</v>
      </c>
      <c r="AP16" s="15">
        <v>1089.8</v>
      </c>
      <c r="AQ16" s="16">
        <v>1089.8</v>
      </c>
      <c r="AR16" s="14">
        <f t="shared" si="26"/>
        <v>100</v>
      </c>
      <c r="AS16" s="25">
        <v>5858.4</v>
      </c>
      <c r="AT16" s="19">
        <v>5785.9</v>
      </c>
      <c r="AU16" s="14">
        <f t="shared" si="16"/>
        <v>98.76246074013383</v>
      </c>
      <c r="AV16" s="45">
        <v>1630.5</v>
      </c>
      <c r="AW16" s="19">
        <v>1603.3</v>
      </c>
      <c r="AX16" s="14">
        <f t="shared" si="17"/>
        <v>98.33180006133088</v>
      </c>
      <c r="AY16" s="20">
        <v>1235.3</v>
      </c>
      <c r="AZ16" s="19">
        <v>1233.4</v>
      </c>
      <c r="BA16" s="14">
        <f t="shared" si="1"/>
        <v>99.8461912086133</v>
      </c>
      <c r="BB16" s="43">
        <v>878.8</v>
      </c>
      <c r="BC16" s="21">
        <v>876.7</v>
      </c>
      <c r="BD16" s="14">
        <f t="shared" si="18"/>
        <v>99.76103777878926</v>
      </c>
      <c r="BE16" s="46">
        <v>1796.1</v>
      </c>
      <c r="BF16" s="21">
        <v>1764.1</v>
      </c>
      <c r="BG16" s="14">
        <f t="shared" si="19"/>
        <v>98.21836200656979</v>
      </c>
      <c r="BH16" s="20">
        <v>1418.7</v>
      </c>
      <c r="BI16" s="19">
        <v>1409.6</v>
      </c>
      <c r="BJ16" s="14">
        <f t="shared" si="20"/>
        <v>99.35856770282652</v>
      </c>
      <c r="BK16" s="33">
        <f>C16-AS16</f>
        <v>-90.09999999999945</v>
      </c>
      <c r="BL16" s="33">
        <f t="shared" si="21"/>
        <v>-30.49999999999909</v>
      </c>
      <c r="BM16" s="14">
        <f t="shared" si="22"/>
        <v>33.851276359599645</v>
      </c>
      <c r="BN16" s="22">
        <f t="shared" si="23"/>
        <v>-90.09999999999945</v>
      </c>
      <c r="BO16" s="22">
        <f t="shared" si="2"/>
        <v>-30.49999999999909</v>
      </c>
      <c r="BP16" s="14">
        <f t="shared" si="24"/>
        <v>33.851276359599645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79012.6</v>
      </c>
      <c r="D17" s="30">
        <f t="shared" si="4"/>
        <v>76381.20000000001</v>
      </c>
      <c r="E17" s="14">
        <f t="shared" si="5"/>
        <v>96.66964509457986</v>
      </c>
      <c r="F17" s="42">
        <v>35832.7</v>
      </c>
      <c r="G17" s="16">
        <v>36524.3</v>
      </c>
      <c r="H17" s="14">
        <f t="shared" si="6"/>
        <v>101.93008062468083</v>
      </c>
      <c r="I17" s="15">
        <v>21740</v>
      </c>
      <c r="J17" s="16">
        <v>22071</v>
      </c>
      <c r="K17" s="14">
        <f t="shared" si="0"/>
        <v>101.52253909843607</v>
      </c>
      <c r="L17" s="15">
        <v>20</v>
      </c>
      <c r="M17" s="16">
        <v>19.3</v>
      </c>
      <c r="N17" s="14">
        <f t="shared" si="7"/>
        <v>96.50000000000001</v>
      </c>
      <c r="O17" s="15">
        <v>4090</v>
      </c>
      <c r="P17" s="16">
        <v>4032.8</v>
      </c>
      <c r="Q17" s="14">
        <f t="shared" si="8"/>
        <v>98.60146699266504</v>
      </c>
      <c r="R17" s="15">
        <v>7146</v>
      </c>
      <c r="S17" s="17">
        <v>7203.5</v>
      </c>
      <c r="T17" s="14">
        <f t="shared" si="25"/>
        <v>100.80464595577945</v>
      </c>
      <c r="U17" s="15">
        <v>610</v>
      </c>
      <c r="V17" s="17">
        <v>846</v>
      </c>
      <c r="W17" s="14">
        <f t="shared" si="9"/>
        <v>138.68852459016395</v>
      </c>
      <c r="X17" s="15">
        <v>196.1</v>
      </c>
      <c r="Y17" s="17">
        <v>196.1</v>
      </c>
      <c r="Z17" s="14">
        <f t="shared" si="10"/>
        <v>100</v>
      </c>
      <c r="AA17" s="15">
        <v>70</v>
      </c>
      <c r="AB17" s="16">
        <v>67.1</v>
      </c>
      <c r="AC17" s="14">
        <f t="shared" si="11"/>
        <v>95.85714285714285</v>
      </c>
      <c r="AD17" s="14">
        <v>0</v>
      </c>
      <c r="AE17" s="14">
        <v>0</v>
      </c>
      <c r="AF17" s="14" t="e">
        <f t="shared" si="12"/>
        <v>#DIV/0!</v>
      </c>
      <c r="AG17" s="14">
        <v>637.4</v>
      </c>
      <c r="AH17" s="14">
        <v>670.2</v>
      </c>
      <c r="AI17" s="14">
        <f t="shared" si="13"/>
        <v>105.14590524003766</v>
      </c>
      <c r="AJ17" s="50">
        <v>43179.9</v>
      </c>
      <c r="AK17" s="17">
        <v>39856.9</v>
      </c>
      <c r="AL17" s="14">
        <f t="shared" si="14"/>
        <v>92.30428972739631</v>
      </c>
      <c r="AM17" s="15">
        <v>0</v>
      </c>
      <c r="AN17" s="15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86046.4</v>
      </c>
      <c r="AT17" s="19">
        <v>74307.8</v>
      </c>
      <c r="AU17" s="14">
        <f t="shared" si="16"/>
        <v>86.3578255452872</v>
      </c>
      <c r="AV17" s="45">
        <v>6815.6</v>
      </c>
      <c r="AW17" s="19">
        <v>5273.4</v>
      </c>
      <c r="AX17" s="14">
        <f t="shared" si="17"/>
        <v>77.37249838605551</v>
      </c>
      <c r="AY17" s="20">
        <v>5241.4</v>
      </c>
      <c r="AZ17" s="19">
        <v>4308.3</v>
      </c>
      <c r="BA17" s="14">
        <f t="shared" si="1"/>
        <v>82.19750448353494</v>
      </c>
      <c r="BB17" s="43">
        <v>14921.9</v>
      </c>
      <c r="BC17" s="21">
        <v>12155.7</v>
      </c>
      <c r="BD17" s="14">
        <f t="shared" si="18"/>
        <v>81.46214624143039</v>
      </c>
      <c r="BE17" s="20">
        <v>56703.1</v>
      </c>
      <c r="BF17" s="21">
        <v>49395.7</v>
      </c>
      <c r="BG17" s="14">
        <f t="shared" si="19"/>
        <v>87.11287389931061</v>
      </c>
      <c r="BH17" s="20">
        <v>6138</v>
      </c>
      <c r="BI17" s="19">
        <v>6018</v>
      </c>
      <c r="BJ17" s="14">
        <f t="shared" si="20"/>
        <v>98.04496578690127</v>
      </c>
      <c r="BK17" s="33">
        <v>-3731.7</v>
      </c>
      <c r="BL17" s="33">
        <f t="shared" si="21"/>
        <v>2073.4000000000087</v>
      </c>
      <c r="BM17" s="14">
        <f t="shared" si="22"/>
        <v>-55.561808291127605</v>
      </c>
      <c r="BN17" s="22">
        <f t="shared" si="23"/>
        <v>-7033.799999999988</v>
      </c>
      <c r="BO17" s="22">
        <f t="shared" si="2"/>
        <v>2073.4000000000087</v>
      </c>
      <c r="BP17" s="14">
        <f t="shared" si="24"/>
        <v>-29.477664989053032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10146.699999999999</v>
      </c>
      <c r="D18" s="30">
        <f t="shared" si="4"/>
        <v>10143.099999999999</v>
      </c>
      <c r="E18" s="14">
        <f t="shared" si="5"/>
        <v>99.9645204844925</v>
      </c>
      <c r="F18" s="42">
        <v>1109.4</v>
      </c>
      <c r="G18" s="16">
        <v>1105.8</v>
      </c>
      <c r="H18" s="14">
        <f t="shared" si="6"/>
        <v>99.67550027041642</v>
      </c>
      <c r="I18" s="15">
        <v>40</v>
      </c>
      <c r="J18" s="16">
        <v>38.9</v>
      </c>
      <c r="K18" s="14">
        <f t="shared" si="0"/>
        <v>97.24999999999999</v>
      </c>
      <c r="L18" s="15">
        <v>3</v>
      </c>
      <c r="M18" s="16">
        <v>2.6</v>
      </c>
      <c r="N18" s="14">
        <f t="shared" si="7"/>
        <v>86.66666666666667</v>
      </c>
      <c r="O18" s="15">
        <v>156.4</v>
      </c>
      <c r="P18" s="16">
        <v>158.4</v>
      </c>
      <c r="Q18" s="14">
        <f t="shared" si="8"/>
        <v>101.27877237851663</v>
      </c>
      <c r="R18" s="15">
        <v>288</v>
      </c>
      <c r="S18" s="16">
        <v>287.6</v>
      </c>
      <c r="T18" s="14">
        <f t="shared" si="25"/>
        <v>99.86111111111113</v>
      </c>
      <c r="U18" s="15">
        <v>0</v>
      </c>
      <c r="V18" s="17">
        <v>0</v>
      </c>
      <c r="W18" s="14" t="e">
        <f t="shared" si="9"/>
        <v>#DIV/0!</v>
      </c>
      <c r="X18" s="15">
        <v>81</v>
      </c>
      <c r="Y18" s="31">
        <v>80.9</v>
      </c>
      <c r="Z18" s="14">
        <f t="shared" si="10"/>
        <v>99.87654320987654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9037.3</v>
      </c>
      <c r="AK18" s="31">
        <v>9037.3</v>
      </c>
      <c r="AL18" s="14">
        <f t="shared" si="14"/>
        <v>100</v>
      </c>
      <c r="AM18" s="15">
        <v>1542.7</v>
      </c>
      <c r="AN18" s="15">
        <v>1542.7</v>
      </c>
      <c r="AO18" s="14">
        <f t="shared" si="15"/>
        <v>100</v>
      </c>
      <c r="AP18" s="15">
        <v>3074.6</v>
      </c>
      <c r="AQ18" s="17">
        <v>3074.6</v>
      </c>
      <c r="AR18" s="14">
        <f t="shared" si="26"/>
        <v>100</v>
      </c>
      <c r="AS18" s="25">
        <v>10757.8</v>
      </c>
      <c r="AT18" s="32">
        <v>10378.8</v>
      </c>
      <c r="AU18" s="14">
        <f t="shared" si="16"/>
        <v>96.47697484615814</v>
      </c>
      <c r="AV18" s="45">
        <v>1989.3</v>
      </c>
      <c r="AW18" s="19">
        <v>1964</v>
      </c>
      <c r="AX18" s="14">
        <f t="shared" si="17"/>
        <v>98.72819584778566</v>
      </c>
      <c r="AY18" s="20">
        <v>1268.7</v>
      </c>
      <c r="AZ18" s="19">
        <v>1264.9</v>
      </c>
      <c r="BA18" s="14">
        <f t="shared" si="1"/>
        <v>99.7004808071254</v>
      </c>
      <c r="BB18" s="43">
        <v>2821.6</v>
      </c>
      <c r="BC18" s="21">
        <v>2606.4</v>
      </c>
      <c r="BD18" s="14">
        <f t="shared" si="18"/>
        <v>92.37312163311597</v>
      </c>
      <c r="BE18" s="20">
        <v>3227</v>
      </c>
      <c r="BF18" s="21">
        <v>3095.4</v>
      </c>
      <c r="BG18" s="14">
        <f t="shared" si="19"/>
        <v>95.92190889370933</v>
      </c>
      <c r="BH18" s="20">
        <v>2575.5</v>
      </c>
      <c r="BI18" s="32">
        <v>2568.7</v>
      </c>
      <c r="BJ18" s="14">
        <f t="shared" si="20"/>
        <v>99.73597359735973</v>
      </c>
      <c r="BK18" s="33">
        <v>0</v>
      </c>
      <c r="BL18" s="33">
        <f t="shared" si="21"/>
        <v>-235.70000000000073</v>
      </c>
      <c r="BM18" s="14" t="e">
        <f t="shared" si="22"/>
        <v>#DIV/0!</v>
      </c>
      <c r="BN18" s="22">
        <f t="shared" si="23"/>
        <v>-611.1000000000004</v>
      </c>
      <c r="BO18" s="22">
        <f t="shared" si="2"/>
        <v>-235.70000000000073</v>
      </c>
      <c r="BP18" s="14">
        <f t="shared" si="24"/>
        <v>38.5697921780397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7619.6</v>
      </c>
      <c r="D19" s="30">
        <f t="shared" si="4"/>
        <v>7624.8</v>
      </c>
      <c r="E19" s="14">
        <f t="shared" si="5"/>
        <v>100.0682450522337</v>
      </c>
      <c r="F19" s="42">
        <v>1433.8</v>
      </c>
      <c r="G19" s="16">
        <v>1450.3</v>
      </c>
      <c r="H19" s="14">
        <f t="shared" si="6"/>
        <v>101.15078811549726</v>
      </c>
      <c r="I19" s="15">
        <v>73</v>
      </c>
      <c r="J19" s="31">
        <v>76.2</v>
      </c>
      <c r="K19" s="14">
        <f t="shared" si="0"/>
        <v>104.38356164383562</v>
      </c>
      <c r="L19" s="15">
        <v>32.4</v>
      </c>
      <c r="M19" s="16">
        <v>32.4</v>
      </c>
      <c r="N19" s="14">
        <f t="shared" si="7"/>
        <v>100</v>
      </c>
      <c r="O19" s="15">
        <v>88</v>
      </c>
      <c r="P19" s="16">
        <v>99.4</v>
      </c>
      <c r="Q19" s="14">
        <f t="shared" si="8"/>
        <v>112.95454545454547</v>
      </c>
      <c r="R19" s="15">
        <v>307</v>
      </c>
      <c r="S19" s="16">
        <v>297.7</v>
      </c>
      <c r="T19" s="14">
        <f t="shared" si="25"/>
        <v>96.97068403908794</v>
      </c>
      <c r="U19" s="15">
        <v>0</v>
      </c>
      <c r="V19" s="17">
        <v>0</v>
      </c>
      <c r="W19" s="14" t="e">
        <f t="shared" si="9"/>
        <v>#DIV/0!</v>
      </c>
      <c r="X19" s="15">
        <v>154</v>
      </c>
      <c r="Y19" s="17">
        <v>154</v>
      </c>
      <c r="Z19" s="14">
        <f t="shared" si="10"/>
        <v>100</v>
      </c>
      <c r="AA19" s="15">
        <v>144.1</v>
      </c>
      <c r="AB19" s="16">
        <v>144.8</v>
      </c>
      <c r="AC19" s="14">
        <f t="shared" si="11"/>
        <v>100.48577376821652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6185.8</v>
      </c>
      <c r="AK19" s="16">
        <v>6174.5</v>
      </c>
      <c r="AL19" s="14">
        <f t="shared" si="14"/>
        <v>99.8173235474797</v>
      </c>
      <c r="AM19" s="15">
        <v>2121.6</v>
      </c>
      <c r="AN19" s="15">
        <v>2121.6</v>
      </c>
      <c r="AO19" s="14">
        <f t="shared" si="15"/>
        <v>100</v>
      </c>
      <c r="AP19" s="15">
        <v>696.4</v>
      </c>
      <c r="AQ19" s="16">
        <v>696.4</v>
      </c>
      <c r="AR19" s="14">
        <f t="shared" si="26"/>
        <v>100</v>
      </c>
      <c r="AS19" s="25">
        <v>8079.6</v>
      </c>
      <c r="AT19" s="19">
        <v>7850.5</v>
      </c>
      <c r="AU19" s="14">
        <f t="shared" si="16"/>
        <v>97.16446358730629</v>
      </c>
      <c r="AV19" s="45">
        <v>1851.5</v>
      </c>
      <c r="AW19" s="19">
        <v>1783.5</v>
      </c>
      <c r="AX19" s="14">
        <f t="shared" si="17"/>
        <v>96.32730218741561</v>
      </c>
      <c r="AY19" s="20">
        <v>1275.9</v>
      </c>
      <c r="AZ19" s="32">
        <v>1274.6</v>
      </c>
      <c r="BA19" s="14">
        <f t="shared" si="1"/>
        <v>99.89811113723644</v>
      </c>
      <c r="BB19" s="43">
        <v>1557.7</v>
      </c>
      <c r="BC19" s="21">
        <v>1437.8</v>
      </c>
      <c r="BD19" s="14">
        <f t="shared" si="18"/>
        <v>92.30275406047377</v>
      </c>
      <c r="BE19" s="20">
        <v>1404.3</v>
      </c>
      <c r="BF19" s="21">
        <v>1364</v>
      </c>
      <c r="BG19" s="14">
        <f t="shared" si="19"/>
        <v>97.13024282560707</v>
      </c>
      <c r="BH19" s="20">
        <v>3132.7</v>
      </c>
      <c r="BI19" s="19">
        <v>3131.9</v>
      </c>
      <c r="BJ19" s="14">
        <f t="shared" si="20"/>
        <v>99.97446292335685</v>
      </c>
      <c r="BK19" s="33">
        <v>0</v>
      </c>
      <c r="BL19" s="33">
        <f t="shared" si="21"/>
        <v>-225.69999999999982</v>
      </c>
      <c r="BM19" s="14" t="e">
        <f t="shared" si="22"/>
        <v>#DIV/0!</v>
      </c>
      <c r="BN19" s="22">
        <f t="shared" si="23"/>
        <v>-460</v>
      </c>
      <c r="BO19" s="22">
        <f t="shared" si="2"/>
        <v>-225.69999999999982</v>
      </c>
      <c r="BP19" s="14">
        <f t="shared" si="24"/>
        <v>49.06521739130431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12612.599999999999</v>
      </c>
      <c r="D20" s="30">
        <f t="shared" si="4"/>
        <v>12115.8</v>
      </c>
      <c r="E20" s="14">
        <f t="shared" si="5"/>
        <v>96.0610817753675</v>
      </c>
      <c r="F20" s="42">
        <v>2836.8</v>
      </c>
      <c r="G20" s="16">
        <v>2422.2</v>
      </c>
      <c r="H20" s="14">
        <f t="shared" si="6"/>
        <v>85.38494077834177</v>
      </c>
      <c r="I20" s="15">
        <v>370</v>
      </c>
      <c r="J20" s="31">
        <v>382.3</v>
      </c>
      <c r="K20" s="14">
        <f t="shared" si="0"/>
        <v>103.32432432432432</v>
      </c>
      <c r="L20" s="15">
        <v>10.6</v>
      </c>
      <c r="M20" s="16">
        <v>10.6</v>
      </c>
      <c r="N20" s="14">
        <f t="shared" si="7"/>
        <v>100</v>
      </c>
      <c r="O20" s="15">
        <v>405</v>
      </c>
      <c r="P20" s="16">
        <v>363.7</v>
      </c>
      <c r="Q20" s="14">
        <f t="shared" si="8"/>
        <v>89.80246913580247</v>
      </c>
      <c r="R20" s="15">
        <v>747</v>
      </c>
      <c r="S20" s="16">
        <v>472.9</v>
      </c>
      <c r="T20" s="14">
        <f t="shared" si="25"/>
        <v>63.306559571619815</v>
      </c>
      <c r="U20" s="15">
        <v>0</v>
      </c>
      <c r="V20" s="17">
        <v>0</v>
      </c>
      <c r="W20" s="14" t="e">
        <f t="shared" si="9"/>
        <v>#DIV/0!</v>
      </c>
      <c r="X20" s="15">
        <v>290</v>
      </c>
      <c r="Y20" s="17">
        <v>263.2</v>
      </c>
      <c r="Z20" s="14">
        <f t="shared" si="10"/>
        <v>90.75862068965517</v>
      </c>
      <c r="AA20" s="15">
        <v>305</v>
      </c>
      <c r="AB20" s="16">
        <v>246.3</v>
      </c>
      <c r="AC20" s="14">
        <f t="shared" si="11"/>
        <v>80.75409836065575</v>
      </c>
      <c r="AD20" s="14">
        <v>0</v>
      </c>
      <c r="AE20" s="14">
        <v>0</v>
      </c>
      <c r="AF20" s="14" t="e">
        <f t="shared" si="12"/>
        <v>#DIV/0!</v>
      </c>
      <c r="AG20" s="14">
        <v>1</v>
      </c>
      <c r="AH20" s="14">
        <v>4.8</v>
      </c>
      <c r="AI20" s="14">
        <v>0.2</v>
      </c>
      <c r="AJ20" s="42">
        <v>9775.8</v>
      </c>
      <c r="AK20" s="16">
        <v>9693.6</v>
      </c>
      <c r="AL20" s="14">
        <f t="shared" si="14"/>
        <v>99.15914810041123</v>
      </c>
      <c r="AM20" s="15">
        <v>3345</v>
      </c>
      <c r="AN20" s="15">
        <v>3345</v>
      </c>
      <c r="AO20" s="14">
        <f t="shared" si="15"/>
        <v>100</v>
      </c>
      <c r="AP20" s="15">
        <v>127.8</v>
      </c>
      <c r="AQ20" s="16">
        <v>127.8</v>
      </c>
      <c r="AR20" s="14">
        <f t="shared" si="26"/>
        <v>100</v>
      </c>
      <c r="AS20" s="25">
        <v>14457.7</v>
      </c>
      <c r="AT20" s="19">
        <v>13502.2</v>
      </c>
      <c r="AU20" s="14">
        <f t="shared" si="16"/>
        <v>93.39106496884013</v>
      </c>
      <c r="AV20" s="45">
        <v>2553.6</v>
      </c>
      <c r="AW20" s="19">
        <v>2500.4</v>
      </c>
      <c r="AX20" s="14">
        <f t="shared" si="17"/>
        <v>97.91666666666667</v>
      </c>
      <c r="AY20" s="46">
        <v>1517.2</v>
      </c>
      <c r="AZ20" s="19">
        <v>1465.1</v>
      </c>
      <c r="BA20" s="14">
        <f t="shared" si="1"/>
        <v>96.56604271025573</v>
      </c>
      <c r="BB20" s="48">
        <v>3239.9</v>
      </c>
      <c r="BC20" s="21">
        <v>2887.4</v>
      </c>
      <c r="BD20" s="14">
        <f t="shared" si="18"/>
        <v>89.12003456896818</v>
      </c>
      <c r="BE20" s="20">
        <v>5182.8</v>
      </c>
      <c r="BF20" s="21">
        <v>4807.9</v>
      </c>
      <c r="BG20" s="14">
        <f t="shared" si="19"/>
        <v>92.76645828509686</v>
      </c>
      <c r="BH20" s="20">
        <v>2805.2</v>
      </c>
      <c r="BI20" s="19">
        <v>2671.8</v>
      </c>
      <c r="BJ20" s="14">
        <f t="shared" si="20"/>
        <v>95.24454584343364</v>
      </c>
      <c r="BK20" s="33">
        <v>863.3</v>
      </c>
      <c r="BL20" s="33">
        <f t="shared" si="21"/>
        <v>-1386.4000000000015</v>
      </c>
      <c r="BM20" s="14">
        <f t="shared" si="22"/>
        <v>-160.59307309162534</v>
      </c>
      <c r="BN20" s="22">
        <f t="shared" si="23"/>
        <v>-1845.1000000000022</v>
      </c>
      <c r="BO20" s="22">
        <f t="shared" si="2"/>
        <v>-1386.4000000000015</v>
      </c>
      <c r="BP20" s="14">
        <f t="shared" si="24"/>
        <v>75.13955883149964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9480.7</v>
      </c>
      <c r="D21" s="40">
        <f t="shared" si="4"/>
        <v>9383.3</v>
      </c>
      <c r="E21" s="14">
        <f t="shared" si="5"/>
        <v>98.97264969886189</v>
      </c>
      <c r="F21" s="42">
        <v>791.7</v>
      </c>
      <c r="G21" s="16">
        <v>694.3</v>
      </c>
      <c r="H21" s="14">
        <f t="shared" si="6"/>
        <v>87.6973601111532</v>
      </c>
      <c r="I21" s="15">
        <v>32</v>
      </c>
      <c r="J21" s="16">
        <v>34.5</v>
      </c>
      <c r="K21" s="14">
        <f t="shared" si="0"/>
        <v>107.8125</v>
      </c>
      <c r="L21" s="15">
        <v>16</v>
      </c>
      <c r="M21" s="16">
        <v>16</v>
      </c>
      <c r="N21" s="14">
        <f t="shared" si="7"/>
        <v>100</v>
      </c>
      <c r="O21" s="15">
        <v>47</v>
      </c>
      <c r="P21" s="16">
        <v>46.8</v>
      </c>
      <c r="Q21" s="14">
        <f t="shared" si="8"/>
        <v>99.57446808510639</v>
      </c>
      <c r="R21" s="15">
        <v>155.7</v>
      </c>
      <c r="S21" s="16">
        <v>145</v>
      </c>
      <c r="T21" s="14">
        <f t="shared" si="25"/>
        <v>93.12780989081568</v>
      </c>
      <c r="U21" s="15">
        <v>0</v>
      </c>
      <c r="V21" s="17">
        <v>0</v>
      </c>
      <c r="W21" s="14" t="e">
        <f t="shared" si="9"/>
        <v>#DIV/0!</v>
      </c>
      <c r="X21" s="15">
        <v>180.8</v>
      </c>
      <c r="Y21" s="17">
        <v>87.7</v>
      </c>
      <c r="Z21" s="14">
        <f t="shared" si="10"/>
        <v>48.506637168141594</v>
      </c>
      <c r="AA21" s="15">
        <v>7.2</v>
      </c>
      <c r="AB21" s="31">
        <v>7.2</v>
      </c>
      <c r="AC21" s="14">
        <f t="shared" si="11"/>
        <v>100</v>
      </c>
      <c r="AD21" s="14">
        <v>0</v>
      </c>
      <c r="AE21" s="14">
        <v>0</v>
      </c>
      <c r="AF21" s="14" t="e">
        <f t="shared" si="12"/>
        <v>#DIV/0!</v>
      </c>
      <c r="AG21" s="14">
        <v>1.5</v>
      </c>
      <c r="AH21" s="30">
        <v>1.5</v>
      </c>
      <c r="AI21" s="14">
        <f t="shared" si="13"/>
        <v>100</v>
      </c>
      <c r="AJ21" s="50">
        <v>8689</v>
      </c>
      <c r="AK21" s="17">
        <v>8689</v>
      </c>
      <c r="AL21" s="14">
        <f t="shared" si="14"/>
        <v>100</v>
      </c>
      <c r="AM21" s="15">
        <v>794.7</v>
      </c>
      <c r="AN21" s="15">
        <v>794.7</v>
      </c>
      <c r="AO21" s="14">
        <f t="shared" si="15"/>
        <v>100</v>
      </c>
      <c r="AP21" s="15">
        <v>2455.7</v>
      </c>
      <c r="AQ21" s="16">
        <v>2455.7</v>
      </c>
      <c r="AR21" s="14">
        <f t="shared" si="26"/>
        <v>100</v>
      </c>
      <c r="AS21" s="25">
        <v>9698.3</v>
      </c>
      <c r="AT21" s="19">
        <v>9316.9</v>
      </c>
      <c r="AU21" s="14">
        <f t="shared" si="16"/>
        <v>96.06735201014611</v>
      </c>
      <c r="AV21" s="45">
        <v>1597.5</v>
      </c>
      <c r="AW21" s="19">
        <v>1475.5</v>
      </c>
      <c r="AX21" s="14">
        <f t="shared" si="17"/>
        <v>92.36306729264476</v>
      </c>
      <c r="AY21" s="46">
        <v>1054.6</v>
      </c>
      <c r="AZ21" s="19">
        <v>1042.9</v>
      </c>
      <c r="BA21" s="14">
        <f t="shared" si="1"/>
        <v>98.89057462545043</v>
      </c>
      <c r="BB21" s="43">
        <v>914.1</v>
      </c>
      <c r="BC21" s="21">
        <v>874.6</v>
      </c>
      <c r="BD21" s="14">
        <f t="shared" si="18"/>
        <v>95.67880975823215</v>
      </c>
      <c r="BE21" s="20">
        <v>2365.7</v>
      </c>
      <c r="BF21" s="21">
        <v>2336.1</v>
      </c>
      <c r="BG21" s="14">
        <f t="shared" si="19"/>
        <v>98.74878471488356</v>
      </c>
      <c r="BH21" s="20">
        <v>4695.5</v>
      </c>
      <c r="BI21" s="19">
        <v>4508.8</v>
      </c>
      <c r="BJ21" s="14">
        <f t="shared" si="20"/>
        <v>96.02385262485359</v>
      </c>
      <c r="BK21" s="33">
        <f>C21-AS21</f>
        <v>-217.59999999999854</v>
      </c>
      <c r="BL21" s="33">
        <f t="shared" si="21"/>
        <v>66.39999999999964</v>
      </c>
      <c r="BM21" s="14">
        <f t="shared" si="22"/>
        <v>-30.514705882352978</v>
      </c>
      <c r="BN21" s="22">
        <f t="shared" si="23"/>
        <v>-217.59999999999854</v>
      </c>
      <c r="BO21" s="22">
        <f t="shared" si="2"/>
        <v>66.39999999999964</v>
      </c>
      <c r="BP21" s="14">
        <f t="shared" si="24"/>
        <v>-30.514705882352978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8904.3</v>
      </c>
      <c r="D22" s="34">
        <f t="shared" si="4"/>
        <v>9080.8</v>
      </c>
      <c r="E22" s="14">
        <f t="shared" si="5"/>
        <v>101.98218838089463</v>
      </c>
      <c r="F22" s="42">
        <v>1216.1</v>
      </c>
      <c r="G22" s="16">
        <v>1172.6</v>
      </c>
      <c r="H22" s="14">
        <f t="shared" si="6"/>
        <v>96.42299153030179</v>
      </c>
      <c r="I22" s="15">
        <v>35</v>
      </c>
      <c r="J22" s="16">
        <v>38.3</v>
      </c>
      <c r="K22" s="14">
        <f t="shared" si="0"/>
        <v>109.42857142857143</v>
      </c>
      <c r="L22" s="15">
        <v>15</v>
      </c>
      <c r="M22" s="31">
        <v>15</v>
      </c>
      <c r="N22" s="14">
        <f t="shared" si="7"/>
        <v>100</v>
      </c>
      <c r="O22" s="15">
        <v>93</v>
      </c>
      <c r="P22" s="16">
        <v>94.5</v>
      </c>
      <c r="Q22" s="14">
        <f t="shared" si="8"/>
        <v>101.61290322580645</v>
      </c>
      <c r="R22" s="15">
        <v>370</v>
      </c>
      <c r="S22" s="16">
        <v>356.3</v>
      </c>
      <c r="T22" s="14">
        <f t="shared" si="25"/>
        <v>96.2972972972973</v>
      </c>
      <c r="U22" s="15">
        <v>0</v>
      </c>
      <c r="V22" s="17">
        <v>0</v>
      </c>
      <c r="W22" s="14" t="e">
        <f t="shared" si="9"/>
        <v>#DIV/0!</v>
      </c>
      <c r="X22" s="15">
        <v>110</v>
      </c>
      <c r="Y22" s="17">
        <v>109.3</v>
      </c>
      <c r="Z22" s="14">
        <f t="shared" si="10"/>
        <v>99.36363636363636</v>
      </c>
      <c r="AA22" s="15">
        <v>80</v>
      </c>
      <c r="AB22" s="16">
        <v>41.3</v>
      </c>
      <c r="AC22" s="14">
        <f t="shared" si="11"/>
        <v>51.625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7688.2</v>
      </c>
      <c r="AK22" s="16">
        <v>7908.2</v>
      </c>
      <c r="AL22" s="14">
        <f t="shared" si="14"/>
        <v>102.86152805598189</v>
      </c>
      <c r="AM22" s="15">
        <v>1937.3</v>
      </c>
      <c r="AN22" s="15">
        <v>1937.3</v>
      </c>
      <c r="AO22" s="14">
        <f t="shared" si="15"/>
        <v>100</v>
      </c>
      <c r="AP22" s="15">
        <v>1155.5</v>
      </c>
      <c r="AQ22" s="16">
        <v>1155.5</v>
      </c>
      <c r="AR22" s="14">
        <f>AQ22/AP22*100</f>
        <v>100</v>
      </c>
      <c r="AS22" s="25">
        <v>9348.3</v>
      </c>
      <c r="AT22" s="19">
        <v>9241.3</v>
      </c>
      <c r="AU22" s="14">
        <f t="shared" si="16"/>
        <v>98.85540686541938</v>
      </c>
      <c r="AV22" s="45">
        <v>2525.8</v>
      </c>
      <c r="AW22" s="32">
        <v>2513.9</v>
      </c>
      <c r="AX22" s="14">
        <f t="shared" si="17"/>
        <v>99.52886214268746</v>
      </c>
      <c r="AY22" s="46">
        <v>1966.4</v>
      </c>
      <c r="AZ22" s="32">
        <v>1956.1</v>
      </c>
      <c r="BA22" s="14">
        <f t="shared" si="1"/>
        <v>99.47620016273392</v>
      </c>
      <c r="BB22" s="43">
        <v>2444.9</v>
      </c>
      <c r="BC22" s="21">
        <v>2444.9</v>
      </c>
      <c r="BD22" s="14">
        <f t="shared" si="18"/>
        <v>100</v>
      </c>
      <c r="BE22" s="20">
        <v>2640.2</v>
      </c>
      <c r="BF22" s="21">
        <v>2595.2</v>
      </c>
      <c r="BG22" s="14">
        <f t="shared" si="19"/>
        <v>98.29558366790395</v>
      </c>
      <c r="BH22" s="20">
        <v>1598.6</v>
      </c>
      <c r="BI22" s="32">
        <v>1553.7</v>
      </c>
      <c r="BJ22" s="14">
        <f t="shared" si="20"/>
        <v>97.19129238083323</v>
      </c>
      <c r="BK22" s="33">
        <v>0</v>
      </c>
      <c r="BL22" s="33">
        <f t="shared" si="21"/>
        <v>-160.5</v>
      </c>
      <c r="BM22" s="14" t="e">
        <f t="shared" si="22"/>
        <v>#DIV/0!</v>
      </c>
      <c r="BN22" s="22">
        <f t="shared" si="23"/>
        <v>-444</v>
      </c>
      <c r="BO22" s="22">
        <f t="shared" si="2"/>
        <v>-160.5</v>
      </c>
      <c r="BP22" s="14">
        <f t="shared" si="24"/>
        <v>36.14864864864865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6193.6</v>
      </c>
      <c r="D23" s="34">
        <f t="shared" si="4"/>
        <v>6181.700000000001</v>
      </c>
      <c r="E23" s="14">
        <f t="shared" si="5"/>
        <v>99.80786618444847</v>
      </c>
      <c r="F23" s="42">
        <v>1115.3</v>
      </c>
      <c r="G23" s="16">
        <v>1125.9</v>
      </c>
      <c r="H23" s="14">
        <f t="shared" si="6"/>
        <v>100.95041692818076</v>
      </c>
      <c r="I23" s="15">
        <v>39</v>
      </c>
      <c r="J23" s="16">
        <v>40.3</v>
      </c>
      <c r="K23" s="14">
        <f t="shared" si="0"/>
        <v>103.33333333333331</v>
      </c>
      <c r="L23" s="15">
        <v>91</v>
      </c>
      <c r="M23" s="16">
        <v>90.1</v>
      </c>
      <c r="N23" s="14">
        <f t="shared" si="7"/>
        <v>99.01098901098901</v>
      </c>
      <c r="O23" s="15">
        <v>45</v>
      </c>
      <c r="P23" s="16">
        <v>46</v>
      </c>
      <c r="Q23" s="14">
        <f t="shared" si="8"/>
        <v>102.22222222222221</v>
      </c>
      <c r="R23" s="15">
        <v>257</v>
      </c>
      <c r="S23" s="16">
        <v>244.2</v>
      </c>
      <c r="T23" s="14">
        <f t="shared" si="25"/>
        <v>95.01945525291828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276.7</v>
      </c>
      <c r="Z23" s="14">
        <f t="shared" si="10"/>
        <v>106.4230769230769</v>
      </c>
      <c r="AA23" s="15">
        <v>14</v>
      </c>
      <c r="AB23" s="16">
        <v>9</v>
      </c>
      <c r="AC23" s="14">
        <f t="shared" si="11"/>
        <v>64.28571428571429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5078.3</v>
      </c>
      <c r="AK23" s="16">
        <v>5055.8</v>
      </c>
      <c r="AL23" s="14">
        <f t="shared" si="14"/>
        <v>99.55693834550932</v>
      </c>
      <c r="AM23" s="15">
        <v>985.7</v>
      </c>
      <c r="AN23" s="15">
        <v>985.7</v>
      </c>
      <c r="AO23" s="14">
        <f t="shared" si="15"/>
        <v>100</v>
      </c>
      <c r="AP23" s="15">
        <v>1213.4</v>
      </c>
      <c r="AQ23" s="16">
        <v>1213.4</v>
      </c>
      <c r="AR23" s="14">
        <f>AQ23/AP23*100</f>
        <v>100</v>
      </c>
      <c r="AS23" s="25">
        <v>6851.4</v>
      </c>
      <c r="AT23" s="32">
        <v>6604.8</v>
      </c>
      <c r="AU23" s="14">
        <f t="shared" si="16"/>
        <v>96.40073561607846</v>
      </c>
      <c r="AV23" s="45">
        <v>1569</v>
      </c>
      <c r="AW23" s="19">
        <v>1500.7</v>
      </c>
      <c r="AX23" s="14">
        <f t="shared" si="17"/>
        <v>95.64690885914595</v>
      </c>
      <c r="AY23" s="46">
        <v>1021.2</v>
      </c>
      <c r="AZ23" s="19">
        <v>983.8</v>
      </c>
      <c r="BA23" s="14">
        <f t="shared" si="1"/>
        <v>96.33764198981589</v>
      </c>
      <c r="BB23" s="25">
        <v>883.4</v>
      </c>
      <c r="BC23" s="21">
        <v>873.7</v>
      </c>
      <c r="BD23" s="14">
        <f t="shared" si="18"/>
        <v>98.90196966266697</v>
      </c>
      <c r="BE23" s="20">
        <v>2813.7</v>
      </c>
      <c r="BF23" s="21">
        <v>2675.8</v>
      </c>
      <c r="BG23" s="14">
        <f t="shared" si="19"/>
        <v>95.09897999075952</v>
      </c>
      <c r="BH23" s="20">
        <v>1451.8</v>
      </c>
      <c r="BI23" s="19">
        <v>1422.7</v>
      </c>
      <c r="BJ23" s="14">
        <f t="shared" si="20"/>
        <v>97.99559167929468</v>
      </c>
      <c r="BK23" s="33">
        <v>0</v>
      </c>
      <c r="BL23" s="33">
        <f t="shared" si="21"/>
        <v>-423.09999999999945</v>
      </c>
      <c r="BM23" s="14" t="e">
        <f t="shared" si="22"/>
        <v>#DIV/0!</v>
      </c>
      <c r="BN23" s="22">
        <f t="shared" si="23"/>
        <v>-657.7999999999993</v>
      </c>
      <c r="BO23" s="22">
        <f t="shared" si="2"/>
        <v>-423.09999999999945</v>
      </c>
      <c r="BP23" s="14">
        <f t="shared" si="24"/>
        <v>64.32046214654909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10321.2</v>
      </c>
      <c r="D24" s="34">
        <f t="shared" si="4"/>
        <v>10505.9</v>
      </c>
      <c r="E24" s="14">
        <f t="shared" si="5"/>
        <v>101.78952059838002</v>
      </c>
      <c r="F24" s="42">
        <v>807.6</v>
      </c>
      <c r="G24" s="31">
        <v>800.5</v>
      </c>
      <c r="H24" s="14">
        <f t="shared" si="6"/>
        <v>99.12085190688458</v>
      </c>
      <c r="I24" s="15">
        <v>100.8</v>
      </c>
      <c r="J24" s="16">
        <v>106.2</v>
      </c>
      <c r="K24" s="14">
        <f t="shared" si="0"/>
        <v>105.35714285714286</v>
      </c>
      <c r="L24" s="15">
        <v>55.8</v>
      </c>
      <c r="M24" s="16">
        <v>55.8</v>
      </c>
      <c r="N24" s="14">
        <f t="shared" si="7"/>
        <v>100</v>
      </c>
      <c r="O24" s="15">
        <v>119</v>
      </c>
      <c r="P24" s="16">
        <v>116</v>
      </c>
      <c r="Q24" s="14">
        <f t="shared" si="8"/>
        <v>97.47899159663865</v>
      </c>
      <c r="R24" s="15">
        <v>237</v>
      </c>
      <c r="S24" s="16">
        <v>230</v>
      </c>
      <c r="T24" s="14">
        <f t="shared" si="25"/>
        <v>97.0464135021097</v>
      </c>
      <c r="U24" s="15">
        <v>0</v>
      </c>
      <c r="V24" s="17">
        <v>0</v>
      </c>
      <c r="W24" s="14" t="e">
        <f t="shared" si="9"/>
        <v>#DIV/0!</v>
      </c>
      <c r="X24" s="15">
        <v>55</v>
      </c>
      <c r="Y24" s="17">
        <v>54.3</v>
      </c>
      <c r="Z24" s="14">
        <f t="shared" si="10"/>
        <v>98.72727272727272</v>
      </c>
      <c r="AA24" s="15">
        <v>0</v>
      </c>
      <c r="AB24" s="16">
        <v>0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18</v>
      </c>
      <c r="AH24" s="14">
        <v>19.3</v>
      </c>
      <c r="AI24" s="14">
        <f t="shared" si="13"/>
        <v>107.22222222222221</v>
      </c>
      <c r="AJ24" s="42">
        <v>9513.6</v>
      </c>
      <c r="AK24" s="16">
        <v>9705.4</v>
      </c>
      <c r="AL24" s="14">
        <f t="shared" si="14"/>
        <v>102.01606121762528</v>
      </c>
      <c r="AM24" s="15">
        <v>1129.4</v>
      </c>
      <c r="AN24" s="15">
        <v>1129.4</v>
      </c>
      <c r="AO24" s="14">
        <f t="shared" si="15"/>
        <v>100</v>
      </c>
      <c r="AP24" s="42">
        <v>2296.9</v>
      </c>
      <c r="AQ24" s="16">
        <v>2296.9</v>
      </c>
      <c r="AR24" s="14">
        <f t="shared" si="26"/>
        <v>100</v>
      </c>
      <c r="AS24" s="25">
        <v>10671.1</v>
      </c>
      <c r="AT24" s="19">
        <v>10565.3</v>
      </c>
      <c r="AU24" s="14">
        <f t="shared" si="16"/>
        <v>99.00853707677746</v>
      </c>
      <c r="AV24" s="24">
        <v>1511.7</v>
      </c>
      <c r="AW24" s="19">
        <v>1493.9</v>
      </c>
      <c r="AX24" s="14">
        <f t="shared" si="17"/>
        <v>98.82251769530993</v>
      </c>
      <c r="AY24" s="20">
        <v>977.4</v>
      </c>
      <c r="AZ24" s="32">
        <v>964.1</v>
      </c>
      <c r="BA24" s="14">
        <f t="shared" si="1"/>
        <v>98.63924698178842</v>
      </c>
      <c r="BB24" s="25">
        <v>2115</v>
      </c>
      <c r="BC24" s="21">
        <v>2057.9</v>
      </c>
      <c r="BD24" s="14">
        <f t="shared" si="18"/>
        <v>97.30023640661939</v>
      </c>
      <c r="BE24" s="20">
        <v>3541.7</v>
      </c>
      <c r="BF24" s="21">
        <v>3520.8</v>
      </c>
      <c r="BG24" s="14">
        <f t="shared" si="19"/>
        <v>99.40988790693736</v>
      </c>
      <c r="BH24" s="20">
        <v>3380.9</v>
      </c>
      <c r="BI24" s="19">
        <v>3373.5</v>
      </c>
      <c r="BJ24" s="14">
        <f t="shared" si="20"/>
        <v>99.78112336951699</v>
      </c>
      <c r="BK24" s="33">
        <v>0</v>
      </c>
      <c r="BL24" s="33">
        <f t="shared" si="21"/>
        <v>-59.399999999999636</v>
      </c>
      <c r="BM24" s="14" t="e">
        <f t="shared" si="22"/>
        <v>#DIV/0!</v>
      </c>
      <c r="BN24" s="22">
        <f t="shared" si="23"/>
        <v>-349.89999999999964</v>
      </c>
      <c r="BO24" s="22">
        <f t="shared" si="2"/>
        <v>-59.399999999999636</v>
      </c>
      <c r="BP24" s="14">
        <f t="shared" si="24"/>
        <v>16.97627893683901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4809.9</v>
      </c>
      <c r="D25" s="34">
        <f t="shared" si="4"/>
        <v>4766.8</v>
      </c>
      <c r="E25" s="14">
        <f t="shared" si="5"/>
        <v>99.10393147466684</v>
      </c>
      <c r="F25" s="42">
        <v>985.3</v>
      </c>
      <c r="G25" s="16">
        <v>966.1</v>
      </c>
      <c r="H25" s="14">
        <f t="shared" si="6"/>
        <v>98.05135491728409</v>
      </c>
      <c r="I25" s="15">
        <v>140</v>
      </c>
      <c r="J25" s="16">
        <v>148.2</v>
      </c>
      <c r="K25" s="14">
        <f t="shared" si="0"/>
        <v>105.85714285714285</v>
      </c>
      <c r="L25" s="15">
        <v>375.8</v>
      </c>
      <c r="M25" s="16">
        <v>375.8</v>
      </c>
      <c r="N25" s="14">
        <f t="shared" si="7"/>
        <v>100</v>
      </c>
      <c r="O25" s="15">
        <v>40</v>
      </c>
      <c r="P25" s="16">
        <v>34.1</v>
      </c>
      <c r="Q25" s="14">
        <f t="shared" si="8"/>
        <v>85.25</v>
      </c>
      <c r="R25" s="15">
        <v>180</v>
      </c>
      <c r="S25" s="31">
        <v>163.8</v>
      </c>
      <c r="T25" s="14">
        <f t="shared" si="25"/>
        <v>91</v>
      </c>
      <c r="U25" s="15">
        <v>0</v>
      </c>
      <c r="V25" s="17">
        <v>0</v>
      </c>
      <c r="W25" s="14" t="e">
        <f t="shared" si="9"/>
        <v>#DIV/0!</v>
      </c>
      <c r="X25" s="15">
        <v>33</v>
      </c>
      <c r="Y25" s="17">
        <v>33.1</v>
      </c>
      <c r="Z25" s="14">
        <f t="shared" si="10"/>
        <v>100.30303030303031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3824.6</v>
      </c>
      <c r="AK25" s="16">
        <v>3800.7</v>
      </c>
      <c r="AL25" s="14">
        <f t="shared" si="14"/>
        <v>99.37509804946923</v>
      </c>
      <c r="AM25" s="15">
        <v>611.4</v>
      </c>
      <c r="AN25" s="15">
        <v>611.4</v>
      </c>
      <c r="AO25" s="14">
        <f>AN25/AM25*100</f>
        <v>100</v>
      </c>
      <c r="AP25" s="15">
        <v>1282.4</v>
      </c>
      <c r="AQ25" s="16">
        <v>1282.4</v>
      </c>
      <c r="AR25" s="14">
        <f t="shared" si="26"/>
        <v>100</v>
      </c>
      <c r="AS25" s="25">
        <v>4849.9</v>
      </c>
      <c r="AT25" s="32">
        <v>4617.5</v>
      </c>
      <c r="AU25" s="14">
        <v>0</v>
      </c>
      <c r="AV25" s="24">
        <v>1366.1</v>
      </c>
      <c r="AW25" s="19">
        <v>1338.4</v>
      </c>
      <c r="AX25" s="14">
        <f t="shared" si="17"/>
        <v>97.97232999048387</v>
      </c>
      <c r="AY25" s="20">
        <v>878.9</v>
      </c>
      <c r="AZ25" s="19">
        <v>878.9</v>
      </c>
      <c r="BA25" s="14">
        <f t="shared" si="1"/>
        <v>100</v>
      </c>
      <c r="BB25" s="25">
        <v>519.2</v>
      </c>
      <c r="BC25" s="21">
        <v>435.4</v>
      </c>
      <c r="BD25" s="14">
        <f t="shared" si="18"/>
        <v>83.85978428351308</v>
      </c>
      <c r="BE25" s="20">
        <v>1939</v>
      </c>
      <c r="BF25" s="21">
        <v>1818.3</v>
      </c>
      <c r="BG25" s="14">
        <f t="shared" si="19"/>
        <v>93.77514182568333</v>
      </c>
      <c r="BH25" s="46">
        <v>898.2</v>
      </c>
      <c r="BI25" s="19">
        <v>898.2</v>
      </c>
      <c r="BJ25" s="14">
        <f t="shared" si="20"/>
        <v>100</v>
      </c>
      <c r="BK25" s="33">
        <v>0</v>
      </c>
      <c r="BL25" s="33">
        <f t="shared" si="21"/>
        <v>149.30000000000018</v>
      </c>
      <c r="BM25" s="14" t="e">
        <f t="shared" si="22"/>
        <v>#DIV/0!</v>
      </c>
      <c r="BN25" s="22">
        <f t="shared" si="23"/>
        <v>-40</v>
      </c>
      <c r="BO25" s="22">
        <f t="shared" si="2"/>
        <v>149.30000000000018</v>
      </c>
      <c r="BP25" s="14">
        <f t="shared" si="24"/>
        <v>-373.25000000000045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7799.7</v>
      </c>
      <c r="D26" s="34">
        <f t="shared" si="4"/>
        <v>7730.3</v>
      </c>
      <c r="E26" s="14">
        <f t="shared" si="5"/>
        <v>99.11022218803288</v>
      </c>
      <c r="F26" s="15">
        <v>1172</v>
      </c>
      <c r="G26" s="16">
        <v>1109.8</v>
      </c>
      <c r="H26" s="14">
        <f t="shared" si="6"/>
        <v>94.69283276450511</v>
      </c>
      <c r="I26" s="15">
        <v>36</v>
      </c>
      <c r="J26" s="38">
        <v>38.5</v>
      </c>
      <c r="K26" s="14">
        <f t="shared" si="0"/>
        <v>106.94444444444444</v>
      </c>
      <c r="L26" s="15">
        <v>222</v>
      </c>
      <c r="M26" s="16">
        <v>222</v>
      </c>
      <c r="N26" s="14">
        <f t="shared" si="7"/>
        <v>100</v>
      </c>
      <c r="O26" s="15">
        <v>107</v>
      </c>
      <c r="P26" s="16">
        <v>91.4</v>
      </c>
      <c r="Q26" s="14">
        <f t="shared" si="8"/>
        <v>85.42056074766356</v>
      </c>
      <c r="R26" s="15">
        <v>300</v>
      </c>
      <c r="S26" s="16">
        <v>284.9</v>
      </c>
      <c r="T26" s="14">
        <f t="shared" si="25"/>
        <v>94.96666666666665</v>
      </c>
      <c r="U26" s="15">
        <v>0</v>
      </c>
      <c r="V26" s="17">
        <v>0</v>
      </c>
      <c r="W26" s="14" t="e">
        <f t="shared" si="9"/>
        <v>#DIV/0!</v>
      </c>
      <c r="X26" s="15">
        <v>95</v>
      </c>
      <c r="Y26" s="17">
        <v>51.1</v>
      </c>
      <c r="Z26" s="14">
        <f t="shared" si="10"/>
        <v>53.789473684210535</v>
      </c>
      <c r="AA26" s="15">
        <v>12</v>
      </c>
      <c r="AB26" s="16">
        <v>12.1</v>
      </c>
      <c r="AC26" s="14">
        <f t="shared" si="11"/>
        <v>100.83333333333333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6627.7</v>
      </c>
      <c r="AK26" s="16">
        <v>6620.5</v>
      </c>
      <c r="AL26" s="14">
        <f t="shared" si="14"/>
        <v>99.89136502859213</v>
      </c>
      <c r="AM26" s="15">
        <v>1477.3</v>
      </c>
      <c r="AN26" s="15">
        <v>1477.3</v>
      </c>
      <c r="AO26" s="14">
        <f t="shared" si="15"/>
        <v>100</v>
      </c>
      <c r="AP26" s="15">
        <v>1584.1</v>
      </c>
      <c r="AQ26" s="16">
        <v>1584.1</v>
      </c>
      <c r="AR26" s="14">
        <f t="shared" si="26"/>
        <v>100</v>
      </c>
      <c r="AS26" s="25">
        <v>7859.6</v>
      </c>
      <c r="AT26" s="19">
        <v>7828.1</v>
      </c>
      <c r="AU26" s="14">
        <f t="shared" si="16"/>
        <v>99.59921624510153</v>
      </c>
      <c r="AV26" s="24">
        <v>2057</v>
      </c>
      <c r="AW26" s="19">
        <v>2036.8</v>
      </c>
      <c r="AX26" s="14">
        <f t="shared" si="17"/>
        <v>99.01798736023335</v>
      </c>
      <c r="AY26" s="20">
        <v>1708.6</v>
      </c>
      <c r="AZ26" s="19">
        <v>1693.7</v>
      </c>
      <c r="BA26" s="14">
        <f t="shared" si="1"/>
        <v>99.12794100433105</v>
      </c>
      <c r="BB26" s="25">
        <v>1087.8</v>
      </c>
      <c r="BC26" s="21">
        <v>1086.7</v>
      </c>
      <c r="BD26" s="14">
        <f t="shared" si="18"/>
        <v>99.89887847030705</v>
      </c>
      <c r="BE26" s="20">
        <v>2963</v>
      </c>
      <c r="BF26" s="21">
        <v>2957</v>
      </c>
      <c r="BG26" s="14">
        <f t="shared" si="19"/>
        <v>99.79750253121836</v>
      </c>
      <c r="BH26" s="20">
        <v>1656.8</v>
      </c>
      <c r="BI26" s="32">
        <v>1654.4</v>
      </c>
      <c r="BJ26" s="14">
        <f t="shared" si="20"/>
        <v>99.85514244326413</v>
      </c>
      <c r="BK26" s="33">
        <v>0</v>
      </c>
      <c r="BL26" s="33">
        <f t="shared" si="21"/>
        <v>-97.80000000000018</v>
      </c>
      <c r="BM26" s="14" t="e">
        <f t="shared" si="22"/>
        <v>#DIV/0!</v>
      </c>
      <c r="BN26" s="22">
        <f t="shared" si="23"/>
        <v>-59.900000000000546</v>
      </c>
      <c r="BO26" s="22">
        <f t="shared" si="2"/>
        <v>-97.80000000000018</v>
      </c>
      <c r="BP26" s="14">
        <f t="shared" si="24"/>
        <v>163.2721202003327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6544.9</v>
      </c>
      <c r="D27" s="30">
        <f t="shared" si="4"/>
        <v>6603.8</v>
      </c>
      <c r="E27" s="14">
        <f t="shared" si="5"/>
        <v>100.89993735580376</v>
      </c>
      <c r="F27" s="15">
        <v>758.9</v>
      </c>
      <c r="G27" s="31">
        <v>772.8</v>
      </c>
      <c r="H27" s="14">
        <f t="shared" si="6"/>
        <v>101.83159836605613</v>
      </c>
      <c r="I27" s="15">
        <v>26</v>
      </c>
      <c r="J27" s="31">
        <v>27.9</v>
      </c>
      <c r="K27" s="14">
        <f t="shared" si="0"/>
        <v>107.3076923076923</v>
      </c>
      <c r="L27" s="15">
        <v>0</v>
      </c>
      <c r="M27" s="16">
        <v>0</v>
      </c>
      <c r="N27" s="14" t="e">
        <f t="shared" si="7"/>
        <v>#DIV/0!</v>
      </c>
      <c r="O27" s="15">
        <v>37</v>
      </c>
      <c r="P27" s="16">
        <v>34.3</v>
      </c>
      <c r="Q27" s="14">
        <f t="shared" si="8"/>
        <v>92.7027027027027</v>
      </c>
      <c r="R27" s="15">
        <v>157</v>
      </c>
      <c r="S27" s="16">
        <v>155.1</v>
      </c>
      <c r="T27" s="14">
        <f t="shared" si="25"/>
        <v>98.78980891719745</v>
      </c>
      <c r="U27" s="15">
        <v>0</v>
      </c>
      <c r="V27" s="17">
        <v>0</v>
      </c>
      <c r="W27" s="14" t="e">
        <f t="shared" si="9"/>
        <v>#DIV/0!</v>
      </c>
      <c r="X27" s="15">
        <v>106</v>
      </c>
      <c r="Y27" s="17">
        <v>100</v>
      </c>
      <c r="Z27" s="14">
        <f t="shared" si="10"/>
        <v>94.33962264150944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5786</v>
      </c>
      <c r="AK27" s="16">
        <v>5831</v>
      </c>
      <c r="AL27" s="14">
        <f t="shared" si="14"/>
        <v>100.77773937089528</v>
      </c>
      <c r="AM27" s="15">
        <v>1480.1</v>
      </c>
      <c r="AN27" s="15">
        <v>1480.1</v>
      </c>
      <c r="AO27" s="14">
        <f t="shared" si="15"/>
        <v>100</v>
      </c>
      <c r="AP27" s="15">
        <v>1420</v>
      </c>
      <c r="AQ27" s="16">
        <v>1420</v>
      </c>
      <c r="AR27" s="14">
        <f t="shared" si="26"/>
        <v>100</v>
      </c>
      <c r="AS27" s="25">
        <v>6563.7</v>
      </c>
      <c r="AT27" s="19">
        <v>6517.1</v>
      </c>
      <c r="AU27" s="14">
        <f t="shared" si="16"/>
        <v>99.29003458415224</v>
      </c>
      <c r="AV27" s="24">
        <v>2177.9</v>
      </c>
      <c r="AW27" s="32">
        <v>2175.8</v>
      </c>
      <c r="AX27" s="14">
        <f t="shared" si="17"/>
        <v>99.9035768400753</v>
      </c>
      <c r="AY27" s="20">
        <v>1758.2</v>
      </c>
      <c r="AZ27" s="32">
        <v>1757.2</v>
      </c>
      <c r="BA27" s="14">
        <f t="shared" si="1"/>
        <v>99.94312364918667</v>
      </c>
      <c r="BB27" s="25">
        <v>1147.3</v>
      </c>
      <c r="BC27" s="21">
        <v>1119.6</v>
      </c>
      <c r="BD27" s="14">
        <f t="shared" si="18"/>
        <v>97.5856358406694</v>
      </c>
      <c r="BE27" s="20">
        <v>1870</v>
      </c>
      <c r="BF27" s="21">
        <v>1853.2</v>
      </c>
      <c r="BG27" s="14">
        <f t="shared" si="19"/>
        <v>99.10160427807487</v>
      </c>
      <c r="BH27" s="20">
        <v>1247.1</v>
      </c>
      <c r="BI27" s="32">
        <v>1247</v>
      </c>
      <c r="BJ27" s="14">
        <f t="shared" si="20"/>
        <v>99.99198139684069</v>
      </c>
      <c r="BK27" s="33">
        <v>0</v>
      </c>
      <c r="BL27" s="33">
        <f t="shared" si="21"/>
        <v>86.69999999999982</v>
      </c>
      <c r="BM27" s="14" t="e">
        <f t="shared" si="22"/>
        <v>#DIV/0!</v>
      </c>
      <c r="BN27" s="22">
        <f t="shared" si="23"/>
        <v>-18.800000000000182</v>
      </c>
      <c r="BO27" s="22">
        <f t="shared" si="2"/>
        <v>86.69999999999982</v>
      </c>
      <c r="BP27" s="14">
        <f t="shared" si="24"/>
        <v>-461.17021276595204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17949.8</v>
      </c>
      <c r="D28" s="14">
        <f t="shared" si="4"/>
        <v>18475.800000000003</v>
      </c>
      <c r="E28" s="14">
        <f t="shared" si="5"/>
        <v>102.93039476762975</v>
      </c>
      <c r="F28" s="15">
        <v>1708.5</v>
      </c>
      <c r="G28" s="16">
        <v>1687.9</v>
      </c>
      <c r="H28" s="14">
        <f t="shared" si="6"/>
        <v>98.79426397424642</v>
      </c>
      <c r="I28" s="15">
        <v>133</v>
      </c>
      <c r="J28" s="16">
        <v>145.6</v>
      </c>
      <c r="K28" s="14">
        <f t="shared" si="0"/>
        <v>109.4736842105263</v>
      </c>
      <c r="L28" s="15">
        <v>49</v>
      </c>
      <c r="M28" s="31">
        <v>49</v>
      </c>
      <c r="N28" s="14">
        <f t="shared" si="7"/>
        <v>100</v>
      </c>
      <c r="O28" s="15">
        <v>140</v>
      </c>
      <c r="P28" s="16">
        <v>122.1</v>
      </c>
      <c r="Q28" s="14">
        <f t="shared" si="8"/>
        <v>87.21428571428571</v>
      </c>
      <c r="R28" s="15">
        <v>289.1</v>
      </c>
      <c r="S28" s="16">
        <v>267</v>
      </c>
      <c r="T28" s="14">
        <f t="shared" si="25"/>
        <v>92.35558630231753</v>
      </c>
      <c r="U28" s="15">
        <v>0</v>
      </c>
      <c r="V28" s="17">
        <v>0</v>
      </c>
      <c r="W28" s="14" t="e">
        <f t="shared" si="9"/>
        <v>#DIV/0!</v>
      </c>
      <c r="X28" s="15">
        <v>308.6</v>
      </c>
      <c r="Y28" s="17">
        <v>308.6</v>
      </c>
      <c r="Z28" s="14">
        <f t="shared" si="10"/>
        <v>100</v>
      </c>
      <c r="AA28" s="15">
        <v>291.4</v>
      </c>
      <c r="AB28" s="16">
        <v>294.6</v>
      </c>
      <c r="AC28" s="14">
        <f t="shared" si="11"/>
        <v>101.09814687714483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16241.3</v>
      </c>
      <c r="AK28" s="16">
        <v>16787.9</v>
      </c>
      <c r="AL28" s="14">
        <f t="shared" si="14"/>
        <v>103.36549414147885</v>
      </c>
      <c r="AM28" s="15">
        <v>1354.2</v>
      </c>
      <c r="AN28" s="15">
        <v>1354.2</v>
      </c>
      <c r="AO28" s="14">
        <f t="shared" si="15"/>
        <v>100</v>
      </c>
      <c r="AP28" s="15">
        <v>3841.1</v>
      </c>
      <c r="AQ28" s="16">
        <v>3841.1</v>
      </c>
      <c r="AR28" s="14">
        <f t="shared" si="26"/>
        <v>100</v>
      </c>
      <c r="AS28" s="25">
        <v>18588.4</v>
      </c>
      <c r="AT28" s="19">
        <v>18362.3</v>
      </c>
      <c r="AU28" s="14">
        <f>AT28/AS28*100</f>
        <v>98.78365001829097</v>
      </c>
      <c r="AV28" s="24">
        <v>1798.1</v>
      </c>
      <c r="AW28" s="19">
        <v>1675.2</v>
      </c>
      <c r="AX28" s="14">
        <f t="shared" si="17"/>
        <v>93.16500750792504</v>
      </c>
      <c r="AY28" s="20">
        <v>1374.7</v>
      </c>
      <c r="AZ28" s="19">
        <v>1343.7</v>
      </c>
      <c r="BA28" s="14">
        <f t="shared" si="1"/>
        <v>97.74496253728087</v>
      </c>
      <c r="BB28" s="25">
        <v>1155.7</v>
      </c>
      <c r="BC28" s="21">
        <v>1155.4</v>
      </c>
      <c r="BD28" s="14">
        <f t="shared" si="18"/>
        <v>99.97404170632518</v>
      </c>
      <c r="BE28" s="20">
        <v>709.3</v>
      </c>
      <c r="BF28" s="21">
        <v>709.3</v>
      </c>
      <c r="BG28" s="14">
        <f t="shared" si="19"/>
        <v>100</v>
      </c>
      <c r="BH28" s="20">
        <v>14829.2</v>
      </c>
      <c r="BI28" s="19">
        <v>14728.7</v>
      </c>
      <c r="BJ28" s="14">
        <f t="shared" si="20"/>
        <v>99.32228306314569</v>
      </c>
      <c r="BK28" s="33">
        <v>0</v>
      </c>
      <c r="BL28" s="33">
        <f t="shared" si="21"/>
        <v>113.50000000000364</v>
      </c>
      <c r="BM28" s="14" t="e">
        <f t="shared" si="22"/>
        <v>#DIV/0!</v>
      </c>
      <c r="BN28" s="22">
        <f t="shared" si="23"/>
        <v>-638.6000000000022</v>
      </c>
      <c r="BO28" s="22">
        <f t="shared" si="2"/>
        <v>113.50000000000364</v>
      </c>
      <c r="BP28" s="14">
        <f t="shared" si="24"/>
        <v>-17.773253993110437</v>
      </c>
      <c r="BQ28" s="6"/>
      <c r="BR28" s="23"/>
    </row>
    <row r="29" spans="1:70" ht="14.25" customHeight="1">
      <c r="A29" s="67" t="s">
        <v>17</v>
      </c>
      <c r="B29" s="68"/>
      <c r="C29" s="41">
        <f>SUM(C10:C28)</f>
        <v>268367.6000000001</v>
      </c>
      <c r="D29" s="41">
        <f>SUM(D10:D28)</f>
        <v>266654.29999999993</v>
      </c>
      <c r="E29" s="35">
        <f>D29/C29*100</f>
        <v>99.36158463242204</v>
      </c>
      <c r="F29" s="41">
        <f>SUM(F10:F28)</f>
        <v>57520.50000000001</v>
      </c>
      <c r="G29" s="41">
        <f>SUM(G10:G28)</f>
        <v>57609.30000000002</v>
      </c>
      <c r="H29" s="35">
        <f>G29/F29*100</f>
        <v>100.15437974287428</v>
      </c>
      <c r="I29" s="41">
        <f>SUM(I10:I28)</f>
        <v>23330</v>
      </c>
      <c r="J29" s="41">
        <f>SUM(J10:J28)</f>
        <v>23747.300000000003</v>
      </c>
      <c r="K29" s="30">
        <f t="shared" si="0"/>
        <v>101.78868409772825</v>
      </c>
      <c r="L29" s="41">
        <f>SUM(L10:L28)</f>
        <v>933.4</v>
      </c>
      <c r="M29" s="41">
        <f>SUM(M10:M28)</f>
        <v>932.3</v>
      </c>
      <c r="N29" s="35">
        <f>M29/L29*100</f>
        <v>99.88215127490894</v>
      </c>
      <c r="O29" s="41">
        <f>SUM(O10:O28)</f>
        <v>6126.9</v>
      </c>
      <c r="P29" s="41">
        <f>SUM(P10:P28)</f>
        <v>5967.6</v>
      </c>
      <c r="Q29" s="35">
        <f>P29/O29*100</f>
        <v>97.39999020711943</v>
      </c>
      <c r="R29" s="41">
        <f>SUM(R10:R28)</f>
        <v>12622.000000000002</v>
      </c>
      <c r="S29" s="41">
        <f>SUM(S10:S28)</f>
        <v>12268.9</v>
      </c>
      <c r="T29" s="35">
        <f>S29/R29*100</f>
        <v>97.20250356520359</v>
      </c>
      <c r="U29" s="41">
        <f>SUM(U10:U28)</f>
        <v>610</v>
      </c>
      <c r="V29" s="41">
        <f>SUM(V10:V28)</f>
        <v>846</v>
      </c>
      <c r="W29" s="35">
        <f>V29/U29*100</f>
        <v>138.68852459016395</v>
      </c>
      <c r="X29" s="41">
        <f>SUM(X10:X28)</f>
        <v>2885.6</v>
      </c>
      <c r="Y29" s="41">
        <f>SUM(Y10:Y28)</f>
        <v>2695.7</v>
      </c>
      <c r="Z29" s="35">
        <f>Y29/X29*100</f>
        <v>93.41904629886332</v>
      </c>
      <c r="AA29" s="41">
        <f>SUM(AA10:AA28)</f>
        <v>996.9</v>
      </c>
      <c r="AB29" s="41">
        <f>SUM(AB10:AB28)</f>
        <v>899.8000000000001</v>
      </c>
      <c r="AC29" s="35">
        <f>AB29/AA29*100</f>
        <v>90.25980539672987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657.9</v>
      </c>
      <c r="AH29" s="41">
        <f>SUM(AH10:AH28)</f>
        <v>695.8</v>
      </c>
      <c r="AI29" s="30">
        <f t="shared" si="13"/>
        <v>105.76075391396868</v>
      </c>
      <c r="AJ29" s="41">
        <f>SUM(AJ10:AJ28)</f>
        <v>210847.09999999998</v>
      </c>
      <c r="AK29" s="41">
        <f>SUM(AK10:AK28)</f>
        <v>209045.00000000003</v>
      </c>
      <c r="AL29" s="35">
        <f>AK29/AJ29*100</f>
        <v>99.14530482041253</v>
      </c>
      <c r="AM29" s="41">
        <f>SUM(AM10:AM28)</f>
        <v>28070.300000000007</v>
      </c>
      <c r="AN29" s="41">
        <f>SUM(AN10:AN28)</f>
        <v>28070.300000000007</v>
      </c>
      <c r="AO29" s="35">
        <f>AN29/AM29*100</f>
        <v>100</v>
      </c>
      <c r="AP29" s="41">
        <f>SUM(AP10:AP28)</f>
        <v>27865.3</v>
      </c>
      <c r="AQ29" s="41">
        <f>SUM(AQ10:AQ28)</f>
        <v>27865.3</v>
      </c>
      <c r="AR29" s="35">
        <f>AQ29/AP29*100</f>
        <v>100</v>
      </c>
      <c r="AS29" s="41">
        <f>SUM(AS10:AS28)</f>
        <v>283410.39999999997</v>
      </c>
      <c r="AT29" s="41">
        <f>SUM(AT10:AT28)</f>
        <v>267057.1</v>
      </c>
      <c r="AU29" s="35">
        <f>(AT29/AS29)*100</f>
        <v>94.22981654872228</v>
      </c>
      <c r="AV29" s="41">
        <f>SUM(AV10:AV28)</f>
        <v>39705.799999999996</v>
      </c>
      <c r="AW29" s="41">
        <f>SUM(AW10:AW28)</f>
        <v>37156.00000000001</v>
      </c>
      <c r="AX29" s="35">
        <f>AW29/AV29*100</f>
        <v>93.578268162334</v>
      </c>
      <c r="AY29" s="41">
        <f>SUM(AY10:AY28)</f>
        <v>28951.800000000007</v>
      </c>
      <c r="AZ29" s="41">
        <f>SUM(AZ10:AZ28)</f>
        <v>27483.100000000002</v>
      </c>
      <c r="BA29" s="35">
        <f t="shared" si="1"/>
        <v>94.92708570796978</v>
      </c>
      <c r="BB29" s="41">
        <f>SUM(BB10:BB28)</f>
        <v>49939.7</v>
      </c>
      <c r="BC29" s="41">
        <f>SUM(BC10:BC28)</f>
        <v>45814.200000000004</v>
      </c>
      <c r="BD29" s="35">
        <f>BC29/BB29*100</f>
        <v>91.73903727895843</v>
      </c>
      <c r="BE29" s="41">
        <f>SUM(BE10:BE28)</f>
        <v>101497.4</v>
      </c>
      <c r="BF29" s="41">
        <f>SUM(BF10:BF28)</f>
        <v>92963.7</v>
      </c>
      <c r="BG29" s="35">
        <f>BF29/BE29*100</f>
        <v>91.59219842084624</v>
      </c>
      <c r="BH29" s="41">
        <f>SUM(BH10:BH28)</f>
        <v>87927.79999999999</v>
      </c>
      <c r="BI29" s="41">
        <f>SUM(BI10:BI28)</f>
        <v>86887.59999999999</v>
      </c>
      <c r="BJ29" s="35">
        <f>BI29/BH29*100</f>
        <v>98.8169839345463</v>
      </c>
      <c r="BK29" s="41">
        <f>SUM(BK10:BK28)</f>
        <v>-3009.999999999998</v>
      </c>
      <c r="BL29" s="41">
        <f>SUM(BL10:BL28)</f>
        <v>-402.7999999999947</v>
      </c>
      <c r="BM29" s="35">
        <f>BL29/BK29*100</f>
        <v>13.382059800664283</v>
      </c>
      <c r="BN29" s="27">
        <f>SUM(BN10:BN28)</f>
        <v>-15042.799999999988</v>
      </c>
      <c r="BO29" s="27">
        <f>SUM(BO10:BO28)</f>
        <v>-402.7999999999947</v>
      </c>
      <c r="BP29" s="27">
        <f>BO29/BN29*100</f>
        <v>2.67769298268936</v>
      </c>
      <c r="BQ29" s="6"/>
      <c r="BR29" s="23"/>
    </row>
    <row r="30" spans="3:68" ht="15.75" hidden="1">
      <c r="C30" s="28">
        <f aca="true" t="shared" si="27" ref="C30:AC30">C29-C20</f>
        <v>255755.0000000001</v>
      </c>
      <c r="D30" s="28">
        <f t="shared" si="27"/>
        <v>254538.49999999994</v>
      </c>
      <c r="E30" s="28">
        <f t="shared" si="27"/>
        <v>3.300502857054539</v>
      </c>
      <c r="F30" s="28">
        <f t="shared" si="27"/>
        <v>54683.700000000004</v>
      </c>
      <c r="G30" s="28">
        <f t="shared" si="27"/>
        <v>55187.10000000002</v>
      </c>
      <c r="H30" s="28">
        <f t="shared" si="27"/>
        <v>14.769438964532512</v>
      </c>
      <c r="I30" s="28">
        <f t="shared" si="27"/>
        <v>22960</v>
      </c>
      <c r="J30" s="28">
        <f t="shared" si="27"/>
        <v>23365.000000000004</v>
      </c>
      <c r="K30" s="28">
        <f t="shared" si="27"/>
        <v>-1.5356402265960725</v>
      </c>
      <c r="L30" s="28">
        <f t="shared" si="27"/>
        <v>922.8</v>
      </c>
      <c r="M30" s="28">
        <f t="shared" si="27"/>
        <v>921.6999999999999</v>
      </c>
      <c r="N30" s="28">
        <f t="shared" si="27"/>
        <v>-0.11784872509106492</v>
      </c>
      <c r="O30" s="28">
        <f t="shared" si="27"/>
        <v>5721.9</v>
      </c>
      <c r="P30" s="28">
        <f t="shared" si="27"/>
        <v>5603.900000000001</v>
      </c>
      <c r="Q30" s="28">
        <f t="shared" si="27"/>
        <v>7.597521071316962</v>
      </c>
      <c r="R30" s="28">
        <f t="shared" si="27"/>
        <v>11875.000000000002</v>
      </c>
      <c r="S30" s="28">
        <f t="shared" si="27"/>
        <v>11796</v>
      </c>
      <c r="T30" s="28">
        <f t="shared" si="27"/>
        <v>33.89594399358377</v>
      </c>
      <c r="U30" s="28">
        <f t="shared" si="27"/>
        <v>610</v>
      </c>
      <c r="V30" s="28">
        <f t="shared" si="27"/>
        <v>846</v>
      </c>
      <c r="W30" s="28" t="e">
        <f t="shared" si="27"/>
        <v>#DIV/0!</v>
      </c>
      <c r="X30" s="28">
        <f t="shared" si="27"/>
        <v>2595.6</v>
      </c>
      <c r="Y30" s="28">
        <f t="shared" si="27"/>
        <v>2432.5</v>
      </c>
      <c r="Z30" s="28">
        <f t="shared" si="27"/>
        <v>2.660425609208147</v>
      </c>
      <c r="AA30" s="28">
        <f t="shared" si="27"/>
        <v>691.9</v>
      </c>
      <c r="AB30" s="28">
        <f t="shared" si="27"/>
        <v>653.5</v>
      </c>
      <c r="AC30" s="28">
        <f t="shared" si="27"/>
        <v>9.505707036074128</v>
      </c>
      <c r="AD30" s="28"/>
      <c r="AE30" s="28"/>
      <c r="AF30" s="14" t="e">
        <f t="shared" si="12"/>
        <v>#DIV/0!</v>
      </c>
      <c r="AG30" s="28">
        <f aca="true" t="shared" si="28" ref="AG30:BP30">AG29-AG20</f>
        <v>656.9</v>
      </c>
      <c r="AH30" s="28">
        <f t="shared" si="28"/>
        <v>691</v>
      </c>
      <c r="AI30" s="14">
        <f t="shared" si="13"/>
        <v>105.19104886588522</v>
      </c>
      <c r="AJ30" s="28">
        <f t="shared" si="28"/>
        <v>201071.3</v>
      </c>
      <c r="AK30" s="28">
        <f t="shared" si="28"/>
        <v>199351.40000000002</v>
      </c>
      <c r="AL30" s="28">
        <f t="shared" si="28"/>
        <v>-0.013843279998695834</v>
      </c>
      <c r="AM30" s="28">
        <f t="shared" si="28"/>
        <v>24725.300000000007</v>
      </c>
      <c r="AN30" s="28">
        <f t="shared" si="28"/>
        <v>24725.300000000007</v>
      </c>
      <c r="AO30" s="28">
        <f t="shared" si="28"/>
        <v>0</v>
      </c>
      <c r="AP30" s="28">
        <f t="shared" si="28"/>
        <v>27737.5</v>
      </c>
      <c r="AQ30" s="28">
        <f t="shared" si="28"/>
        <v>27737.5</v>
      </c>
      <c r="AR30" s="28">
        <f t="shared" si="28"/>
        <v>0</v>
      </c>
      <c r="AS30" s="28">
        <f t="shared" si="28"/>
        <v>268952.69999999995</v>
      </c>
      <c r="AT30" s="28">
        <f t="shared" si="28"/>
        <v>253554.89999999997</v>
      </c>
      <c r="AU30" s="28">
        <f t="shared" si="28"/>
        <v>0.8387515798821568</v>
      </c>
      <c r="AV30" s="28">
        <f t="shared" si="28"/>
        <v>37152.2</v>
      </c>
      <c r="AW30" s="28">
        <f t="shared" si="28"/>
        <v>34655.600000000006</v>
      </c>
      <c r="AX30" s="28">
        <f t="shared" si="28"/>
        <v>-4.338398504332673</v>
      </c>
      <c r="AY30" s="28">
        <f t="shared" si="28"/>
        <v>27434.600000000006</v>
      </c>
      <c r="AZ30" s="28">
        <f t="shared" si="28"/>
        <v>26018.000000000004</v>
      </c>
      <c r="BA30" s="28">
        <f t="shared" si="28"/>
        <v>-1.6389570022859488</v>
      </c>
      <c r="BB30" s="28">
        <f t="shared" si="28"/>
        <v>46699.799999999996</v>
      </c>
      <c r="BC30" s="28">
        <f t="shared" si="28"/>
        <v>42926.8</v>
      </c>
      <c r="BD30" s="28">
        <f t="shared" si="28"/>
        <v>2.619002709990255</v>
      </c>
      <c r="BE30" s="28">
        <f t="shared" si="28"/>
        <v>96314.59999999999</v>
      </c>
      <c r="BF30" s="28">
        <f t="shared" si="28"/>
        <v>88155.8</v>
      </c>
      <c r="BG30" s="28">
        <f t="shared" si="28"/>
        <v>-1.1742598642506152</v>
      </c>
      <c r="BH30" s="28">
        <f t="shared" si="28"/>
        <v>85122.59999999999</v>
      </c>
      <c r="BI30" s="28">
        <f t="shared" si="28"/>
        <v>84215.79999999999</v>
      </c>
      <c r="BJ30" s="28">
        <f t="shared" si="28"/>
        <v>3.5724380911126588</v>
      </c>
      <c r="BK30" s="28">
        <f>BK29-BK20</f>
        <v>-3873.2999999999984</v>
      </c>
      <c r="BL30" s="28">
        <f>BL29-BL20</f>
        <v>983.6000000000067</v>
      </c>
      <c r="BM30" s="28">
        <f>BM29-BM20</f>
        <v>173.97513289228962</v>
      </c>
      <c r="BN30" s="28">
        <f t="shared" si="28"/>
        <v>-13197.699999999986</v>
      </c>
      <c r="BO30" s="28">
        <f t="shared" si="28"/>
        <v>983.6000000000067</v>
      </c>
      <c r="BP30" s="28">
        <f t="shared" si="28"/>
        <v>-72.46186584881028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  <mergeCell ref="L6:N7"/>
    <mergeCell ref="I6:K7"/>
    <mergeCell ref="O6:Q7"/>
    <mergeCell ref="X6:Z7"/>
    <mergeCell ref="AJ5:AL7"/>
    <mergeCell ref="U6:W7"/>
    <mergeCell ref="BN4:BP7"/>
    <mergeCell ref="BE5:BG7"/>
    <mergeCell ref="BH5:BJ7"/>
    <mergeCell ref="AV4:BJ4"/>
    <mergeCell ref="BB5:BD7"/>
    <mergeCell ref="AV5:AX7"/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2021-01-19T11:22:07Z</cp:lastPrinted>
  <dcterms:created xsi:type="dcterms:W3CDTF">2013-04-03T10:22:22Z</dcterms:created>
  <dcterms:modified xsi:type="dcterms:W3CDTF">2021-01-25T06:58:06Z</dcterms:modified>
  <cp:category/>
  <cp:version/>
  <cp:contentType/>
  <cp:contentStatus/>
</cp:coreProperties>
</file>