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<sst xmlns="http://schemas.openxmlformats.org/spreadsheetml/2006/main" count="118" uniqueCount="52">
  <si>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</si>
  <si>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</si>
  <si>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</si>
  <si>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</si>
  <si>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</si>
  <si>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</si>
  <si>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</si>
  <si>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</si>
  <si>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</si>
  <si>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</si>
  <si>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</si>
  <si>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</si>
  <si>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</si>
  <si>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</si>
  <si>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</si>
  <si>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</si>
  <si>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</si>
  <si>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</si>
  <si>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</si>
  <si>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</si>
  <si>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</si>
  <si>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</si>
  <si>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</si>
  <si>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</si>
  <si>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</si>
  <si>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</si>
  <si>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</si>
  <si>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</si>
  <si>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</si>
  <si>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</si>
  <si>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</si>
  <si>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</si>
  <si>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</si>
  <si>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</si>
  <si>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</si>
  <si>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</si>
  <si>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</si>
  <si>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</si>
  <si>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</si>
  <si>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</si>
  <si>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</si>
  <si>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</si>
  <si>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</si>
  <si>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</si>
  <si>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</si>
  <si>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</si>
  <si>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</si>
  <si>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</si>
  <si>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</si>
  <si>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</si>
  <si>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</si>
  <si>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декабря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</si>
</sst>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X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K21" sqref="AK21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3" t="s">
        <v>0</v>
      </c>
      <c r="S1" s="63"/>
      <c r="T1" s="6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64" t="s">
        <v>51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6" t="s">
        <v>18</v>
      </c>
      <c r="B4" s="84" t="s">
        <v>1</v>
      </c>
      <c r="C4" s="54" t="s">
        <v>46</v>
      </c>
      <c r="D4" s="55"/>
      <c r="E4" s="56"/>
      <c r="F4" s="51" t="s">
        <v>2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69" t="s">
        <v>47</v>
      </c>
      <c r="AT4" s="55"/>
      <c r="AU4" s="56"/>
      <c r="AV4" s="51" t="s">
        <v>4</v>
      </c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4" t="s">
        <v>50</v>
      </c>
      <c r="BL4" s="55"/>
      <c r="BM4" s="56"/>
      <c r="BN4" s="69" t="s">
        <v>48</v>
      </c>
      <c r="BO4" s="55"/>
      <c r="BP4" s="56"/>
      <c r="BQ4" s="6"/>
      <c r="BR4" s="6"/>
    </row>
    <row r="5" spans="1:70" ht="15" customHeight="1">
      <c r="A5" s="59"/>
      <c r="B5" s="85"/>
      <c r="C5" s="57"/>
      <c r="D5" s="58"/>
      <c r="E5" s="59"/>
      <c r="F5" s="65" t="s">
        <v>3</v>
      </c>
      <c r="G5" s="65"/>
      <c r="H5" s="65"/>
      <c r="I5" s="66" t="s">
        <v>4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8"/>
      <c r="AJ5" s="65" t="s">
        <v>5</v>
      </c>
      <c r="AK5" s="65"/>
      <c r="AL5" s="65"/>
      <c r="AM5" s="51" t="s">
        <v>4</v>
      </c>
      <c r="AN5" s="52"/>
      <c r="AO5" s="52"/>
      <c r="AP5" s="52"/>
      <c r="AQ5" s="52"/>
      <c r="AR5" s="52"/>
      <c r="AS5" s="57"/>
      <c r="AT5" s="58"/>
      <c r="AU5" s="59"/>
      <c r="AV5" s="70" t="s">
        <v>9</v>
      </c>
      <c r="AW5" s="71"/>
      <c r="AX5" s="71"/>
      <c r="AY5" s="53" t="s">
        <v>4</v>
      </c>
      <c r="AZ5" s="53"/>
      <c r="BA5" s="53"/>
      <c r="BB5" s="53" t="s">
        <v>10</v>
      </c>
      <c r="BC5" s="53"/>
      <c r="BD5" s="53"/>
      <c r="BE5" s="53" t="s">
        <v>11</v>
      </c>
      <c r="BF5" s="53"/>
      <c r="BG5" s="53"/>
      <c r="BH5" s="65" t="s">
        <v>12</v>
      </c>
      <c r="BI5" s="65"/>
      <c r="BJ5" s="65"/>
      <c r="BK5" s="57"/>
      <c r="BL5" s="58"/>
      <c r="BM5" s="59"/>
      <c r="BN5" s="57"/>
      <c r="BO5" s="58"/>
      <c r="BP5" s="59"/>
      <c r="BQ5" s="6"/>
      <c r="BR5" s="6"/>
    </row>
    <row r="6" spans="1:70" ht="15" customHeight="1">
      <c r="A6" s="59"/>
      <c r="B6" s="85"/>
      <c r="C6" s="57"/>
      <c r="D6" s="58"/>
      <c r="E6" s="59"/>
      <c r="F6" s="65"/>
      <c r="G6" s="65"/>
      <c r="H6" s="65"/>
      <c r="I6" s="54" t="s">
        <v>6</v>
      </c>
      <c r="J6" s="55"/>
      <c r="K6" s="56"/>
      <c r="L6" s="54" t="s">
        <v>7</v>
      </c>
      <c r="M6" s="55"/>
      <c r="N6" s="56"/>
      <c r="O6" s="54" t="s">
        <v>20</v>
      </c>
      <c r="P6" s="55"/>
      <c r="Q6" s="56"/>
      <c r="R6" s="54" t="s">
        <v>8</v>
      </c>
      <c r="S6" s="55"/>
      <c r="T6" s="56"/>
      <c r="U6" s="54" t="s">
        <v>19</v>
      </c>
      <c r="V6" s="55"/>
      <c r="W6" s="56"/>
      <c r="X6" s="54" t="s">
        <v>21</v>
      </c>
      <c r="Y6" s="55"/>
      <c r="Z6" s="56"/>
      <c r="AA6" s="54" t="s">
        <v>25</v>
      </c>
      <c r="AB6" s="55"/>
      <c r="AC6" s="56"/>
      <c r="AD6" s="76" t="s">
        <v>26</v>
      </c>
      <c r="AE6" s="77"/>
      <c r="AF6" s="78"/>
      <c r="AG6" s="54" t="s">
        <v>24</v>
      </c>
      <c r="AH6" s="55"/>
      <c r="AI6" s="56"/>
      <c r="AJ6" s="65"/>
      <c r="AK6" s="65"/>
      <c r="AL6" s="65"/>
      <c r="AM6" s="54" t="s">
        <v>22</v>
      </c>
      <c r="AN6" s="55"/>
      <c r="AO6" s="56"/>
      <c r="AP6" s="54" t="s">
        <v>23</v>
      </c>
      <c r="AQ6" s="55"/>
      <c r="AR6" s="56"/>
      <c r="AS6" s="57"/>
      <c r="AT6" s="58"/>
      <c r="AU6" s="59"/>
      <c r="AV6" s="72"/>
      <c r="AW6" s="73"/>
      <c r="AX6" s="73"/>
      <c r="AY6" s="53" t="s">
        <v>13</v>
      </c>
      <c r="AZ6" s="53"/>
      <c r="BA6" s="53"/>
      <c r="BB6" s="53"/>
      <c r="BC6" s="53"/>
      <c r="BD6" s="53"/>
      <c r="BE6" s="53"/>
      <c r="BF6" s="53"/>
      <c r="BG6" s="53"/>
      <c r="BH6" s="65"/>
      <c r="BI6" s="65"/>
      <c r="BJ6" s="65"/>
      <c r="BK6" s="57"/>
      <c r="BL6" s="58"/>
      <c r="BM6" s="59"/>
      <c r="BN6" s="57"/>
      <c r="BO6" s="58"/>
      <c r="BP6" s="59"/>
      <c r="BQ6" s="6"/>
      <c r="BR6" s="6"/>
    </row>
    <row r="7" spans="1:70" ht="193.5" customHeight="1">
      <c r="A7" s="59"/>
      <c r="B7" s="85"/>
      <c r="C7" s="60"/>
      <c r="D7" s="61"/>
      <c r="E7" s="62"/>
      <c r="F7" s="65"/>
      <c r="G7" s="65"/>
      <c r="H7" s="65"/>
      <c r="I7" s="60"/>
      <c r="J7" s="61"/>
      <c r="K7" s="62"/>
      <c r="L7" s="60"/>
      <c r="M7" s="61"/>
      <c r="N7" s="62"/>
      <c r="O7" s="60"/>
      <c r="P7" s="61"/>
      <c r="Q7" s="62"/>
      <c r="R7" s="60"/>
      <c r="S7" s="61"/>
      <c r="T7" s="62"/>
      <c r="U7" s="60"/>
      <c r="V7" s="61"/>
      <c r="W7" s="62"/>
      <c r="X7" s="60"/>
      <c r="Y7" s="61"/>
      <c r="Z7" s="62"/>
      <c r="AA7" s="60"/>
      <c r="AB7" s="61"/>
      <c r="AC7" s="62"/>
      <c r="AD7" s="79"/>
      <c r="AE7" s="80"/>
      <c r="AF7" s="81"/>
      <c r="AG7" s="60"/>
      <c r="AH7" s="61"/>
      <c r="AI7" s="62"/>
      <c r="AJ7" s="65"/>
      <c r="AK7" s="65"/>
      <c r="AL7" s="65"/>
      <c r="AM7" s="60"/>
      <c r="AN7" s="61"/>
      <c r="AO7" s="62"/>
      <c r="AP7" s="60"/>
      <c r="AQ7" s="61"/>
      <c r="AR7" s="62"/>
      <c r="AS7" s="60"/>
      <c r="AT7" s="61"/>
      <c r="AU7" s="62"/>
      <c r="AV7" s="74"/>
      <c r="AW7" s="75"/>
      <c r="AX7" s="75"/>
      <c r="AY7" s="53"/>
      <c r="AZ7" s="53"/>
      <c r="BA7" s="53"/>
      <c r="BB7" s="53"/>
      <c r="BC7" s="53"/>
      <c r="BD7" s="53"/>
      <c r="BE7" s="53"/>
      <c r="BF7" s="53"/>
      <c r="BG7" s="53"/>
      <c r="BH7" s="65"/>
      <c r="BI7" s="65"/>
      <c r="BJ7" s="65"/>
      <c r="BK7" s="60"/>
      <c r="BL7" s="61"/>
      <c r="BM7" s="62"/>
      <c r="BN7" s="60"/>
      <c r="BO7" s="61"/>
      <c r="BP7" s="62"/>
      <c r="BQ7" s="6"/>
      <c r="BR7" s="6"/>
    </row>
    <row r="8" spans="1:70" ht="63">
      <c r="A8" s="62"/>
      <c r="B8" s="86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8876.6</v>
      </c>
      <c r="D10" s="34">
        <f>G10+AK10</f>
        <v>7602.5</v>
      </c>
      <c r="E10" s="14">
        <f>D10/C10*100</f>
        <v>85.64653132956312</v>
      </c>
      <c r="F10" s="42">
        <v>1384.8</v>
      </c>
      <c r="G10" s="16">
        <v>1268.4</v>
      </c>
      <c r="H10" s="14">
        <f>G10/F10*100</f>
        <v>91.5944540727903</v>
      </c>
      <c r="I10" s="15">
        <v>205</v>
      </c>
      <c r="J10" s="16">
        <v>190.9</v>
      </c>
      <c r="K10" s="14">
        <f aca="true" t="shared" si="0" ref="K10:K29">J10/I10*100</f>
        <v>93.1219512195122</v>
      </c>
      <c r="L10" s="15">
        <v>3.8</v>
      </c>
      <c r="M10" s="16">
        <v>3.7</v>
      </c>
      <c r="N10" s="14">
        <f>M10/L10*100</f>
        <v>97.36842105263159</v>
      </c>
      <c r="O10" s="15">
        <v>71</v>
      </c>
      <c r="P10" s="49">
        <v>69.9</v>
      </c>
      <c r="Q10" s="14">
        <f>P10/O10*100</f>
        <v>98.45070422535213</v>
      </c>
      <c r="R10" s="15">
        <v>420</v>
      </c>
      <c r="S10" s="16">
        <v>377.6</v>
      </c>
      <c r="T10" s="14">
        <f>S10/R10*100</f>
        <v>89.90476190476191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138.8</v>
      </c>
      <c r="Z10" s="14">
        <f>Y10/X10*100</f>
        <v>115.66666666666667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7491.8</v>
      </c>
      <c r="AK10" s="16">
        <v>6334.1</v>
      </c>
      <c r="AL10" s="14">
        <f>AK10/AJ10*100</f>
        <v>84.54710483461919</v>
      </c>
      <c r="AM10" s="42">
        <v>2382.4</v>
      </c>
      <c r="AN10" s="31">
        <v>2183.8</v>
      </c>
      <c r="AO10" s="14">
        <f>AN10/AM10*100</f>
        <v>91.66386836803224</v>
      </c>
      <c r="AP10" s="15">
        <v>1467.5</v>
      </c>
      <c r="AQ10" s="16">
        <v>1345.2</v>
      </c>
      <c r="AR10" s="14">
        <f>AQ10/AP10*100</f>
        <v>91.66609880749574</v>
      </c>
      <c r="AS10" s="18">
        <v>9396.6</v>
      </c>
      <c r="AT10" s="19">
        <v>7488.8</v>
      </c>
      <c r="AU10" s="14">
        <f>AT10/AS10*100</f>
        <v>79.69691164889427</v>
      </c>
      <c r="AV10" s="44">
        <v>2047.2</v>
      </c>
      <c r="AW10" s="19">
        <v>1727.5</v>
      </c>
      <c r="AX10" s="14">
        <f>AW10/AV10*100</f>
        <v>84.38354826103946</v>
      </c>
      <c r="AY10" s="20">
        <v>1265.9</v>
      </c>
      <c r="AZ10" s="19">
        <v>1061.9</v>
      </c>
      <c r="BA10" s="14">
        <f aca="true" t="shared" si="1" ref="BA10:BA29">AZ10/AY10*100</f>
        <v>83.88498301603602</v>
      </c>
      <c r="BB10" s="25">
        <v>2664</v>
      </c>
      <c r="BC10" s="21">
        <v>1772.1</v>
      </c>
      <c r="BD10" s="14">
        <f>BC10/BB10*100</f>
        <v>66.52027027027026</v>
      </c>
      <c r="BE10" s="20">
        <v>2362.4</v>
      </c>
      <c r="BF10" s="21">
        <v>2016.2</v>
      </c>
      <c r="BG10" s="14">
        <f>BF10/BE10*100</f>
        <v>85.34541144598712</v>
      </c>
      <c r="BH10" s="20">
        <v>2196.9</v>
      </c>
      <c r="BI10" s="32">
        <v>1869.9</v>
      </c>
      <c r="BJ10" s="14">
        <f>BI10/BH10*100</f>
        <v>85.11538986754063</v>
      </c>
      <c r="BK10" s="33">
        <v>0</v>
      </c>
      <c r="BL10" s="33">
        <f>D10-AT10</f>
        <v>113.69999999999982</v>
      </c>
      <c r="BM10" s="14" t="e">
        <f>BL10/BK10*100</f>
        <v>#DIV/0!</v>
      </c>
      <c r="BN10" s="22">
        <f>C10-AS10</f>
        <v>-520</v>
      </c>
      <c r="BO10" s="22">
        <f aca="true" t="shared" si="2" ref="BO10:BO28">D10-AT10</f>
        <v>113.69999999999982</v>
      </c>
      <c r="BP10" s="14">
        <f>BO10/BN10*100</f>
        <v>-21.86538461538458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8477.6</v>
      </c>
      <c r="D11" s="14">
        <f aca="true" t="shared" si="4" ref="D11:D28">G11+AK11</f>
        <v>8064</v>
      </c>
      <c r="E11" s="14">
        <f aca="true" t="shared" si="5" ref="E11:E28">D11/C11*100</f>
        <v>95.12126073417005</v>
      </c>
      <c r="F11" s="42">
        <v>909.5</v>
      </c>
      <c r="G11" s="16">
        <v>787.1</v>
      </c>
      <c r="H11" s="14">
        <f aca="true" t="shared" si="6" ref="H11:H28">G11/F11*100</f>
        <v>86.54205607476636</v>
      </c>
      <c r="I11" s="15">
        <v>32</v>
      </c>
      <c r="J11" s="31">
        <v>31</v>
      </c>
      <c r="K11" s="14">
        <f t="shared" si="0"/>
        <v>96.875</v>
      </c>
      <c r="L11" s="15">
        <v>30</v>
      </c>
      <c r="M11" s="16">
        <v>30.5</v>
      </c>
      <c r="N11" s="14">
        <f aca="true" t="shared" si="7" ref="N11:N28">M11/L11*100</f>
        <v>101.66666666666666</v>
      </c>
      <c r="O11" s="15">
        <v>85</v>
      </c>
      <c r="P11" s="16">
        <v>63.5</v>
      </c>
      <c r="Q11" s="14">
        <f aca="true" t="shared" si="8" ref="Q11:Q28">P11/O11*100</f>
        <v>74.70588235294117</v>
      </c>
      <c r="R11" s="15">
        <v>220</v>
      </c>
      <c r="S11" s="31">
        <v>170.1</v>
      </c>
      <c r="T11" s="14">
        <f>S11/R11*100</f>
        <v>77.31818181818181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46.8</v>
      </c>
      <c r="Z11" s="14">
        <f aca="true" t="shared" si="10" ref="Z11:Z28">Y11/X11*100</f>
        <v>93.6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50">
        <v>7568.1</v>
      </c>
      <c r="AK11" s="31">
        <v>7276.9</v>
      </c>
      <c r="AL11" s="14">
        <f aca="true" t="shared" si="14" ref="AL11:AL28">AK11/AJ11*100</f>
        <v>96.15227071523896</v>
      </c>
      <c r="AM11" s="42">
        <v>2088.8</v>
      </c>
      <c r="AN11" s="31">
        <v>1914.7</v>
      </c>
      <c r="AO11" s="14">
        <f aca="true" t="shared" si="15" ref="AO11:AO28">AN11/AM11*100</f>
        <v>91.66507085407889</v>
      </c>
      <c r="AP11" s="15">
        <v>923.6</v>
      </c>
      <c r="AQ11" s="31">
        <v>846.7</v>
      </c>
      <c r="AR11" s="14">
        <f>AQ11/AP11*100</f>
        <v>91.67388479861413</v>
      </c>
      <c r="AS11" s="18">
        <v>8653.6</v>
      </c>
      <c r="AT11" s="19">
        <v>7452.5</v>
      </c>
      <c r="AU11" s="14">
        <f aca="true" t="shared" si="16" ref="AU11:AU27">AT11/AS11*100</f>
        <v>86.12022741980216</v>
      </c>
      <c r="AV11" s="45">
        <v>1630.3</v>
      </c>
      <c r="AW11" s="19">
        <v>1307.3</v>
      </c>
      <c r="AX11" s="14">
        <f aca="true" t="shared" si="17" ref="AX11:AX28">AW11/AV11*100</f>
        <v>80.18769551616268</v>
      </c>
      <c r="AY11" s="20">
        <v>1173</v>
      </c>
      <c r="AZ11" s="19">
        <v>928.3</v>
      </c>
      <c r="BA11" s="14">
        <f t="shared" si="1"/>
        <v>79.13895993179881</v>
      </c>
      <c r="BB11" s="43">
        <v>2577.6</v>
      </c>
      <c r="BC11" s="21">
        <v>1969.5</v>
      </c>
      <c r="BD11" s="14">
        <f aca="true" t="shared" si="18" ref="BD11:BD28">BC11/BB11*100</f>
        <v>76.40828677839852</v>
      </c>
      <c r="BE11" s="20">
        <v>2777.4</v>
      </c>
      <c r="BF11" s="21">
        <v>2725.5</v>
      </c>
      <c r="BG11" s="14">
        <f aca="true" t="shared" si="19" ref="BG11:BG28">BF11/BE11*100</f>
        <v>98.13134586303737</v>
      </c>
      <c r="BH11" s="20">
        <v>1547.2</v>
      </c>
      <c r="BI11" s="19">
        <v>1349.9</v>
      </c>
      <c r="BJ11" s="14">
        <f aca="true" t="shared" si="20" ref="BJ11:BJ28">BI11/BH11*100</f>
        <v>87.24793174767322</v>
      </c>
      <c r="BK11" s="33">
        <v>0</v>
      </c>
      <c r="BL11" s="33">
        <f aca="true" t="shared" si="21" ref="BL11:BL28">D11-AT11</f>
        <v>611.5</v>
      </c>
      <c r="BM11" s="14" t="e">
        <f aca="true" t="shared" si="22" ref="BM11:BM28">BL11/BK11*100</f>
        <v>#DIV/0!</v>
      </c>
      <c r="BN11" s="22">
        <f aca="true" t="shared" si="23" ref="BN11:BN28">C11-AS11</f>
        <v>-176</v>
      </c>
      <c r="BO11" s="22">
        <f t="shared" si="2"/>
        <v>611.5</v>
      </c>
      <c r="BP11" s="14">
        <f aca="true" t="shared" si="24" ref="BP11:BP28">BO11/BN11*100</f>
        <v>-347.4431818181818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7590.6</v>
      </c>
      <c r="D12" s="14">
        <f t="shared" si="4"/>
        <v>6439</v>
      </c>
      <c r="E12" s="14">
        <f t="shared" si="5"/>
        <v>84.82860379943614</v>
      </c>
      <c r="F12" s="42">
        <v>1426</v>
      </c>
      <c r="G12" s="16">
        <v>1253.7</v>
      </c>
      <c r="H12" s="14">
        <f t="shared" si="6"/>
        <v>87.9172510518934</v>
      </c>
      <c r="I12" s="15">
        <v>45</v>
      </c>
      <c r="J12" s="16">
        <v>39.6</v>
      </c>
      <c r="K12" s="14">
        <f t="shared" si="0"/>
        <v>88</v>
      </c>
      <c r="L12" s="15">
        <v>0</v>
      </c>
      <c r="M12" s="16">
        <v>0.1</v>
      </c>
      <c r="N12" s="14" t="e">
        <f t="shared" si="7"/>
        <v>#DIV/0!</v>
      </c>
      <c r="O12" s="15">
        <v>210</v>
      </c>
      <c r="P12" s="16">
        <v>187.7</v>
      </c>
      <c r="Q12" s="14">
        <f t="shared" si="8"/>
        <v>89.38095238095237</v>
      </c>
      <c r="R12" s="26">
        <v>440</v>
      </c>
      <c r="S12" s="16">
        <v>370.8</v>
      </c>
      <c r="T12" s="14">
        <f aca="true" t="shared" si="25" ref="T12:T28">S12/R12*100</f>
        <v>84.27272727272728</v>
      </c>
      <c r="U12" s="15">
        <v>0</v>
      </c>
      <c r="V12" s="17">
        <v>0</v>
      </c>
      <c r="W12" s="14" t="e">
        <f t="shared" si="9"/>
        <v>#DIV/0!</v>
      </c>
      <c r="X12" s="15">
        <v>200</v>
      </c>
      <c r="Y12" s="17">
        <v>189.4</v>
      </c>
      <c r="Z12" s="14">
        <f t="shared" si="10"/>
        <v>94.7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6164.6</v>
      </c>
      <c r="AK12" s="16">
        <v>5185.3</v>
      </c>
      <c r="AL12" s="14">
        <f t="shared" si="14"/>
        <v>84.11413554812964</v>
      </c>
      <c r="AM12" s="15">
        <v>2085</v>
      </c>
      <c r="AN12" s="31">
        <v>1911.2</v>
      </c>
      <c r="AO12" s="14">
        <f t="shared" si="15"/>
        <v>91.6642685851319</v>
      </c>
      <c r="AP12" s="42">
        <v>197.5</v>
      </c>
      <c r="AQ12" s="16">
        <v>181</v>
      </c>
      <c r="AR12" s="14">
        <f aca="true" t="shared" si="26" ref="AR12:AR28">AQ12/AP12*100</f>
        <v>91.64556962025317</v>
      </c>
      <c r="AS12" s="43">
        <v>7940.6</v>
      </c>
      <c r="AT12" s="19">
        <v>6188.2</v>
      </c>
      <c r="AU12" s="14">
        <f t="shared" si="16"/>
        <v>77.93113870488375</v>
      </c>
      <c r="AV12" s="45">
        <v>1596.1</v>
      </c>
      <c r="AW12" s="19">
        <v>1200.5</v>
      </c>
      <c r="AX12" s="14">
        <f t="shared" si="17"/>
        <v>75.2145855522837</v>
      </c>
      <c r="AY12" s="20">
        <v>1232.8</v>
      </c>
      <c r="AZ12" s="19">
        <v>877.3</v>
      </c>
      <c r="BA12" s="14">
        <f t="shared" si="1"/>
        <v>71.16320571057754</v>
      </c>
      <c r="BB12" s="47">
        <v>2036.8</v>
      </c>
      <c r="BC12" s="21">
        <v>1371.4</v>
      </c>
      <c r="BD12" s="14">
        <f t="shared" si="18"/>
        <v>67.33110761979576</v>
      </c>
      <c r="BE12" s="20">
        <v>3081</v>
      </c>
      <c r="BF12" s="21">
        <v>2673.3</v>
      </c>
      <c r="BG12" s="14">
        <f t="shared" si="19"/>
        <v>86.76728334956184</v>
      </c>
      <c r="BH12" s="20">
        <v>1098.7</v>
      </c>
      <c r="BI12" s="19">
        <v>837.9</v>
      </c>
      <c r="BJ12" s="14">
        <f t="shared" si="20"/>
        <v>76.26285610266679</v>
      </c>
      <c r="BK12" s="33">
        <v>166</v>
      </c>
      <c r="BL12" s="33">
        <f t="shared" si="21"/>
        <v>250.80000000000018</v>
      </c>
      <c r="BM12" s="14">
        <f t="shared" si="22"/>
        <v>151.0843373493977</v>
      </c>
      <c r="BN12" s="22">
        <f t="shared" si="23"/>
        <v>-350</v>
      </c>
      <c r="BO12" s="22">
        <f t="shared" si="2"/>
        <v>250.80000000000018</v>
      </c>
      <c r="BP12" s="14">
        <f t="shared" si="24"/>
        <v>-71.6571428571429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10273.4</v>
      </c>
      <c r="D13" s="14">
        <f t="shared" si="4"/>
        <v>6342.4</v>
      </c>
      <c r="E13" s="14">
        <f t="shared" si="5"/>
        <v>61.736134093873495</v>
      </c>
      <c r="F13" s="42">
        <v>1322</v>
      </c>
      <c r="G13" s="16">
        <v>1088.2</v>
      </c>
      <c r="H13" s="14">
        <f t="shared" si="6"/>
        <v>82.31467473524962</v>
      </c>
      <c r="I13" s="15">
        <v>156</v>
      </c>
      <c r="J13" s="16">
        <v>148.7</v>
      </c>
      <c r="K13" s="14">
        <f t="shared" si="0"/>
        <v>95.32051282051282</v>
      </c>
      <c r="L13" s="15">
        <v>10</v>
      </c>
      <c r="M13" s="16">
        <v>6.4</v>
      </c>
      <c r="N13" s="14">
        <f t="shared" si="7"/>
        <v>64</v>
      </c>
      <c r="O13" s="15">
        <v>83</v>
      </c>
      <c r="P13" s="31">
        <v>62.3</v>
      </c>
      <c r="Q13" s="14">
        <f t="shared" si="8"/>
        <v>75.06024096385542</v>
      </c>
      <c r="R13" s="15">
        <v>350</v>
      </c>
      <c r="S13" s="16">
        <v>267.7</v>
      </c>
      <c r="T13" s="14">
        <v>3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105.9</v>
      </c>
      <c r="Z13" s="14">
        <f t="shared" si="10"/>
        <v>63.795180722891565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8951.4</v>
      </c>
      <c r="AK13" s="31">
        <v>5254.2</v>
      </c>
      <c r="AL13" s="14">
        <f t="shared" si="14"/>
        <v>58.69696360345868</v>
      </c>
      <c r="AM13" s="15">
        <v>494.9</v>
      </c>
      <c r="AN13" s="31">
        <v>453.7</v>
      </c>
      <c r="AO13" s="14">
        <f t="shared" si="15"/>
        <v>91.67508587593454</v>
      </c>
      <c r="AP13" s="15">
        <v>1802.4</v>
      </c>
      <c r="AQ13" s="16">
        <v>1652.2</v>
      </c>
      <c r="AR13" s="14">
        <f t="shared" si="26"/>
        <v>91.66666666666666</v>
      </c>
      <c r="AS13" s="25">
        <v>10323.4</v>
      </c>
      <c r="AT13" s="19">
        <v>6020.1</v>
      </c>
      <c r="AU13" s="14">
        <f t="shared" si="16"/>
        <v>58.31508998973207</v>
      </c>
      <c r="AV13" s="45">
        <v>1371.4</v>
      </c>
      <c r="AW13" s="19">
        <v>1119.7</v>
      </c>
      <c r="AX13" s="14">
        <f t="shared" si="17"/>
        <v>81.64649263526323</v>
      </c>
      <c r="AY13" s="20">
        <v>1007.2</v>
      </c>
      <c r="AZ13" s="19">
        <v>827</v>
      </c>
      <c r="BA13" s="14">
        <f t="shared" si="1"/>
        <v>82.10881652104844</v>
      </c>
      <c r="BB13" s="43">
        <v>1377.5</v>
      </c>
      <c r="BC13" s="32">
        <v>747.4</v>
      </c>
      <c r="BD13" s="14">
        <f t="shared" si="18"/>
        <v>54.25771324863884</v>
      </c>
      <c r="BE13" s="20">
        <v>2510.1</v>
      </c>
      <c r="BF13" s="32">
        <v>2016.5</v>
      </c>
      <c r="BG13" s="14">
        <f t="shared" si="19"/>
        <v>80.33544480299591</v>
      </c>
      <c r="BH13" s="20">
        <v>4943.1</v>
      </c>
      <c r="BI13" s="19">
        <v>2034.3</v>
      </c>
      <c r="BJ13" s="14">
        <f t="shared" si="20"/>
        <v>41.1543363476361</v>
      </c>
      <c r="BK13" s="33">
        <v>0.1</v>
      </c>
      <c r="BL13" s="33">
        <f t="shared" si="21"/>
        <v>322.2999999999993</v>
      </c>
      <c r="BM13" s="14">
        <f>BL13/BK13*100</f>
        <v>322299.9999999993</v>
      </c>
      <c r="BN13" s="22">
        <f t="shared" si="23"/>
        <v>-50</v>
      </c>
      <c r="BO13" s="22">
        <f t="shared" si="2"/>
        <v>322.2999999999993</v>
      </c>
      <c r="BP13" s="14">
        <f>BO13/BN13*100</f>
        <v>-644.5999999999985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9958</v>
      </c>
      <c r="D14" s="30">
        <f t="shared" si="4"/>
        <v>9513.3</v>
      </c>
      <c r="E14" s="14">
        <f t="shared" si="5"/>
        <v>95.53424382406105</v>
      </c>
      <c r="F14" s="42">
        <v>1003.6</v>
      </c>
      <c r="G14" s="16">
        <v>750.5</v>
      </c>
      <c r="H14" s="14">
        <f t="shared" si="6"/>
        <v>74.78078915902749</v>
      </c>
      <c r="I14" s="15">
        <v>64</v>
      </c>
      <c r="J14" s="16">
        <v>56.6</v>
      </c>
      <c r="K14" s="14">
        <f t="shared" si="0"/>
        <v>88.4375</v>
      </c>
      <c r="L14" s="15">
        <v>60</v>
      </c>
      <c r="M14" s="16">
        <v>3</v>
      </c>
      <c r="N14" s="14">
        <f t="shared" si="7"/>
        <v>5</v>
      </c>
      <c r="O14" s="15">
        <v>80</v>
      </c>
      <c r="P14" s="31">
        <v>61.5</v>
      </c>
      <c r="Q14" s="14">
        <f t="shared" si="8"/>
        <v>76.875</v>
      </c>
      <c r="R14" s="15">
        <v>240</v>
      </c>
      <c r="S14" s="16">
        <v>182.6</v>
      </c>
      <c r="T14" s="14">
        <f t="shared" si="25"/>
        <v>76.08333333333334</v>
      </c>
      <c r="U14" s="15">
        <v>0</v>
      </c>
      <c r="V14" s="17">
        <v>0</v>
      </c>
      <c r="W14" s="14" t="e">
        <f t="shared" si="9"/>
        <v>#DIV/0!</v>
      </c>
      <c r="X14" s="15">
        <v>298</v>
      </c>
      <c r="Y14" s="17">
        <v>188.9</v>
      </c>
      <c r="Z14" s="14">
        <f t="shared" si="10"/>
        <v>63.38926174496644</v>
      </c>
      <c r="AA14" s="15">
        <v>10</v>
      </c>
      <c r="AB14" s="16">
        <v>9.1</v>
      </c>
      <c r="AC14" s="14">
        <f t="shared" si="11"/>
        <v>90.99999999999999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8954.4</v>
      </c>
      <c r="AK14" s="16">
        <v>8762.8</v>
      </c>
      <c r="AL14" s="14">
        <f t="shared" si="14"/>
        <v>97.86026981148932</v>
      </c>
      <c r="AM14" s="15">
        <v>746.5</v>
      </c>
      <c r="AN14" s="31">
        <v>684.3</v>
      </c>
      <c r="AO14" s="14">
        <f t="shared" si="15"/>
        <v>91.66778298727394</v>
      </c>
      <c r="AP14" s="50">
        <v>2523.7</v>
      </c>
      <c r="AQ14" s="49">
        <v>2313.4</v>
      </c>
      <c r="AR14" s="14">
        <f t="shared" si="26"/>
        <v>91.66699686967549</v>
      </c>
      <c r="AS14" s="25">
        <v>10908</v>
      </c>
      <c r="AT14" s="32">
        <v>10207.2</v>
      </c>
      <c r="AU14" s="14">
        <f t="shared" si="16"/>
        <v>93.57535753575358</v>
      </c>
      <c r="AV14" s="45">
        <v>1411.7</v>
      </c>
      <c r="AW14" s="19">
        <v>1192.9</v>
      </c>
      <c r="AX14" s="14">
        <f t="shared" si="17"/>
        <v>84.50095629383014</v>
      </c>
      <c r="AY14" s="20">
        <v>936.1</v>
      </c>
      <c r="AZ14" s="32">
        <v>791.5</v>
      </c>
      <c r="BA14" s="14">
        <f t="shared" si="1"/>
        <v>84.55293237901932</v>
      </c>
      <c r="BB14" s="43">
        <v>5511.8</v>
      </c>
      <c r="BC14" s="21">
        <v>5403</v>
      </c>
      <c r="BD14" s="14">
        <f t="shared" si="18"/>
        <v>98.02605319496352</v>
      </c>
      <c r="BE14" s="20">
        <v>2222.9</v>
      </c>
      <c r="BF14" s="21">
        <v>2157</v>
      </c>
      <c r="BG14" s="14">
        <f t="shared" si="19"/>
        <v>97.03540420171846</v>
      </c>
      <c r="BH14" s="20">
        <v>1633.6</v>
      </c>
      <c r="BI14" s="32">
        <v>1347.7</v>
      </c>
      <c r="BJ14" s="14">
        <f t="shared" si="20"/>
        <v>82.49877571008815</v>
      </c>
      <c r="BK14" s="33">
        <v>0</v>
      </c>
      <c r="BL14" s="33">
        <f t="shared" si="21"/>
        <v>-693.9000000000015</v>
      </c>
      <c r="BM14" s="14" t="e">
        <f t="shared" si="22"/>
        <v>#DIV/0!</v>
      </c>
      <c r="BN14" s="22">
        <f t="shared" si="23"/>
        <v>-950</v>
      </c>
      <c r="BO14" s="22">
        <f t="shared" si="2"/>
        <v>-693.9000000000015</v>
      </c>
      <c r="BP14" s="14">
        <f t="shared" si="24"/>
        <v>73.04210526315805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34320.3</v>
      </c>
      <c r="D15" s="30">
        <f t="shared" si="4"/>
        <v>19466.4</v>
      </c>
      <c r="E15" s="14">
        <f t="shared" si="5"/>
        <v>56.71978391797274</v>
      </c>
      <c r="F15" s="42">
        <v>1196.3</v>
      </c>
      <c r="G15" s="16">
        <v>988.2</v>
      </c>
      <c r="H15" s="14">
        <f t="shared" si="6"/>
        <v>82.60469781827302</v>
      </c>
      <c r="I15" s="15">
        <v>28</v>
      </c>
      <c r="J15" s="16">
        <v>27.5</v>
      </c>
      <c r="K15" s="14">
        <f t="shared" si="0"/>
        <v>98.21428571428571</v>
      </c>
      <c r="L15" s="15">
        <v>0</v>
      </c>
      <c r="M15" s="16">
        <v>0</v>
      </c>
      <c r="N15" s="14" t="e">
        <f t="shared" si="7"/>
        <v>#DIV/0!</v>
      </c>
      <c r="O15" s="15">
        <v>169</v>
      </c>
      <c r="P15" s="16">
        <v>106.5</v>
      </c>
      <c r="Q15" s="14">
        <f t="shared" si="8"/>
        <v>63.01775147928994</v>
      </c>
      <c r="R15" s="15">
        <v>353</v>
      </c>
      <c r="S15" s="16">
        <v>294.4</v>
      </c>
      <c r="T15" s="14">
        <f t="shared" si="25"/>
        <v>83.39943342776203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128.8</v>
      </c>
      <c r="Z15" s="14">
        <f t="shared" si="10"/>
        <v>75.76470588235294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33124</v>
      </c>
      <c r="AK15" s="16">
        <v>18478.2</v>
      </c>
      <c r="AL15" s="14">
        <f t="shared" si="14"/>
        <v>55.78492935635793</v>
      </c>
      <c r="AM15" s="15">
        <v>1826.2</v>
      </c>
      <c r="AN15" s="31">
        <v>1674.1</v>
      </c>
      <c r="AO15" s="14">
        <f t="shared" si="15"/>
        <v>91.67122987624575</v>
      </c>
      <c r="AP15" s="15">
        <v>0</v>
      </c>
      <c r="AQ15" s="16">
        <v>0</v>
      </c>
      <c r="AR15" s="14" t="e">
        <f t="shared" si="26"/>
        <v>#DIV/0!</v>
      </c>
      <c r="AS15" s="25">
        <v>35069.6</v>
      </c>
      <c r="AT15" s="19">
        <v>19453.3</v>
      </c>
      <c r="AU15" s="14">
        <f t="shared" si="16"/>
        <v>55.47054999201587</v>
      </c>
      <c r="AV15" s="45">
        <v>1362.4</v>
      </c>
      <c r="AW15" s="19">
        <v>1112.6</v>
      </c>
      <c r="AX15" s="14">
        <f t="shared" si="17"/>
        <v>81.66470933646505</v>
      </c>
      <c r="AY15" s="20">
        <v>1214.6</v>
      </c>
      <c r="AZ15" s="19">
        <v>991.2</v>
      </c>
      <c r="BA15" s="14">
        <f t="shared" si="1"/>
        <v>81.60711345298864</v>
      </c>
      <c r="BB15" s="43">
        <v>2042.5</v>
      </c>
      <c r="BC15" s="21">
        <v>1602</v>
      </c>
      <c r="BD15" s="14">
        <f t="shared" si="18"/>
        <v>78.43329253365972</v>
      </c>
      <c r="BE15" s="20">
        <v>859.9</v>
      </c>
      <c r="BF15" s="21">
        <v>321</v>
      </c>
      <c r="BG15" s="14">
        <f t="shared" si="19"/>
        <v>37.329922083963254</v>
      </c>
      <c r="BH15" s="20">
        <v>30647.4</v>
      </c>
      <c r="BI15" s="19">
        <v>16310.1</v>
      </c>
      <c r="BJ15" s="14">
        <f t="shared" si="20"/>
        <v>53.2185438242722</v>
      </c>
      <c r="BK15" s="33">
        <v>0</v>
      </c>
      <c r="BL15" s="33">
        <f t="shared" si="21"/>
        <v>13.100000000002183</v>
      </c>
      <c r="BM15" s="14" t="e">
        <f t="shared" si="22"/>
        <v>#DIV/0!</v>
      </c>
      <c r="BN15" s="22">
        <f t="shared" si="23"/>
        <v>-749.2999999999956</v>
      </c>
      <c r="BO15" s="22">
        <f t="shared" si="2"/>
        <v>13.100000000002183</v>
      </c>
      <c r="BP15" s="14">
        <f t="shared" si="24"/>
        <v>-1.7482984118513627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5676.5</v>
      </c>
      <c r="D16" s="30">
        <f t="shared" si="4"/>
        <v>4909.599999999999</v>
      </c>
      <c r="E16" s="14">
        <f t="shared" si="5"/>
        <v>86.48991456002818</v>
      </c>
      <c r="F16" s="42">
        <v>1013.1</v>
      </c>
      <c r="G16" s="16">
        <v>784.9</v>
      </c>
      <c r="H16" s="14">
        <f t="shared" si="6"/>
        <v>77.4750764978778</v>
      </c>
      <c r="I16" s="15">
        <v>22</v>
      </c>
      <c r="J16" s="16">
        <v>19.3</v>
      </c>
      <c r="K16" s="14">
        <f t="shared" si="0"/>
        <v>87.72727272727273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27.1</v>
      </c>
      <c r="Q16" s="34">
        <f t="shared" si="8"/>
        <v>22.213114754098363</v>
      </c>
      <c r="R16" s="15">
        <v>327.2</v>
      </c>
      <c r="S16" s="31">
        <v>226.3</v>
      </c>
      <c r="T16" s="14">
        <f t="shared" si="25"/>
        <v>69.16259168704157</v>
      </c>
      <c r="U16" s="15">
        <v>0</v>
      </c>
      <c r="V16" s="17">
        <v>0</v>
      </c>
      <c r="W16" s="14" t="e">
        <f t="shared" si="9"/>
        <v>#DIV/0!</v>
      </c>
      <c r="X16" s="15">
        <v>100</v>
      </c>
      <c r="Y16" s="17">
        <v>103.1</v>
      </c>
      <c r="Z16" s="14">
        <f t="shared" si="10"/>
        <v>103.1</v>
      </c>
      <c r="AA16" s="15">
        <v>50.4</v>
      </c>
      <c r="AB16" s="16">
        <v>60.4</v>
      </c>
      <c r="AC16" s="14">
        <f t="shared" si="11"/>
        <v>119.84126984126983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50">
        <v>4663.4</v>
      </c>
      <c r="AK16" s="31">
        <v>4124.7</v>
      </c>
      <c r="AL16" s="14">
        <f t="shared" si="14"/>
        <v>88.44834241111636</v>
      </c>
      <c r="AM16" s="15">
        <v>1667.1</v>
      </c>
      <c r="AN16" s="31">
        <v>1528.2</v>
      </c>
      <c r="AO16" s="14">
        <f>AN16/AM16*100</f>
        <v>91.66816627676805</v>
      </c>
      <c r="AP16" s="15">
        <v>925.7</v>
      </c>
      <c r="AQ16" s="16">
        <v>891.7</v>
      </c>
      <c r="AR16" s="14">
        <f t="shared" si="26"/>
        <v>96.32710381333045</v>
      </c>
      <c r="AS16" s="25">
        <v>5826.6</v>
      </c>
      <c r="AT16" s="19">
        <v>4920.6</v>
      </c>
      <c r="AU16" s="14">
        <f t="shared" si="16"/>
        <v>84.45062300483987</v>
      </c>
      <c r="AV16" s="45">
        <v>1630.5</v>
      </c>
      <c r="AW16" s="19">
        <v>1397.8</v>
      </c>
      <c r="AX16" s="14">
        <f t="shared" si="17"/>
        <v>85.72830420116529</v>
      </c>
      <c r="AY16" s="20">
        <v>1235.3</v>
      </c>
      <c r="AZ16" s="19">
        <v>1075</v>
      </c>
      <c r="BA16" s="14">
        <f t="shared" si="1"/>
        <v>87.02339512668988</v>
      </c>
      <c r="BB16" s="43">
        <v>878.8</v>
      </c>
      <c r="BC16" s="21">
        <v>698.8</v>
      </c>
      <c r="BD16" s="14">
        <f t="shared" si="18"/>
        <v>79.51752389622212</v>
      </c>
      <c r="BE16" s="46">
        <v>1767.4</v>
      </c>
      <c r="BF16" s="21">
        <v>1522.4</v>
      </c>
      <c r="BG16" s="14">
        <f t="shared" si="19"/>
        <v>86.13782958017427</v>
      </c>
      <c r="BH16" s="20">
        <v>1418.7</v>
      </c>
      <c r="BI16" s="19">
        <v>1198.4</v>
      </c>
      <c r="BJ16" s="14">
        <f t="shared" si="20"/>
        <v>84.47169944315218</v>
      </c>
      <c r="BK16" s="33">
        <f>C16-AS16</f>
        <v>-150.10000000000036</v>
      </c>
      <c r="BL16" s="33">
        <f t="shared" si="21"/>
        <v>-11.00000000000091</v>
      </c>
      <c r="BM16" s="14">
        <f t="shared" si="22"/>
        <v>7.3284477015329</v>
      </c>
      <c r="BN16" s="22">
        <f t="shared" si="23"/>
        <v>-150.10000000000036</v>
      </c>
      <c r="BO16" s="22">
        <f t="shared" si="2"/>
        <v>-11.00000000000091</v>
      </c>
      <c r="BP16" s="14">
        <f t="shared" si="24"/>
        <v>7.3284477015329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79050.7</v>
      </c>
      <c r="D17" s="30">
        <f t="shared" si="4"/>
        <v>68229.7</v>
      </c>
      <c r="E17" s="14">
        <f t="shared" si="5"/>
        <v>86.31131666133254</v>
      </c>
      <c r="F17" s="42">
        <v>36139.1</v>
      </c>
      <c r="G17" s="16">
        <v>30583.3</v>
      </c>
      <c r="H17" s="14">
        <f t="shared" si="6"/>
        <v>84.6266232418627</v>
      </c>
      <c r="I17" s="15">
        <v>21450</v>
      </c>
      <c r="J17" s="16">
        <v>18841.2</v>
      </c>
      <c r="K17" s="14">
        <f t="shared" si="0"/>
        <v>87.83776223776223</v>
      </c>
      <c r="L17" s="15">
        <v>20</v>
      </c>
      <c r="M17" s="16">
        <v>18.3</v>
      </c>
      <c r="N17" s="14">
        <f t="shared" si="7"/>
        <v>91.5</v>
      </c>
      <c r="O17" s="15">
        <v>4090</v>
      </c>
      <c r="P17" s="16">
        <v>3261.7</v>
      </c>
      <c r="Q17" s="14">
        <f t="shared" si="8"/>
        <v>79.7481662591687</v>
      </c>
      <c r="R17" s="15">
        <v>7000</v>
      </c>
      <c r="S17" s="17">
        <v>6075.2</v>
      </c>
      <c r="T17" s="14">
        <f t="shared" si="25"/>
        <v>86.78857142857143</v>
      </c>
      <c r="U17" s="15">
        <v>1310</v>
      </c>
      <c r="V17" s="17">
        <v>411</v>
      </c>
      <c r="W17" s="14">
        <f t="shared" si="9"/>
        <v>31.37404580152672</v>
      </c>
      <c r="X17" s="15">
        <v>45</v>
      </c>
      <c r="Y17" s="17">
        <v>190.2</v>
      </c>
      <c r="Z17" s="14">
        <f t="shared" si="10"/>
        <v>422.66666666666663</v>
      </c>
      <c r="AA17" s="15">
        <v>70</v>
      </c>
      <c r="AB17" s="16">
        <v>67.1</v>
      </c>
      <c r="AC17" s="14">
        <f t="shared" si="11"/>
        <v>95.85714285714285</v>
      </c>
      <c r="AD17" s="14">
        <v>0</v>
      </c>
      <c r="AE17" s="14">
        <v>0</v>
      </c>
      <c r="AF17" s="14" t="e">
        <f t="shared" si="12"/>
        <v>#DIV/0!</v>
      </c>
      <c r="AG17" s="14">
        <v>531</v>
      </c>
      <c r="AH17" s="14">
        <v>601.4</v>
      </c>
      <c r="AI17" s="14">
        <f t="shared" si="13"/>
        <v>113.25800376647834</v>
      </c>
      <c r="AJ17" s="50">
        <v>42911.6</v>
      </c>
      <c r="AK17" s="17">
        <v>37646.4</v>
      </c>
      <c r="AL17" s="14">
        <f t="shared" si="14"/>
        <v>87.73012425544609</v>
      </c>
      <c r="AM17" s="15">
        <v>0</v>
      </c>
      <c r="AN17" s="31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87948.1</v>
      </c>
      <c r="AT17" s="19">
        <v>66329.6</v>
      </c>
      <c r="AU17" s="14">
        <f t="shared" si="16"/>
        <v>75.4190255389258</v>
      </c>
      <c r="AV17" s="45">
        <v>7485.6</v>
      </c>
      <c r="AW17" s="19">
        <v>4513.8</v>
      </c>
      <c r="AX17" s="14">
        <f t="shared" si="17"/>
        <v>60.29977556909266</v>
      </c>
      <c r="AY17" s="20">
        <v>5241.4</v>
      </c>
      <c r="AZ17" s="19">
        <v>3631.7</v>
      </c>
      <c r="BA17" s="14">
        <f t="shared" si="1"/>
        <v>69.2887396497119</v>
      </c>
      <c r="BB17" s="43">
        <v>15524.9</v>
      </c>
      <c r="BC17" s="21">
        <v>10858.2</v>
      </c>
      <c r="BD17" s="14">
        <f t="shared" si="18"/>
        <v>69.94054712107646</v>
      </c>
      <c r="BE17" s="20">
        <v>57031.7</v>
      </c>
      <c r="BF17" s="21">
        <v>45085.9</v>
      </c>
      <c r="BG17" s="14">
        <f t="shared" si="19"/>
        <v>79.05410499774688</v>
      </c>
      <c r="BH17" s="20">
        <v>6138</v>
      </c>
      <c r="BI17" s="19">
        <v>5522</v>
      </c>
      <c r="BJ17" s="14">
        <f t="shared" si="20"/>
        <v>89.96415770609319</v>
      </c>
      <c r="BK17" s="33">
        <v>-3731.7</v>
      </c>
      <c r="BL17" s="33">
        <f t="shared" si="21"/>
        <v>1900.0999999999913</v>
      </c>
      <c r="BM17" s="14">
        <f t="shared" si="22"/>
        <v>-50.917812257147986</v>
      </c>
      <c r="BN17" s="22">
        <f t="shared" si="23"/>
        <v>-8897.400000000009</v>
      </c>
      <c r="BO17" s="22">
        <f t="shared" si="2"/>
        <v>1900.0999999999913</v>
      </c>
      <c r="BP17" s="14">
        <f t="shared" si="24"/>
        <v>-21.355676939330472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10092.6</v>
      </c>
      <c r="D18" s="30">
        <f t="shared" si="4"/>
        <v>8820.199999999999</v>
      </c>
      <c r="E18" s="14">
        <f t="shared" si="5"/>
        <v>87.39274319798663</v>
      </c>
      <c r="F18" s="42">
        <v>1060.5</v>
      </c>
      <c r="G18" s="16">
        <v>994.3</v>
      </c>
      <c r="H18" s="14">
        <f t="shared" si="6"/>
        <v>93.75766148043375</v>
      </c>
      <c r="I18" s="15">
        <v>40</v>
      </c>
      <c r="J18" s="16">
        <v>31.3</v>
      </c>
      <c r="K18" s="14">
        <f t="shared" si="0"/>
        <v>78.25</v>
      </c>
      <c r="L18" s="15">
        <v>3</v>
      </c>
      <c r="M18" s="16">
        <v>2.6</v>
      </c>
      <c r="N18" s="14">
        <f t="shared" si="7"/>
        <v>86.66666666666667</v>
      </c>
      <c r="O18" s="15">
        <v>86</v>
      </c>
      <c r="P18" s="16">
        <v>149.1</v>
      </c>
      <c r="Q18" s="14">
        <f t="shared" si="8"/>
        <v>173.37209302325581</v>
      </c>
      <c r="R18" s="15">
        <v>305</v>
      </c>
      <c r="S18" s="16">
        <v>252.6</v>
      </c>
      <c r="T18" s="14">
        <f t="shared" si="25"/>
        <v>82.81967213114754</v>
      </c>
      <c r="U18" s="15">
        <v>0</v>
      </c>
      <c r="V18" s="17">
        <v>0</v>
      </c>
      <c r="W18" s="14" t="e">
        <f t="shared" si="9"/>
        <v>#DIV/0!</v>
      </c>
      <c r="X18" s="15">
        <v>67</v>
      </c>
      <c r="Y18" s="31">
        <v>66.1</v>
      </c>
      <c r="Z18" s="14">
        <f t="shared" si="10"/>
        <v>98.65671641791045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9032.1</v>
      </c>
      <c r="AK18" s="31">
        <v>7825.9</v>
      </c>
      <c r="AL18" s="14">
        <f t="shared" si="14"/>
        <v>86.64540915180301</v>
      </c>
      <c r="AM18" s="15">
        <v>1542.7</v>
      </c>
      <c r="AN18" s="31">
        <v>1414</v>
      </c>
      <c r="AO18" s="14">
        <f t="shared" si="15"/>
        <v>91.6574836325922</v>
      </c>
      <c r="AP18" s="15">
        <v>3074.5</v>
      </c>
      <c r="AQ18" s="16">
        <v>2818.3</v>
      </c>
      <c r="AR18" s="14">
        <f t="shared" si="26"/>
        <v>91.66693771344934</v>
      </c>
      <c r="AS18" s="25">
        <v>10752.6</v>
      </c>
      <c r="AT18" s="32">
        <v>8768.3</v>
      </c>
      <c r="AU18" s="14">
        <f t="shared" si="16"/>
        <v>81.54585867604114</v>
      </c>
      <c r="AV18" s="45">
        <v>1992.1</v>
      </c>
      <c r="AW18" s="19">
        <v>1531.4</v>
      </c>
      <c r="AX18" s="14">
        <f t="shared" si="17"/>
        <v>76.8736509211385</v>
      </c>
      <c r="AY18" s="20">
        <v>1270.9</v>
      </c>
      <c r="AZ18" s="19">
        <v>968.1</v>
      </c>
      <c r="BA18" s="14">
        <f t="shared" si="1"/>
        <v>76.17436462349517</v>
      </c>
      <c r="BB18" s="43">
        <v>2814.6</v>
      </c>
      <c r="BC18" s="21">
        <v>1943.1</v>
      </c>
      <c r="BD18" s="14">
        <f t="shared" si="18"/>
        <v>69.03645278192283</v>
      </c>
      <c r="BE18" s="20">
        <v>3253.3</v>
      </c>
      <c r="BF18" s="21">
        <v>2890.4</v>
      </c>
      <c r="BG18" s="14">
        <f t="shared" si="19"/>
        <v>88.84517259398149</v>
      </c>
      <c r="BH18" s="20">
        <v>2571.3</v>
      </c>
      <c r="BI18" s="32">
        <v>2302.7</v>
      </c>
      <c r="BJ18" s="14">
        <f t="shared" si="20"/>
        <v>89.55392214055145</v>
      </c>
      <c r="BK18" s="33">
        <v>0</v>
      </c>
      <c r="BL18" s="33">
        <f t="shared" si="21"/>
        <v>51.899999999999636</v>
      </c>
      <c r="BM18" s="14" t="e">
        <f t="shared" si="22"/>
        <v>#DIV/0!</v>
      </c>
      <c r="BN18" s="22">
        <f t="shared" si="23"/>
        <v>-660</v>
      </c>
      <c r="BO18" s="22">
        <f t="shared" si="2"/>
        <v>51.899999999999636</v>
      </c>
      <c r="BP18" s="14">
        <f t="shared" si="24"/>
        <v>-7.863636363636309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7506.8</v>
      </c>
      <c r="D19" s="30">
        <f t="shared" si="4"/>
        <v>5638.299999999999</v>
      </c>
      <c r="E19" s="14">
        <f t="shared" si="5"/>
        <v>75.10923429423988</v>
      </c>
      <c r="F19" s="42">
        <v>1538.3</v>
      </c>
      <c r="G19" s="16">
        <v>1108.9</v>
      </c>
      <c r="H19" s="14">
        <f t="shared" si="6"/>
        <v>72.08606903724892</v>
      </c>
      <c r="I19" s="15">
        <v>63</v>
      </c>
      <c r="J19" s="31">
        <v>62.5</v>
      </c>
      <c r="K19" s="14">
        <f t="shared" si="0"/>
        <v>99.20634920634922</v>
      </c>
      <c r="L19" s="15">
        <v>46</v>
      </c>
      <c r="M19" s="16">
        <v>32.4</v>
      </c>
      <c r="N19" s="14">
        <f t="shared" si="7"/>
        <v>70.43478260869564</v>
      </c>
      <c r="O19" s="15">
        <v>173</v>
      </c>
      <c r="P19" s="16">
        <v>72</v>
      </c>
      <c r="Q19" s="14">
        <f t="shared" si="8"/>
        <v>41.61849710982659</v>
      </c>
      <c r="R19" s="15">
        <v>327</v>
      </c>
      <c r="S19" s="16">
        <v>250.2</v>
      </c>
      <c r="T19" s="14">
        <f t="shared" si="25"/>
        <v>76.5137614678899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75.7</v>
      </c>
      <c r="Z19" s="14">
        <f t="shared" si="10"/>
        <v>36.04761904761905</v>
      </c>
      <c r="AA19" s="15">
        <v>70</v>
      </c>
      <c r="AB19" s="16">
        <v>29.3</v>
      </c>
      <c r="AC19" s="14">
        <f t="shared" si="11"/>
        <v>41.85714285714286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5968.5</v>
      </c>
      <c r="AK19" s="16">
        <v>4529.4</v>
      </c>
      <c r="AL19" s="14">
        <f t="shared" si="14"/>
        <v>75.88841417441567</v>
      </c>
      <c r="AM19" s="15">
        <v>2121.6</v>
      </c>
      <c r="AN19" s="31">
        <v>1944.8</v>
      </c>
      <c r="AO19" s="14">
        <f t="shared" si="15"/>
        <v>91.66666666666666</v>
      </c>
      <c r="AP19" s="15">
        <v>485.6</v>
      </c>
      <c r="AQ19" s="16">
        <v>445.1</v>
      </c>
      <c r="AR19" s="14">
        <f t="shared" si="26"/>
        <v>91.65980230642504</v>
      </c>
      <c r="AS19" s="25">
        <v>7986.8</v>
      </c>
      <c r="AT19" s="19">
        <v>5237.2</v>
      </c>
      <c r="AU19" s="14">
        <f t="shared" si="16"/>
        <v>65.57319577302549</v>
      </c>
      <c r="AV19" s="45">
        <v>1857.5</v>
      </c>
      <c r="AW19" s="19">
        <v>1465</v>
      </c>
      <c r="AX19" s="14">
        <f t="shared" si="17"/>
        <v>78.86944818304173</v>
      </c>
      <c r="AY19" s="20">
        <v>1275.9</v>
      </c>
      <c r="AZ19" s="32">
        <v>1016.4</v>
      </c>
      <c r="BA19" s="14">
        <f t="shared" si="1"/>
        <v>79.66141547143192</v>
      </c>
      <c r="BB19" s="43">
        <v>1551.7</v>
      </c>
      <c r="BC19" s="21">
        <v>165.8</v>
      </c>
      <c r="BD19" s="14">
        <f t="shared" si="18"/>
        <v>10.685055100857124</v>
      </c>
      <c r="BE19" s="20">
        <v>1295</v>
      </c>
      <c r="BF19" s="21">
        <v>503.4</v>
      </c>
      <c r="BG19" s="14">
        <f t="shared" si="19"/>
        <v>38.87258687258687</v>
      </c>
      <c r="BH19" s="20">
        <v>3153.4</v>
      </c>
      <c r="BI19" s="19">
        <v>2996.8</v>
      </c>
      <c r="BJ19" s="14">
        <f t="shared" si="20"/>
        <v>95.03393162935245</v>
      </c>
      <c r="BK19" s="33">
        <v>0</v>
      </c>
      <c r="BL19" s="33">
        <f t="shared" si="21"/>
        <v>401.09999999999945</v>
      </c>
      <c r="BM19" s="14" t="e">
        <f t="shared" si="22"/>
        <v>#DIV/0!</v>
      </c>
      <c r="BN19" s="22">
        <f t="shared" si="23"/>
        <v>-480</v>
      </c>
      <c r="BO19" s="22">
        <f t="shared" si="2"/>
        <v>401.09999999999945</v>
      </c>
      <c r="BP19" s="14">
        <f t="shared" si="24"/>
        <v>-83.56249999999989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12483.900000000001</v>
      </c>
      <c r="D20" s="30">
        <f t="shared" si="4"/>
        <v>10573.699999999999</v>
      </c>
      <c r="E20" s="14">
        <f t="shared" si="5"/>
        <v>84.69869191518674</v>
      </c>
      <c r="F20" s="42">
        <v>2877.7</v>
      </c>
      <c r="G20" s="16">
        <v>2025.3</v>
      </c>
      <c r="H20" s="14">
        <f t="shared" si="6"/>
        <v>70.37912221565834</v>
      </c>
      <c r="I20" s="15">
        <v>370</v>
      </c>
      <c r="J20" s="31">
        <v>325.2</v>
      </c>
      <c r="K20" s="14">
        <f t="shared" si="0"/>
        <v>87.89189189189189</v>
      </c>
      <c r="L20" s="15">
        <v>15</v>
      </c>
      <c r="M20" s="16">
        <v>10.6</v>
      </c>
      <c r="N20" s="14">
        <f t="shared" si="7"/>
        <v>70.66666666666667</v>
      </c>
      <c r="O20" s="15">
        <v>445</v>
      </c>
      <c r="P20" s="16">
        <v>219</v>
      </c>
      <c r="Q20" s="14">
        <f t="shared" si="8"/>
        <v>49.21348314606742</v>
      </c>
      <c r="R20" s="15">
        <v>747</v>
      </c>
      <c r="S20" s="16">
        <v>402</v>
      </c>
      <c r="T20" s="14">
        <f t="shared" si="25"/>
        <v>53.81526104417671</v>
      </c>
      <c r="U20" s="15">
        <v>0</v>
      </c>
      <c r="V20" s="17">
        <v>0</v>
      </c>
      <c r="W20" s="14" t="e">
        <f t="shared" si="9"/>
        <v>#DIV/0!</v>
      </c>
      <c r="X20" s="15">
        <v>290</v>
      </c>
      <c r="Y20" s="17">
        <v>235.7</v>
      </c>
      <c r="Z20" s="14">
        <f t="shared" si="10"/>
        <v>81.27586206896551</v>
      </c>
      <c r="AA20" s="15">
        <v>305</v>
      </c>
      <c r="AB20" s="16">
        <v>208.5</v>
      </c>
      <c r="AC20" s="14">
        <f t="shared" si="11"/>
        <v>68.36065573770492</v>
      </c>
      <c r="AD20" s="14">
        <v>0</v>
      </c>
      <c r="AE20" s="14">
        <v>0</v>
      </c>
      <c r="AF20" s="14" t="e">
        <f t="shared" si="12"/>
        <v>#DIV/0!</v>
      </c>
      <c r="AG20" s="14">
        <v>1</v>
      </c>
      <c r="AH20" s="14">
        <v>0.2</v>
      </c>
      <c r="AI20" s="14">
        <v>0.2</v>
      </c>
      <c r="AJ20" s="42">
        <v>9606.2</v>
      </c>
      <c r="AK20" s="16">
        <v>8548.4</v>
      </c>
      <c r="AL20" s="14">
        <f t="shared" si="14"/>
        <v>88.98836168307966</v>
      </c>
      <c r="AM20" s="15">
        <v>3345</v>
      </c>
      <c r="AN20" s="31">
        <v>3066.3</v>
      </c>
      <c r="AO20" s="14">
        <f t="shared" si="15"/>
        <v>91.66816143497758</v>
      </c>
      <c r="AP20" s="15">
        <v>0</v>
      </c>
      <c r="AQ20" s="16">
        <v>0</v>
      </c>
      <c r="AR20" s="14" t="e">
        <f t="shared" si="26"/>
        <v>#DIV/0!</v>
      </c>
      <c r="AS20" s="25">
        <v>14415.9</v>
      </c>
      <c r="AT20" s="19">
        <v>11667.8</v>
      </c>
      <c r="AU20" s="14">
        <f t="shared" si="16"/>
        <v>80.93702092828057</v>
      </c>
      <c r="AV20" s="45">
        <v>2540.1</v>
      </c>
      <c r="AW20" s="19">
        <v>2107</v>
      </c>
      <c r="AX20" s="14">
        <f t="shared" si="17"/>
        <v>82.94949017755206</v>
      </c>
      <c r="AY20" s="46">
        <v>1517.2</v>
      </c>
      <c r="AZ20" s="19">
        <v>1195.1</v>
      </c>
      <c r="BA20" s="14">
        <f t="shared" si="1"/>
        <v>78.77010282098603</v>
      </c>
      <c r="BB20" s="48">
        <v>3239.9</v>
      </c>
      <c r="BC20" s="21">
        <v>2390.5</v>
      </c>
      <c r="BD20" s="14">
        <f t="shared" si="18"/>
        <v>73.78314145498318</v>
      </c>
      <c r="BE20" s="20">
        <v>5141.2</v>
      </c>
      <c r="BF20" s="21">
        <v>4333.7</v>
      </c>
      <c r="BG20" s="14">
        <f t="shared" si="19"/>
        <v>84.29355014393526</v>
      </c>
      <c r="BH20" s="20">
        <v>2818.7</v>
      </c>
      <c r="BI20" s="19">
        <v>2342.6</v>
      </c>
      <c r="BJ20" s="14">
        <f t="shared" si="20"/>
        <v>83.10923475360981</v>
      </c>
      <c r="BK20" s="33">
        <v>863.3</v>
      </c>
      <c r="BL20" s="33">
        <f t="shared" si="21"/>
        <v>-1094.1000000000004</v>
      </c>
      <c r="BM20" s="14">
        <f t="shared" si="22"/>
        <v>-126.73462295841543</v>
      </c>
      <c r="BN20" s="22">
        <f t="shared" si="23"/>
        <v>-1931.9999999999982</v>
      </c>
      <c r="BO20" s="22">
        <f t="shared" si="2"/>
        <v>-1094.1000000000004</v>
      </c>
      <c r="BP20" s="14">
        <f t="shared" si="24"/>
        <v>56.63043478260876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9453.2</v>
      </c>
      <c r="D21" s="40">
        <f t="shared" si="4"/>
        <v>8389.4</v>
      </c>
      <c r="E21" s="14">
        <f t="shared" si="5"/>
        <v>88.74666779503237</v>
      </c>
      <c r="F21" s="42">
        <v>899.2</v>
      </c>
      <c r="G21" s="16">
        <v>617.4</v>
      </c>
      <c r="H21" s="14">
        <f t="shared" si="6"/>
        <v>68.66103202846975</v>
      </c>
      <c r="I21" s="15">
        <v>31</v>
      </c>
      <c r="J21" s="16">
        <v>27.6</v>
      </c>
      <c r="K21" s="14">
        <f t="shared" si="0"/>
        <v>89.03225806451613</v>
      </c>
      <c r="L21" s="15">
        <v>16</v>
      </c>
      <c r="M21" s="16">
        <v>16</v>
      </c>
      <c r="N21" s="14">
        <f t="shared" si="7"/>
        <v>100</v>
      </c>
      <c r="O21" s="15">
        <v>41</v>
      </c>
      <c r="P21" s="16">
        <v>25</v>
      </c>
      <c r="Q21" s="14">
        <f t="shared" si="8"/>
        <v>60.97560975609756</v>
      </c>
      <c r="R21" s="15">
        <v>180.7</v>
      </c>
      <c r="S21" s="16">
        <v>126.4</v>
      </c>
      <c r="T21" s="14">
        <f t="shared" si="25"/>
        <v>69.9501936912009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87.7</v>
      </c>
      <c r="Z21" s="14">
        <f t="shared" si="10"/>
        <v>34.8015873015873</v>
      </c>
      <c r="AA21" s="15">
        <v>6</v>
      </c>
      <c r="AB21" s="31">
        <v>6.6</v>
      </c>
      <c r="AC21" s="14">
        <f t="shared" si="11"/>
        <v>109.99999999999999</v>
      </c>
      <c r="AD21" s="14">
        <v>0</v>
      </c>
      <c r="AE21" s="14">
        <v>0</v>
      </c>
      <c r="AF21" s="14" t="e">
        <f t="shared" si="12"/>
        <v>#DIV/0!</v>
      </c>
      <c r="AG21" s="14">
        <v>1</v>
      </c>
      <c r="AH21" s="30">
        <v>1.5</v>
      </c>
      <c r="AI21" s="14">
        <f t="shared" si="13"/>
        <v>150</v>
      </c>
      <c r="AJ21" s="50">
        <v>8554</v>
      </c>
      <c r="AK21" s="17">
        <v>7772</v>
      </c>
      <c r="AL21" s="14">
        <f t="shared" si="14"/>
        <v>90.85807809212064</v>
      </c>
      <c r="AM21" s="15">
        <v>794.7</v>
      </c>
      <c r="AN21" s="31">
        <v>728.5</v>
      </c>
      <c r="AO21" s="14">
        <f t="shared" si="15"/>
        <v>91.6698125078646</v>
      </c>
      <c r="AP21" s="15">
        <v>2328.2</v>
      </c>
      <c r="AQ21" s="16">
        <v>2134.2</v>
      </c>
      <c r="AR21" s="14">
        <f t="shared" si="26"/>
        <v>91.66738252727428</v>
      </c>
      <c r="AS21" s="25">
        <v>9690.8</v>
      </c>
      <c r="AT21" s="19">
        <v>5538.4</v>
      </c>
      <c r="AU21" s="14">
        <f t="shared" si="16"/>
        <v>57.151112395261485</v>
      </c>
      <c r="AV21" s="45">
        <v>1597.5</v>
      </c>
      <c r="AW21" s="19">
        <v>1201.9</v>
      </c>
      <c r="AX21" s="14">
        <f t="shared" si="17"/>
        <v>75.23630672926448</v>
      </c>
      <c r="AY21" s="46">
        <v>1054.6</v>
      </c>
      <c r="AZ21" s="19">
        <v>885.9</v>
      </c>
      <c r="BA21" s="14">
        <f t="shared" si="1"/>
        <v>84.00341361653709</v>
      </c>
      <c r="BB21" s="43">
        <v>914.1</v>
      </c>
      <c r="BC21" s="21">
        <v>120.9</v>
      </c>
      <c r="BD21" s="14">
        <f t="shared" si="18"/>
        <v>13.226124056448965</v>
      </c>
      <c r="BE21" s="20">
        <v>2330.6</v>
      </c>
      <c r="BF21" s="21">
        <v>1826.2</v>
      </c>
      <c r="BG21" s="14">
        <f t="shared" si="19"/>
        <v>78.35750450527762</v>
      </c>
      <c r="BH21" s="20">
        <v>4695.5</v>
      </c>
      <c r="BI21" s="19">
        <v>2289.9</v>
      </c>
      <c r="BJ21" s="14">
        <f t="shared" si="20"/>
        <v>48.767969332339476</v>
      </c>
      <c r="BK21" s="33">
        <f>C21-AS21</f>
        <v>-237.59999999999854</v>
      </c>
      <c r="BL21" s="33">
        <f t="shared" si="21"/>
        <v>2851</v>
      </c>
      <c r="BM21" s="14">
        <f t="shared" si="22"/>
        <v>-1199.9158249158322</v>
      </c>
      <c r="BN21" s="22">
        <f t="shared" si="23"/>
        <v>-237.59999999999854</v>
      </c>
      <c r="BO21" s="22">
        <f t="shared" si="2"/>
        <v>2851</v>
      </c>
      <c r="BP21" s="14">
        <f t="shared" si="24"/>
        <v>-1199.9158249158322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8169.700000000001</v>
      </c>
      <c r="D22" s="34">
        <f t="shared" si="4"/>
        <v>6747</v>
      </c>
      <c r="E22" s="14">
        <f t="shared" si="5"/>
        <v>82.5856518599214</v>
      </c>
      <c r="F22" s="42">
        <v>1260.9</v>
      </c>
      <c r="G22" s="16">
        <v>1032.7</v>
      </c>
      <c r="H22" s="14">
        <f t="shared" si="6"/>
        <v>81.90181616305813</v>
      </c>
      <c r="I22" s="15">
        <v>34.5</v>
      </c>
      <c r="J22" s="16">
        <v>31.1</v>
      </c>
      <c r="K22" s="14">
        <f t="shared" si="0"/>
        <v>90.14492753623189</v>
      </c>
      <c r="L22" s="15">
        <v>18</v>
      </c>
      <c r="M22" s="31">
        <v>15</v>
      </c>
      <c r="N22" s="14">
        <f t="shared" si="7"/>
        <v>83.33333333333334</v>
      </c>
      <c r="O22" s="15">
        <v>92</v>
      </c>
      <c r="P22" s="16">
        <v>85.7</v>
      </c>
      <c r="Q22" s="14">
        <f t="shared" si="8"/>
        <v>93.15217391304348</v>
      </c>
      <c r="R22" s="15">
        <v>370</v>
      </c>
      <c r="S22" s="16">
        <v>303.9</v>
      </c>
      <c r="T22" s="14">
        <f t="shared" si="25"/>
        <v>82.13513513513513</v>
      </c>
      <c r="U22" s="15">
        <v>0</v>
      </c>
      <c r="V22" s="17">
        <v>0</v>
      </c>
      <c r="W22" s="14" t="e">
        <f t="shared" si="9"/>
        <v>#DIV/0!</v>
      </c>
      <c r="X22" s="15">
        <v>110</v>
      </c>
      <c r="Y22" s="17">
        <v>81.8</v>
      </c>
      <c r="Z22" s="14">
        <f t="shared" si="10"/>
        <v>74.36363636363636</v>
      </c>
      <c r="AA22" s="15">
        <v>100</v>
      </c>
      <c r="AB22" s="16">
        <v>40.5</v>
      </c>
      <c r="AC22" s="14">
        <f t="shared" si="11"/>
        <v>40.5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6908.8</v>
      </c>
      <c r="AK22" s="16">
        <v>5714.3</v>
      </c>
      <c r="AL22" s="14">
        <f t="shared" si="14"/>
        <v>82.71045622973598</v>
      </c>
      <c r="AM22" s="15">
        <v>1937.3</v>
      </c>
      <c r="AN22" s="31">
        <v>1775.9</v>
      </c>
      <c r="AO22" s="14">
        <f t="shared" si="15"/>
        <v>91.66881742631499</v>
      </c>
      <c r="AP22" s="15">
        <v>982.7</v>
      </c>
      <c r="AQ22" s="16">
        <v>900.8</v>
      </c>
      <c r="AR22" s="14">
        <f>AQ22/AP22*100</f>
        <v>91.66581866286761</v>
      </c>
      <c r="AS22" s="25">
        <v>8643.7</v>
      </c>
      <c r="AT22" s="19">
        <v>6654</v>
      </c>
      <c r="AU22" s="14">
        <f t="shared" si="16"/>
        <v>76.98092252160532</v>
      </c>
      <c r="AV22" s="45">
        <v>1829.8</v>
      </c>
      <c r="AW22" s="32">
        <v>1541.1</v>
      </c>
      <c r="AX22" s="14">
        <f t="shared" si="17"/>
        <v>84.22231937916712</v>
      </c>
      <c r="AY22" s="46">
        <v>1270.4</v>
      </c>
      <c r="AZ22" s="32">
        <v>1062.3</v>
      </c>
      <c r="BA22" s="14">
        <f t="shared" si="1"/>
        <v>83.61933249370276</v>
      </c>
      <c r="BB22" s="43">
        <v>2444.9</v>
      </c>
      <c r="BC22" s="21">
        <v>1158.9</v>
      </c>
      <c r="BD22" s="14">
        <f t="shared" si="18"/>
        <v>47.40071168554951</v>
      </c>
      <c r="BE22" s="20">
        <v>2637.6</v>
      </c>
      <c r="BF22" s="21">
        <v>2482.7</v>
      </c>
      <c r="BG22" s="14">
        <f t="shared" si="19"/>
        <v>94.12723688201396</v>
      </c>
      <c r="BH22" s="20">
        <v>1598.6</v>
      </c>
      <c r="BI22" s="32">
        <v>1364.3</v>
      </c>
      <c r="BJ22" s="14">
        <f t="shared" si="20"/>
        <v>85.34342549731015</v>
      </c>
      <c r="BK22" s="33">
        <v>0</v>
      </c>
      <c r="BL22" s="33">
        <f t="shared" si="21"/>
        <v>93</v>
      </c>
      <c r="BM22" s="14" t="e">
        <f t="shared" si="22"/>
        <v>#DIV/0!</v>
      </c>
      <c r="BN22" s="22">
        <f t="shared" si="23"/>
        <v>-474</v>
      </c>
      <c r="BO22" s="22">
        <f t="shared" si="2"/>
        <v>93</v>
      </c>
      <c r="BP22" s="14">
        <f t="shared" si="24"/>
        <v>-19.62025316455696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6201.6</v>
      </c>
      <c r="D23" s="34">
        <f t="shared" si="4"/>
        <v>5181.700000000001</v>
      </c>
      <c r="E23" s="14">
        <f t="shared" si="5"/>
        <v>83.55424406604747</v>
      </c>
      <c r="F23" s="42">
        <v>1145.4</v>
      </c>
      <c r="G23" s="16">
        <v>870.6</v>
      </c>
      <c r="H23" s="14">
        <f t="shared" si="6"/>
        <v>76.00838135149293</v>
      </c>
      <c r="I23" s="15">
        <v>35</v>
      </c>
      <c r="J23" s="16">
        <v>34.5</v>
      </c>
      <c r="K23" s="14">
        <f t="shared" si="0"/>
        <v>98.57142857142858</v>
      </c>
      <c r="L23" s="15">
        <v>91</v>
      </c>
      <c r="M23" s="16">
        <v>90.1</v>
      </c>
      <c r="N23" s="14">
        <f t="shared" si="7"/>
        <v>99.01098901098901</v>
      </c>
      <c r="O23" s="15">
        <v>50</v>
      </c>
      <c r="P23" s="16">
        <v>22.5</v>
      </c>
      <c r="Q23" s="14">
        <f t="shared" si="8"/>
        <v>45</v>
      </c>
      <c r="R23" s="15">
        <v>267</v>
      </c>
      <c r="S23" s="16">
        <v>200.2</v>
      </c>
      <c r="T23" s="14">
        <f t="shared" si="25"/>
        <v>74.9812734082397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133.6</v>
      </c>
      <c r="Z23" s="14">
        <f t="shared" si="10"/>
        <v>51.38461538461539</v>
      </c>
      <c r="AA23" s="15">
        <v>14</v>
      </c>
      <c r="AB23" s="16">
        <v>9</v>
      </c>
      <c r="AC23" s="14">
        <f t="shared" si="11"/>
        <v>64.28571428571429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5056.2</v>
      </c>
      <c r="AK23" s="16">
        <v>4311.1</v>
      </c>
      <c r="AL23" s="14">
        <f t="shared" si="14"/>
        <v>85.26363672323089</v>
      </c>
      <c r="AM23" s="15">
        <v>985.7</v>
      </c>
      <c r="AN23" s="16">
        <v>903.5</v>
      </c>
      <c r="AO23" s="14">
        <f t="shared" si="15"/>
        <v>91.66074870650299</v>
      </c>
      <c r="AP23" s="15">
        <v>1213.4</v>
      </c>
      <c r="AQ23" s="16">
        <v>1112.3</v>
      </c>
      <c r="AR23" s="14">
        <f>AQ23/AP23*100</f>
        <v>91.66804021757045</v>
      </c>
      <c r="AS23" s="25">
        <v>6807.6</v>
      </c>
      <c r="AT23" s="32">
        <v>5321.8</v>
      </c>
      <c r="AU23" s="14">
        <f t="shared" si="16"/>
        <v>78.17439332510723</v>
      </c>
      <c r="AV23" s="45">
        <v>1569</v>
      </c>
      <c r="AW23" s="19">
        <v>1272.2</v>
      </c>
      <c r="AX23" s="14">
        <f t="shared" si="17"/>
        <v>81.08349267049077</v>
      </c>
      <c r="AY23" s="46">
        <v>1021.2</v>
      </c>
      <c r="AZ23" s="19">
        <v>843.4</v>
      </c>
      <c r="BA23" s="14">
        <f t="shared" si="1"/>
        <v>82.5891108499804</v>
      </c>
      <c r="BB23" s="25">
        <v>883.4</v>
      </c>
      <c r="BC23" s="21">
        <v>497.4</v>
      </c>
      <c r="BD23" s="14">
        <f t="shared" si="18"/>
        <v>56.30518451437627</v>
      </c>
      <c r="BE23" s="20">
        <v>2797.1</v>
      </c>
      <c r="BF23" s="21">
        <v>2216.3</v>
      </c>
      <c r="BG23" s="14">
        <f t="shared" si="19"/>
        <v>79.23563690965644</v>
      </c>
      <c r="BH23" s="20">
        <v>1430</v>
      </c>
      <c r="BI23" s="19">
        <v>1229.2</v>
      </c>
      <c r="BJ23" s="14">
        <f t="shared" si="20"/>
        <v>85.95804195804196</v>
      </c>
      <c r="BK23" s="33">
        <v>0</v>
      </c>
      <c r="BL23" s="33">
        <f t="shared" si="21"/>
        <v>-140.09999999999945</v>
      </c>
      <c r="BM23" s="14" t="e">
        <f t="shared" si="22"/>
        <v>#DIV/0!</v>
      </c>
      <c r="BN23" s="22">
        <f t="shared" si="23"/>
        <v>-606</v>
      </c>
      <c r="BO23" s="22">
        <f t="shared" si="2"/>
        <v>-140.09999999999945</v>
      </c>
      <c r="BP23" s="14">
        <f t="shared" si="24"/>
        <v>23.11881188118803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10230.3</v>
      </c>
      <c r="D24" s="34">
        <f t="shared" si="4"/>
        <v>6924.5</v>
      </c>
      <c r="E24" s="14">
        <f t="shared" si="5"/>
        <v>67.68618711083741</v>
      </c>
      <c r="F24" s="42">
        <v>819.5</v>
      </c>
      <c r="G24" s="31">
        <v>726.8</v>
      </c>
      <c r="H24" s="14">
        <f t="shared" si="6"/>
        <v>88.6882245271507</v>
      </c>
      <c r="I24" s="15">
        <v>99.8</v>
      </c>
      <c r="J24" s="16">
        <v>88.5</v>
      </c>
      <c r="K24" s="14">
        <f t="shared" si="0"/>
        <v>88.67735470941884</v>
      </c>
      <c r="L24" s="15">
        <v>55.8</v>
      </c>
      <c r="M24" s="16">
        <v>55.8</v>
      </c>
      <c r="N24" s="14">
        <f t="shared" si="7"/>
        <v>100</v>
      </c>
      <c r="O24" s="15">
        <v>119</v>
      </c>
      <c r="P24" s="16">
        <v>110.5</v>
      </c>
      <c r="Q24" s="14">
        <f t="shared" si="8"/>
        <v>92.85714285714286</v>
      </c>
      <c r="R24" s="15">
        <v>237</v>
      </c>
      <c r="S24" s="16">
        <v>202.2</v>
      </c>
      <c r="T24" s="14">
        <f t="shared" si="25"/>
        <v>85.31645569620252</v>
      </c>
      <c r="U24" s="15">
        <v>0</v>
      </c>
      <c r="V24" s="17">
        <v>0</v>
      </c>
      <c r="W24" s="14" t="e">
        <f t="shared" si="9"/>
        <v>#DIV/0!</v>
      </c>
      <c r="X24" s="15">
        <v>55</v>
      </c>
      <c r="Y24" s="17">
        <v>54.3</v>
      </c>
      <c r="Z24" s="14">
        <f t="shared" si="10"/>
        <v>98.72727272727272</v>
      </c>
      <c r="AA24" s="15">
        <v>0</v>
      </c>
      <c r="AB24" s="16">
        <v>0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17</v>
      </c>
      <c r="AH24" s="14">
        <v>14.6</v>
      </c>
      <c r="AI24" s="14">
        <f t="shared" si="13"/>
        <v>85.88235294117646</v>
      </c>
      <c r="AJ24" s="42">
        <v>9410.8</v>
      </c>
      <c r="AK24" s="16">
        <v>6197.7</v>
      </c>
      <c r="AL24" s="14">
        <f t="shared" si="14"/>
        <v>65.85731287456966</v>
      </c>
      <c r="AM24" s="15">
        <v>1129.4</v>
      </c>
      <c r="AN24" s="16">
        <v>1035.3</v>
      </c>
      <c r="AO24" s="14">
        <f t="shared" si="15"/>
        <v>91.66814237648308</v>
      </c>
      <c r="AP24" s="42">
        <v>2255</v>
      </c>
      <c r="AQ24" s="16">
        <v>2067.1</v>
      </c>
      <c r="AR24" s="14">
        <f t="shared" si="26"/>
        <v>91.66740576496673</v>
      </c>
      <c r="AS24" s="25">
        <v>10610.3</v>
      </c>
      <c r="AT24" s="19">
        <v>6307.9</v>
      </c>
      <c r="AU24" s="14">
        <f t="shared" si="16"/>
        <v>59.450722411241905</v>
      </c>
      <c r="AV24" s="24">
        <v>1511.7</v>
      </c>
      <c r="AW24" s="19">
        <v>1301.7</v>
      </c>
      <c r="AX24" s="14">
        <f t="shared" si="17"/>
        <v>86.108354832308</v>
      </c>
      <c r="AY24" s="20">
        <v>977.4</v>
      </c>
      <c r="AZ24" s="32">
        <v>839.4</v>
      </c>
      <c r="BA24" s="14">
        <f t="shared" si="1"/>
        <v>85.88090853284224</v>
      </c>
      <c r="BB24" s="25">
        <v>2214.5</v>
      </c>
      <c r="BC24" s="21">
        <v>1975.8</v>
      </c>
      <c r="BD24" s="14">
        <f t="shared" si="18"/>
        <v>89.22104312485888</v>
      </c>
      <c r="BE24" s="20">
        <v>3379.2</v>
      </c>
      <c r="BF24" s="21">
        <v>1885.4</v>
      </c>
      <c r="BG24" s="14">
        <f t="shared" si="19"/>
        <v>55.794270833333336</v>
      </c>
      <c r="BH24" s="20">
        <v>3381.1</v>
      </c>
      <c r="BI24" s="19">
        <v>1052.1</v>
      </c>
      <c r="BJ24" s="14">
        <f t="shared" si="20"/>
        <v>31.1170920706279</v>
      </c>
      <c r="BK24" s="33">
        <v>0</v>
      </c>
      <c r="BL24" s="33">
        <f t="shared" si="21"/>
        <v>616.6000000000004</v>
      </c>
      <c r="BM24" s="14" t="e">
        <f t="shared" si="22"/>
        <v>#DIV/0!</v>
      </c>
      <c r="BN24" s="22">
        <f t="shared" si="23"/>
        <v>-380</v>
      </c>
      <c r="BO24" s="22">
        <f t="shared" si="2"/>
        <v>616.6000000000004</v>
      </c>
      <c r="BP24" s="14">
        <f t="shared" si="24"/>
        <v>-162.26315789473693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4738.6</v>
      </c>
      <c r="D25" s="34">
        <f t="shared" si="4"/>
        <v>4460</v>
      </c>
      <c r="E25" s="14">
        <f t="shared" si="5"/>
        <v>94.12062634533406</v>
      </c>
      <c r="F25" s="42">
        <v>955.1</v>
      </c>
      <c r="G25" s="16">
        <v>900.3</v>
      </c>
      <c r="H25" s="14">
        <f t="shared" si="6"/>
        <v>94.26238090252329</v>
      </c>
      <c r="I25" s="15">
        <v>105</v>
      </c>
      <c r="J25" s="16">
        <v>133.2</v>
      </c>
      <c r="K25" s="14">
        <f t="shared" si="0"/>
        <v>126.85714285714285</v>
      </c>
      <c r="L25" s="15">
        <v>373</v>
      </c>
      <c r="M25" s="16">
        <v>375.8</v>
      </c>
      <c r="N25" s="14">
        <f t="shared" si="7"/>
        <v>100.75067024128688</v>
      </c>
      <c r="O25" s="15">
        <v>40</v>
      </c>
      <c r="P25" s="16">
        <v>25.3</v>
      </c>
      <c r="Q25" s="14">
        <f t="shared" si="8"/>
        <v>63.25000000000001</v>
      </c>
      <c r="R25" s="15">
        <v>188</v>
      </c>
      <c r="S25" s="31">
        <v>139</v>
      </c>
      <c r="T25" s="14">
        <f t="shared" si="25"/>
        <v>73.93617021276596</v>
      </c>
      <c r="U25" s="15">
        <v>0</v>
      </c>
      <c r="V25" s="17">
        <v>0</v>
      </c>
      <c r="W25" s="14" t="e">
        <f t="shared" si="9"/>
        <v>#DIV/0!</v>
      </c>
      <c r="X25" s="15">
        <v>33</v>
      </c>
      <c r="Y25" s="17">
        <v>33.1</v>
      </c>
      <c r="Z25" s="14">
        <f t="shared" si="10"/>
        <v>100.30303030303031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3783.5</v>
      </c>
      <c r="AK25" s="16">
        <v>3559.7</v>
      </c>
      <c r="AL25" s="14">
        <f t="shared" si="14"/>
        <v>94.08484207744152</v>
      </c>
      <c r="AM25" s="15">
        <v>611.4</v>
      </c>
      <c r="AN25" s="16">
        <v>560.4</v>
      </c>
      <c r="AO25" s="14">
        <f>AN25/AM25*100</f>
        <v>91.65848871442591</v>
      </c>
      <c r="AP25" s="15">
        <v>1249.6</v>
      </c>
      <c r="AQ25" s="16">
        <v>1145.5</v>
      </c>
      <c r="AR25" s="14">
        <f t="shared" si="26"/>
        <v>91.66933418693984</v>
      </c>
      <c r="AS25" s="25">
        <v>4841.6</v>
      </c>
      <c r="AT25" s="32">
        <v>4102.9</v>
      </c>
      <c r="AU25" s="14">
        <v>0</v>
      </c>
      <c r="AV25" s="24">
        <v>1375.1</v>
      </c>
      <c r="AW25" s="19">
        <v>1138.4</v>
      </c>
      <c r="AX25" s="14">
        <f t="shared" si="17"/>
        <v>82.78670642135118</v>
      </c>
      <c r="AY25" s="20">
        <v>887.1</v>
      </c>
      <c r="AZ25" s="19">
        <v>742.2</v>
      </c>
      <c r="BA25" s="14">
        <f t="shared" si="1"/>
        <v>83.66587757862699</v>
      </c>
      <c r="BB25" s="25">
        <v>521.4</v>
      </c>
      <c r="BC25" s="21">
        <v>391.2</v>
      </c>
      <c r="BD25" s="14">
        <f t="shared" si="18"/>
        <v>75.02876869965478</v>
      </c>
      <c r="BE25" s="20">
        <v>1932.7</v>
      </c>
      <c r="BF25" s="21">
        <v>1747.6</v>
      </c>
      <c r="BG25" s="14">
        <f t="shared" si="19"/>
        <v>90.42272468567289</v>
      </c>
      <c r="BH25" s="46">
        <v>891.1</v>
      </c>
      <c r="BI25" s="19">
        <v>724.8</v>
      </c>
      <c r="BJ25" s="14">
        <f t="shared" si="20"/>
        <v>81.33767253955784</v>
      </c>
      <c r="BK25" s="33">
        <v>0</v>
      </c>
      <c r="BL25" s="33">
        <f t="shared" si="21"/>
        <v>357.10000000000036</v>
      </c>
      <c r="BM25" s="14" t="e">
        <f t="shared" si="22"/>
        <v>#DIV/0!</v>
      </c>
      <c r="BN25" s="22">
        <f t="shared" si="23"/>
        <v>-103</v>
      </c>
      <c r="BO25" s="22">
        <f t="shared" si="2"/>
        <v>357.10000000000036</v>
      </c>
      <c r="BP25" s="14">
        <f t="shared" si="24"/>
        <v>-346.69902912621393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7121.5</v>
      </c>
      <c r="D26" s="34">
        <f t="shared" si="4"/>
        <v>5715.200000000001</v>
      </c>
      <c r="E26" s="14">
        <f t="shared" si="5"/>
        <v>80.2527557396616</v>
      </c>
      <c r="F26" s="15">
        <v>1081.9</v>
      </c>
      <c r="G26" s="16">
        <v>889.6</v>
      </c>
      <c r="H26" s="14">
        <f t="shared" si="6"/>
        <v>82.22571402162862</v>
      </c>
      <c r="I26" s="15">
        <v>35</v>
      </c>
      <c r="J26" s="38">
        <v>31</v>
      </c>
      <c r="K26" s="14">
        <f t="shared" si="0"/>
        <v>88.57142857142857</v>
      </c>
      <c r="L26" s="15">
        <v>11</v>
      </c>
      <c r="M26" s="16">
        <v>102.8</v>
      </c>
      <c r="N26" s="14">
        <f t="shared" si="7"/>
        <v>934.5454545454546</v>
      </c>
      <c r="O26" s="15">
        <v>127</v>
      </c>
      <c r="P26" s="16">
        <v>75.6</v>
      </c>
      <c r="Q26" s="14">
        <f t="shared" si="8"/>
        <v>59.527559055118104</v>
      </c>
      <c r="R26" s="15">
        <v>335</v>
      </c>
      <c r="S26" s="16">
        <v>241.4</v>
      </c>
      <c r="T26" s="14">
        <f t="shared" si="25"/>
        <v>72.05970149253731</v>
      </c>
      <c r="U26" s="15">
        <v>0</v>
      </c>
      <c r="V26" s="17">
        <v>0</v>
      </c>
      <c r="W26" s="14" t="e">
        <f t="shared" si="9"/>
        <v>#DIV/0!</v>
      </c>
      <c r="X26" s="15">
        <v>147</v>
      </c>
      <c r="Y26" s="17">
        <v>51.1</v>
      </c>
      <c r="Z26" s="14">
        <f t="shared" si="10"/>
        <v>34.76190476190476</v>
      </c>
      <c r="AA26" s="15">
        <v>10</v>
      </c>
      <c r="AB26" s="16">
        <v>11.1</v>
      </c>
      <c r="AC26" s="14">
        <f t="shared" si="11"/>
        <v>110.99999999999999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6039.6</v>
      </c>
      <c r="AK26" s="16">
        <v>4825.6</v>
      </c>
      <c r="AL26" s="14">
        <f t="shared" si="14"/>
        <v>79.89933108152857</v>
      </c>
      <c r="AM26" s="15">
        <v>1477.3</v>
      </c>
      <c r="AN26" s="16">
        <v>1354.2</v>
      </c>
      <c r="AO26" s="14">
        <f t="shared" si="15"/>
        <v>91.66723075881677</v>
      </c>
      <c r="AP26" s="15">
        <v>1584.1</v>
      </c>
      <c r="AQ26" s="16">
        <v>1452.1</v>
      </c>
      <c r="AR26" s="14">
        <f t="shared" si="26"/>
        <v>91.66719272773184</v>
      </c>
      <c r="AS26" s="25">
        <v>7271.4</v>
      </c>
      <c r="AT26" s="19">
        <v>5401.5</v>
      </c>
      <c r="AU26" s="14">
        <f t="shared" si="16"/>
        <v>74.28418186319004</v>
      </c>
      <c r="AV26" s="24">
        <v>1459</v>
      </c>
      <c r="AW26" s="19">
        <v>1117.2</v>
      </c>
      <c r="AX26" s="14">
        <f t="shared" si="17"/>
        <v>76.57299520219328</v>
      </c>
      <c r="AY26" s="20">
        <v>1110.6</v>
      </c>
      <c r="AZ26" s="19">
        <v>818.5</v>
      </c>
      <c r="BA26" s="14">
        <f t="shared" si="1"/>
        <v>73.69890149468756</v>
      </c>
      <c r="BB26" s="25">
        <v>1087.8</v>
      </c>
      <c r="BC26" s="21">
        <v>501.5</v>
      </c>
      <c r="BD26" s="14">
        <f t="shared" si="18"/>
        <v>46.10222467365325</v>
      </c>
      <c r="BE26" s="20">
        <v>2946.7</v>
      </c>
      <c r="BF26" s="21">
        <v>2294.9</v>
      </c>
      <c r="BG26" s="14">
        <f t="shared" si="19"/>
        <v>77.8803407201276</v>
      </c>
      <c r="BH26" s="20">
        <v>1656.8</v>
      </c>
      <c r="BI26" s="32">
        <v>1402.6</v>
      </c>
      <c r="BJ26" s="14">
        <f t="shared" si="20"/>
        <v>84.65717044905843</v>
      </c>
      <c r="BK26" s="33">
        <v>0</v>
      </c>
      <c r="BL26" s="33">
        <f t="shared" si="21"/>
        <v>313.7000000000007</v>
      </c>
      <c r="BM26" s="14" t="e">
        <f t="shared" si="22"/>
        <v>#DIV/0!</v>
      </c>
      <c r="BN26" s="22">
        <f t="shared" si="23"/>
        <v>-149.89999999999964</v>
      </c>
      <c r="BO26" s="22">
        <f t="shared" si="2"/>
        <v>313.7000000000007</v>
      </c>
      <c r="BP26" s="14">
        <f t="shared" si="24"/>
        <v>-209.27284856571146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5802.900000000001</v>
      </c>
      <c r="D27" s="30">
        <f t="shared" si="4"/>
        <v>5388.4</v>
      </c>
      <c r="E27" s="14">
        <f t="shared" si="5"/>
        <v>92.85701976597906</v>
      </c>
      <c r="F27" s="15">
        <v>756.6</v>
      </c>
      <c r="G27" s="31">
        <v>703</v>
      </c>
      <c r="H27" s="14">
        <f t="shared" si="6"/>
        <v>92.91567538990219</v>
      </c>
      <c r="I27" s="15">
        <v>24</v>
      </c>
      <c r="J27" s="31">
        <v>23.4</v>
      </c>
      <c r="K27" s="14">
        <f t="shared" si="0"/>
        <v>97.5</v>
      </c>
      <c r="L27" s="15">
        <v>0</v>
      </c>
      <c r="M27" s="16">
        <v>0</v>
      </c>
      <c r="N27" s="14" t="e">
        <f t="shared" si="7"/>
        <v>#DIV/0!</v>
      </c>
      <c r="O27" s="15">
        <v>37</v>
      </c>
      <c r="P27" s="16">
        <v>26.1</v>
      </c>
      <c r="Q27" s="14">
        <f t="shared" si="8"/>
        <v>70.54054054054055</v>
      </c>
      <c r="R27" s="15">
        <v>157</v>
      </c>
      <c r="S27" s="16">
        <v>135.4</v>
      </c>
      <c r="T27" s="14">
        <f t="shared" si="25"/>
        <v>86.24203821656052</v>
      </c>
      <c r="U27" s="15">
        <v>0</v>
      </c>
      <c r="V27" s="17">
        <v>0</v>
      </c>
      <c r="W27" s="14" t="e">
        <f t="shared" si="9"/>
        <v>#DIV/0!</v>
      </c>
      <c r="X27" s="15">
        <v>106</v>
      </c>
      <c r="Y27" s="17">
        <v>100</v>
      </c>
      <c r="Z27" s="14">
        <f t="shared" si="10"/>
        <v>94.33962264150944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5046.3</v>
      </c>
      <c r="AK27" s="16">
        <v>4685.4</v>
      </c>
      <c r="AL27" s="14">
        <f t="shared" si="14"/>
        <v>92.84822543249508</v>
      </c>
      <c r="AM27" s="15">
        <v>1480.1</v>
      </c>
      <c r="AN27" s="16">
        <v>1356.7</v>
      </c>
      <c r="AO27" s="14">
        <f t="shared" si="15"/>
        <v>91.66272549152085</v>
      </c>
      <c r="AP27" s="15">
        <v>1382.3</v>
      </c>
      <c r="AQ27" s="16">
        <v>1267.1</v>
      </c>
      <c r="AR27" s="14">
        <f t="shared" si="26"/>
        <v>91.66606380669897</v>
      </c>
      <c r="AS27" s="25">
        <v>5861.7</v>
      </c>
      <c r="AT27" s="19">
        <v>5157.6</v>
      </c>
      <c r="AU27" s="14">
        <f t="shared" si="16"/>
        <v>87.9881263114796</v>
      </c>
      <c r="AV27" s="24">
        <v>1580.3</v>
      </c>
      <c r="AW27" s="32">
        <v>1287</v>
      </c>
      <c r="AX27" s="14">
        <f t="shared" si="17"/>
        <v>81.44023286717712</v>
      </c>
      <c r="AY27" s="20">
        <v>1160.2</v>
      </c>
      <c r="AZ27" s="32">
        <v>905.5</v>
      </c>
      <c r="BA27" s="14">
        <f t="shared" si="1"/>
        <v>78.04688846750561</v>
      </c>
      <c r="BB27" s="25">
        <v>1143.6</v>
      </c>
      <c r="BC27" s="21">
        <v>1011.5</v>
      </c>
      <c r="BD27" s="14">
        <f t="shared" si="18"/>
        <v>88.44875830710039</v>
      </c>
      <c r="BE27" s="20">
        <v>1768.4</v>
      </c>
      <c r="BF27" s="21">
        <v>1712.9</v>
      </c>
      <c r="BG27" s="14">
        <f t="shared" si="19"/>
        <v>96.86156978059263</v>
      </c>
      <c r="BH27" s="20">
        <v>1248.1</v>
      </c>
      <c r="BI27" s="32">
        <v>1055.9</v>
      </c>
      <c r="BJ27" s="14">
        <f t="shared" si="20"/>
        <v>84.60059290120985</v>
      </c>
      <c r="BK27" s="33">
        <v>0</v>
      </c>
      <c r="BL27" s="33">
        <f t="shared" si="21"/>
        <v>230.79999999999927</v>
      </c>
      <c r="BM27" s="14" t="e">
        <f t="shared" si="22"/>
        <v>#DIV/0!</v>
      </c>
      <c r="BN27" s="22">
        <f t="shared" si="23"/>
        <v>-58.79999999999927</v>
      </c>
      <c r="BO27" s="22">
        <f t="shared" si="2"/>
        <v>230.79999999999927</v>
      </c>
      <c r="BP27" s="14">
        <f t="shared" si="24"/>
        <v>-392.5170068027247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17951.6</v>
      </c>
      <c r="D28" s="14">
        <f t="shared" si="4"/>
        <v>11088.5</v>
      </c>
      <c r="E28" s="14">
        <f t="shared" si="5"/>
        <v>61.768867399006226</v>
      </c>
      <c r="F28" s="15">
        <v>1682.6</v>
      </c>
      <c r="G28" s="16">
        <v>1578.4</v>
      </c>
      <c r="H28" s="14">
        <f t="shared" si="6"/>
        <v>93.80720313800073</v>
      </c>
      <c r="I28" s="15">
        <v>128</v>
      </c>
      <c r="J28" s="16">
        <v>121.3</v>
      </c>
      <c r="K28" s="14">
        <f t="shared" si="0"/>
        <v>94.765625</v>
      </c>
      <c r="L28" s="15">
        <v>60</v>
      </c>
      <c r="M28" s="31">
        <v>49</v>
      </c>
      <c r="N28" s="14">
        <f t="shared" si="7"/>
        <v>81.66666666666667</v>
      </c>
      <c r="O28" s="15">
        <v>150</v>
      </c>
      <c r="P28" s="16">
        <v>117.5</v>
      </c>
      <c r="Q28" s="14">
        <f t="shared" si="8"/>
        <v>78.33333333333333</v>
      </c>
      <c r="R28" s="15">
        <v>304.1</v>
      </c>
      <c r="S28" s="16">
        <v>238.3</v>
      </c>
      <c r="T28" s="14">
        <f t="shared" si="25"/>
        <v>78.36238079579086</v>
      </c>
      <c r="U28" s="15">
        <v>0</v>
      </c>
      <c r="V28" s="17">
        <v>0</v>
      </c>
      <c r="W28" s="14" t="e">
        <f t="shared" si="9"/>
        <v>#DIV/0!</v>
      </c>
      <c r="X28" s="15">
        <v>250</v>
      </c>
      <c r="Y28" s="17">
        <v>308.6</v>
      </c>
      <c r="Z28" s="14">
        <f t="shared" si="10"/>
        <v>123.44000000000001</v>
      </c>
      <c r="AA28" s="15">
        <v>277.6</v>
      </c>
      <c r="AB28" s="16">
        <v>281.7</v>
      </c>
      <c r="AC28" s="14">
        <f t="shared" si="11"/>
        <v>101.47694524495677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16269</v>
      </c>
      <c r="AK28" s="16">
        <v>9510.1</v>
      </c>
      <c r="AL28" s="14">
        <f t="shared" si="14"/>
        <v>58.45534452025325</v>
      </c>
      <c r="AM28" s="15">
        <v>1354.2</v>
      </c>
      <c r="AN28" s="16">
        <v>1241.2</v>
      </c>
      <c r="AO28" s="14">
        <f t="shared" si="15"/>
        <v>91.65559001624575</v>
      </c>
      <c r="AP28" s="15">
        <v>3841.1</v>
      </c>
      <c r="AQ28" s="16">
        <v>3521</v>
      </c>
      <c r="AR28" s="14">
        <f t="shared" si="26"/>
        <v>91.66644971492542</v>
      </c>
      <c r="AS28" s="25">
        <v>18542.5</v>
      </c>
      <c r="AT28" s="19">
        <v>9524.6</v>
      </c>
      <c r="AU28" s="14">
        <f>AT28/AS28*100</f>
        <v>51.366320614803826</v>
      </c>
      <c r="AV28" s="24">
        <v>1798.1</v>
      </c>
      <c r="AW28" s="19">
        <v>1367.3</v>
      </c>
      <c r="AX28" s="14">
        <f t="shared" si="17"/>
        <v>76.04137700906513</v>
      </c>
      <c r="AY28" s="20">
        <v>1374.7</v>
      </c>
      <c r="AZ28" s="19">
        <v>1078.9</v>
      </c>
      <c r="BA28" s="14">
        <f t="shared" si="1"/>
        <v>78.4825780170219</v>
      </c>
      <c r="BB28" s="25">
        <v>1175.7</v>
      </c>
      <c r="BC28" s="21">
        <v>408.6</v>
      </c>
      <c r="BD28" s="14">
        <f t="shared" si="18"/>
        <v>34.753763715233475</v>
      </c>
      <c r="BE28" s="20">
        <v>773.6</v>
      </c>
      <c r="BF28" s="21">
        <v>471.6</v>
      </c>
      <c r="BG28" s="14">
        <f t="shared" si="19"/>
        <v>60.9617373319545</v>
      </c>
      <c r="BH28" s="20">
        <v>14670.4</v>
      </c>
      <c r="BI28" s="19">
        <v>7188.3</v>
      </c>
      <c r="BJ28" s="14">
        <f t="shared" si="20"/>
        <v>48.998663976442366</v>
      </c>
      <c r="BK28" s="33">
        <v>0</v>
      </c>
      <c r="BL28" s="33">
        <f t="shared" si="21"/>
        <v>1563.8999999999996</v>
      </c>
      <c r="BM28" s="14" t="e">
        <f t="shared" si="22"/>
        <v>#DIV/0!</v>
      </c>
      <c r="BN28" s="22">
        <f t="shared" si="23"/>
        <v>-590.9000000000015</v>
      </c>
      <c r="BO28" s="22">
        <f t="shared" si="2"/>
        <v>1563.8999999999996</v>
      </c>
      <c r="BP28" s="14">
        <f t="shared" si="24"/>
        <v>-264.66407175494936</v>
      </c>
      <c r="BQ28" s="6"/>
      <c r="BR28" s="23"/>
    </row>
    <row r="29" spans="1:70" ht="14.25" customHeight="1">
      <c r="A29" s="82" t="s">
        <v>17</v>
      </c>
      <c r="B29" s="83"/>
      <c r="C29" s="41">
        <f>SUM(C10:C28)</f>
        <v>263976.4</v>
      </c>
      <c r="D29" s="41">
        <f>SUM(D10:D28)</f>
        <v>209493.80000000002</v>
      </c>
      <c r="E29" s="35">
        <f>D29/C29*100</f>
        <v>79.36080649633831</v>
      </c>
      <c r="F29" s="41">
        <f>SUM(F10:F28)</f>
        <v>58472.1</v>
      </c>
      <c r="G29" s="41">
        <f>SUM(G10:G28)</f>
        <v>48951.600000000006</v>
      </c>
      <c r="H29" s="35">
        <f>G29/F29*100</f>
        <v>83.71787570482334</v>
      </c>
      <c r="I29" s="41">
        <f>SUM(I10:I28)</f>
        <v>22967.3</v>
      </c>
      <c r="J29" s="41">
        <f>SUM(J10:J28)</f>
        <v>20264.399999999998</v>
      </c>
      <c r="K29" s="30">
        <f t="shared" si="0"/>
        <v>88.23152917408663</v>
      </c>
      <c r="L29" s="41">
        <f>SUM(L10:L28)</f>
        <v>812.6</v>
      </c>
      <c r="M29" s="41">
        <f>SUM(M10:M28)</f>
        <v>812.0999999999999</v>
      </c>
      <c r="N29" s="35">
        <f>M29/L29*100</f>
        <v>99.93846911149396</v>
      </c>
      <c r="O29" s="41">
        <f>SUM(O10:O28)</f>
        <v>6270</v>
      </c>
      <c r="P29" s="41">
        <f>SUM(P10:P28)</f>
        <v>4768.5</v>
      </c>
      <c r="Q29" s="35">
        <f>P29/O29*100</f>
        <v>76.05263157894737</v>
      </c>
      <c r="R29" s="41">
        <f>SUM(R10:R28)</f>
        <v>12768.000000000002</v>
      </c>
      <c r="S29" s="41">
        <f>SUM(S10:S28)</f>
        <v>10456.3</v>
      </c>
      <c r="T29" s="35">
        <f>S29/R29*100</f>
        <v>81.89458020050124</v>
      </c>
      <c r="U29" s="41">
        <f>SUM(U10:U28)</f>
        <v>1310</v>
      </c>
      <c r="V29" s="41">
        <f>SUM(V10:V28)</f>
        <v>411</v>
      </c>
      <c r="W29" s="35">
        <f>V29/U29*100</f>
        <v>31.37404580152672</v>
      </c>
      <c r="X29" s="41">
        <f>SUM(X10:X28)</f>
        <v>2929</v>
      </c>
      <c r="Y29" s="41">
        <f>SUM(Y10:Y28)</f>
        <v>2319.5999999999995</v>
      </c>
      <c r="Z29" s="35">
        <f>Y29/X29*100</f>
        <v>79.19426425401159</v>
      </c>
      <c r="AA29" s="41">
        <f>SUM(AA10:AA28)</f>
        <v>913</v>
      </c>
      <c r="AB29" s="41">
        <f>SUM(AB10:AB28)</f>
        <v>723.3</v>
      </c>
      <c r="AC29" s="35">
        <f>AB29/AA29*100</f>
        <v>79.2223439211391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550</v>
      </c>
      <c r="AH29" s="41">
        <f>SUM(AH10:AH28)</f>
        <v>617.7</v>
      </c>
      <c r="AI29" s="30">
        <f t="shared" si="13"/>
        <v>112.30909090909091</v>
      </c>
      <c r="AJ29" s="41">
        <f>SUM(AJ10:AJ28)</f>
        <v>205504.3</v>
      </c>
      <c r="AK29" s="41">
        <f>SUM(AK10:AK28)</f>
        <v>160542.2</v>
      </c>
      <c r="AL29" s="35">
        <f>AK29/AJ29*100</f>
        <v>78.12109041027367</v>
      </c>
      <c r="AM29" s="41">
        <f>SUM(AM10:AM28)</f>
        <v>28070.300000000007</v>
      </c>
      <c r="AN29" s="41">
        <f>SUM(AN10:AN28)</f>
        <v>25730.800000000003</v>
      </c>
      <c r="AO29" s="35">
        <f>AN29/AM29*100</f>
        <v>91.66556823404095</v>
      </c>
      <c r="AP29" s="41">
        <f>SUM(AP10:AP28)</f>
        <v>26236.899999999998</v>
      </c>
      <c r="AQ29" s="41">
        <f>SUM(AQ10:AQ28)</f>
        <v>24093.699999999993</v>
      </c>
      <c r="AR29" s="35">
        <f>AQ29/AP29*100</f>
        <v>91.83135202710685</v>
      </c>
      <c r="AS29" s="41">
        <f>SUM(AS10:AS28)</f>
        <v>281491.39999999997</v>
      </c>
      <c r="AT29" s="41">
        <f>SUM(AT10:AT28)</f>
        <v>201742.3</v>
      </c>
      <c r="AU29" s="35">
        <f>(AT29/AS29)*100</f>
        <v>71.66908118684975</v>
      </c>
      <c r="AV29" s="41">
        <f>SUM(AV10:AV28)</f>
        <v>37645.4</v>
      </c>
      <c r="AW29" s="41">
        <f>SUM(AW10:AW28)</f>
        <v>28902.300000000003</v>
      </c>
      <c r="AX29" s="35">
        <f>AW29/AV29*100</f>
        <v>76.7751172786051</v>
      </c>
      <c r="AY29" s="41">
        <f>SUM(AY10:AY28)</f>
        <v>26226.5</v>
      </c>
      <c r="AZ29" s="41">
        <f>SUM(AZ10:AZ28)</f>
        <v>20539.600000000002</v>
      </c>
      <c r="BA29" s="35">
        <f t="shared" si="1"/>
        <v>78.3162068899777</v>
      </c>
      <c r="BB29" s="41">
        <f>SUM(BB10:BB28)</f>
        <v>50605.5</v>
      </c>
      <c r="BC29" s="41">
        <f>SUM(BC10:BC28)</f>
        <v>34987.6</v>
      </c>
      <c r="BD29" s="35">
        <f>BC29/BB29*100</f>
        <v>69.13793955202497</v>
      </c>
      <c r="BE29" s="41">
        <f>SUM(BE10:BE28)</f>
        <v>100868.2</v>
      </c>
      <c r="BF29" s="41">
        <f>SUM(BF10:BF28)</f>
        <v>80882.9</v>
      </c>
      <c r="BG29" s="35">
        <f>BF29/BE29*100</f>
        <v>80.18671890645416</v>
      </c>
      <c r="BH29" s="41">
        <f>SUM(BH10:BH28)</f>
        <v>87738.60000000002</v>
      </c>
      <c r="BI29" s="41">
        <f>SUM(BI10:BI28)</f>
        <v>54419.40000000001</v>
      </c>
      <c r="BJ29" s="35">
        <f>BI29/BH29*100</f>
        <v>62.02446813603134</v>
      </c>
      <c r="BK29" s="41">
        <f>SUM(BK10:BK28)</f>
        <v>-3089.999999999999</v>
      </c>
      <c r="BL29" s="41">
        <f>SUM(BL10:BL28)</f>
        <v>7751.49999999999</v>
      </c>
      <c r="BM29" s="35">
        <f>BL29/BK29*100</f>
        <v>-250.8576051779933</v>
      </c>
      <c r="BN29" s="27">
        <f>SUM(BN10:BN28)</f>
        <v>-17515.000000000004</v>
      </c>
      <c r="BO29" s="27">
        <f>SUM(BO10:BO28)</f>
        <v>7751.49999999999</v>
      </c>
      <c r="BP29" s="27">
        <f>BO29/BN29*100</f>
        <v>-44.25635169854404</v>
      </c>
      <c r="BQ29" s="6"/>
      <c r="BR29" s="23"/>
    </row>
    <row r="30" spans="3:68" ht="15.75" hidden="1">
      <c r="C30" s="28">
        <f aca="true" t="shared" si="27" ref="C30:AC30">C29-C20</f>
        <v>251492.50000000003</v>
      </c>
      <c r="D30" s="28">
        <f t="shared" si="27"/>
        <v>198920.1</v>
      </c>
      <c r="E30" s="28">
        <f t="shared" si="27"/>
        <v>-5.33788541884843</v>
      </c>
      <c r="F30" s="28">
        <f t="shared" si="27"/>
        <v>55594.4</v>
      </c>
      <c r="G30" s="28">
        <f t="shared" si="27"/>
        <v>46926.3</v>
      </c>
      <c r="H30" s="28">
        <f t="shared" si="27"/>
        <v>13.338753489165</v>
      </c>
      <c r="I30" s="28">
        <f t="shared" si="27"/>
        <v>22597.3</v>
      </c>
      <c r="J30" s="28">
        <f t="shared" si="27"/>
        <v>19939.199999999997</v>
      </c>
      <c r="K30" s="28">
        <f t="shared" si="27"/>
        <v>0.33963728219474376</v>
      </c>
      <c r="L30" s="28">
        <f t="shared" si="27"/>
        <v>797.6</v>
      </c>
      <c r="M30" s="28">
        <f t="shared" si="27"/>
        <v>801.4999999999999</v>
      </c>
      <c r="N30" s="28">
        <f t="shared" si="27"/>
        <v>29.271802444827287</v>
      </c>
      <c r="O30" s="28">
        <f t="shared" si="27"/>
        <v>5825</v>
      </c>
      <c r="P30" s="28">
        <f t="shared" si="27"/>
        <v>4549.5</v>
      </c>
      <c r="Q30" s="28">
        <f t="shared" si="27"/>
        <v>26.839148432879952</v>
      </c>
      <c r="R30" s="28">
        <f t="shared" si="27"/>
        <v>12021.000000000002</v>
      </c>
      <c r="S30" s="28">
        <f t="shared" si="27"/>
        <v>10054.3</v>
      </c>
      <c r="T30" s="28">
        <f t="shared" si="27"/>
        <v>28.07931915632453</v>
      </c>
      <c r="U30" s="28">
        <f t="shared" si="27"/>
        <v>1310</v>
      </c>
      <c r="V30" s="28">
        <f t="shared" si="27"/>
        <v>411</v>
      </c>
      <c r="W30" s="28" t="e">
        <f t="shared" si="27"/>
        <v>#DIV/0!</v>
      </c>
      <c r="X30" s="28">
        <f t="shared" si="27"/>
        <v>2639</v>
      </c>
      <c r="Y30" s="28">
        <f t="shared" si="27"/>
        <v>2083.8999999999996</v>
      </c>
      <c r="Z30" s="28">
        <f t="shared" si="27"/>
        <v>-2.0815978149539234</v>
      </c>
      <c r="AA30" s="28">
        <f t="shared" si="27"/>
        <v>608</v>
      </c>
      <c r="AB30" s="28">
        <f t="shared" si="27"/>
        <v>514.8</v>
      </c>
      <c r="AC30" s="28">
        <f t="shared" si="27"/>
        <v>10.861688183434183</v>
      </c>
      <c r="AD30" s="28"/>
      <c r="AE30" s="28"/>
      <c r="AF30" s="14" t="e">
        <f t="shared" si="12"/>
        <v>#DIV/0!</v>
      </c>
      <c r="AG30" s="28">
        <f aca="true" t="shared" si="28" ref="AG30:BP30">AG29-AG20</f>
        <v>549</v>
      </c>
      <c r="AH30" s="28">
        <f t="shared" si="28"/>
        <v>617.5</v>
      </c>
      <c r="AI30" s="14">
        <f t="shared" si="13"/>
        <v>112.47723132969034</v>
      </c>
      <c r="AJ30" s="28">
        <f t="shared" si="28"/>
        <v>195898.09999999998</v>
      </c>
      <c r="AK30" s="28">
        <f t="shared" si="28"/>
        <v>151993.80000000002</v>
      </c>
      <c r="AL30" s="28">
        <f t="shared" si="28"/>
        <v>-10.867271272805993</v>
      </c>
      <c r="AM30" s="28">
        <f t="shared" si="28"/>
        <v>24725.300000000007</v>
      </c>
      <c r="AN30" s="28">
        <f t="shared" si="28"/>
        <v>22664.500000000004</v>
      </c>
      <c r="AO30" s="28">
        <f t="shared" si="28"/>
        <v>-0.002593200936630069</v>
      </c>
      <c r="AP30" s="28">
        <f t="shared" si="28"/>
        <v>26236.899999999998</v>
      </c>
      <c r="AQ30" s="28">
        <f t="shared" si="28"/>
        <v>24093.699999999993</v>
      </c>
      <c r="AR30" s="28" t="e">
        <f t="shared" si="28"/>
        <v>#DIV/0!</v>
      </c>
      <c r="AS30" s="28">
        <f t="shared" si="28"/>
        <v>267075.49999999994</v>
      </c>
      <c r="AT30" s="28">
        <f t="shared" si="28"/>
        <v>190074.5</v>
      </c>
      <c r="AU30" s="28">
        <f t="shared" si="28"/>
        <v>-9.267939741430823</v>
      </c>
      <c r="AV30" s="28">
        <f t="shared" si="28"/>
        <v>35105.3</v>
      </c>
      <c r="AW30" s="28">
        <f t="shared" si="28"/>
        <v>26795.300000000003</v>
      </c>
      <c r="AX30" s="28">
        <f t="shared" si="28"/>
        <v>-6.17437289894697</v>
      </c>
      <c r="AY30" s="28">
        <f t="shared" si="28"/>
        <v>24709.3</v>
      </c>
      <c r="AZ30" s="28">
        <f t="shared" si="28"/>
        <v>19344.500000000004</v>
      </c>
      <c r="BA30" s="28">
        <f t="shared" si="28"/>
        <v>-0.4538959310083186</v>
      </c>
      <c r="BB30" s="28">
        <f t="shared" si="28"/>
        <v>47365.6</v>
      </c>
      <c r="BC30" s="28">
        <f t="shared" si="28"/>
        <v>32597.1</v>
      </c>
      <c r="BD30" s="28">
        <f t="shared" si="28"/>
        <v>-4.645201902958206</v>
      </c>
      <c r="BE30" s="28">
        <f t="shared" si="28"/>
        <v>95727</v>
      </c>
      <c r="BF30" s="28">
        <f t="shared" si="28"/>
        <v>76549.2</v>
      </c>
      <c r="BG30" s="28">
        <f t="shared" si="28"/>
        <v>-4.106831237481103</v>
      </c>
      <c r="BH30" s="28">
        <f t="shared" si="28"/>
        <v>84919.90000000002</v>
      </c>
      <c r="BI30" s="28">
        <f t="shared" si="28"/>
        <v>52076.80000000001</v>
      </c>
      <c r="BJ30" s="28">
        <f t="shared" si="28"/>
        <v>-21.084766617578474</v>
      </c>
      <c r="BK30" s="28">
        <f>BK29-BK20</f>
        <v>-3953.2999999999993</v>
      </c>
      <c r="BL30" s="28">
        <f>BL29-BL20</f>
        <v>8845.599999999991</v>
      </c>
      <c r="BM30" s="28">
        <f>BM29-BM20</f>
        <v>-124.12298221957786</v>
      </c>
      <c r="BN30" s="28">
        <f t="shared" si="28"/>
        <v>-15583.000000000005</v>
      </c>
      <c r="BO30" s="28">
        <f t="shared" si="28"/>
        <v>8845.599999999991</v>
      </c>
      <c r="BP30" s="28">
        <f t="shared" si="28"/>
        <v>-100.8867864811528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  <mergeCell ref="BN4:BP7"/>
    <mergeCell ref="BE5:BG7"/>
    <mergeCell ref="BH5:BJ7"/>
    <mergeCell ref="AV4:BJ4"/>
    <mergeCell ref="BB5:BD7"/>
    <mergeCell ref="AV5:AX7"/>
    <mergeCell ref="L6:N7"/>
    <mergeCell ref="I6:K7"/>
    <mergeCell ref="O6:Q7"/>
    <mergeCell ref="X6:Z7"/>
    <mergeCell ref="AJ5:AL7"/>
    <mergeCell ref="U6:W7"/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2020-12-08T06:14:47Z</cp:lastPrinted>
  <dcterms:created xsi:type="dcterms:W3CDTF">2013-04-03T10:22:22Z</dcterms:created>
  <dcterms:modified xsi:type="dcterms:W3CDTF">2020-12-09T06:57:46Z</dcterms:modified>
  <cp:category/>
  <cp:version/>
  <cp:contentType/>
  <cp:contentStatus/>
</cp:coreProperties>
</file>