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640" activeTab="0"/>
  </bookViews>
  <sheets>
    <sheet name="Лист1 (4)" sheetId="1" r:id="rId1"/>
  </sheets>
  <definedNames>
    <definedName name="_xlnm.Print_Titles" localSheetId="0">'Лист1 (4)'!$A:$B</definedName>
    <definedName name="_xlnm.Print_Area" localSheetId="0">'Лист1 (4)'!$A$1:$BP$34</definedName>
  </definedNames>
  <calcPr fullCalcOnLoad="1"/>
</workbook>
</file>

<file path=xl/sharedStrings.xml><?xml version="1.0" encoding="utf-8"?>
<sst xmlns="http://schemas.openxmlformats.org/spreadsheetml/2006/main" count="118" uniqueCount="52">
  <si>
    <t>Приложение 3</t>
  </si>
  <si>
    <t>Наименование поселений</t>
  </si>
  <si>
    <t>в том числе: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</si>
  <si>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</si>
  <si>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</si>
  <si>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</si>
  <si>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</si>
  <si>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</si>
  <si>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</si>
  <si>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</si>
  <si>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</si>
  <si>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</si>
  <si>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</si>
  <si>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</si>
  <si>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</si>
  <si>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</si>
  <si>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</si>
  <si>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</si>
  <si>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</si>
  <si>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</si>
  <si>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</si>
  <si>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</si>
  <si>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</si>
  <si>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</si>
  <si>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</si>
  <si>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</si>
  <si>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</si>
  <si>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Азимсирминское сельское поселение</t>
  </si>
  <si>
    <t>Алгазинское сельское поселение</t>
  </si>
  <si>
    <t>Апнерское сельское поселение</t>
  </si>
  <si>
    <t>Большеторханское сельское поселение</t>
  </si>
  <si>
    <t>Большеяушское сельское поселение</t>
  </si>
  <si>
    <t>Буртасинское сельское поселение</t>
  </si>
  <si>
    <t>Вурманкасинское сельское поселение</t>
  </si>
  <si>
    <t>Вурнарское городское поселение</t>
  </si>
  <si>
    <t>Ермошкинское сельское поселение</t>
  </si>
  <si>
    <t>Ершипосинское сельское поселение</t>
  </si>
  <si>
    <t>Калининское сельское поселение</t>
  </si>
  <si>
    <t>Кольцовское сельское поселение</t>
  </si>
  <si>
    <t>Малояушское сельское поселение</t>
  </si>
  <si>
    <t>Ойкас-Кибекское сельское поселение</t>
  </si>
  <si>
    <t>Санарпосинское сельское поселение</t>
  </si>
  <si>
    <t>Сявалкасинское сельское поселение</t>
  </si>
  <si>
    <t>Хирпосинское сельское поселение</t>
  </si>
  <si>
    <t>Шинерское сельское поселение</t>
  </si>
  <si>
    <t>Янгорчинское сельское поселение</t>
  </si>
  <si>
    <t>Доходы - всего                    (код дохода 00085000000000000000)</t>
  </si>
  <si>
    <r>
      <t xml:space="preserve">Расходы - всего                 </t>
    </r>
    <r>
      <rPr>
        <sz val="11"/>
        <color indexed="8"/>
        <rFont val="Times New Roman"/>
        <family val="1"/>
      </rPr>
      <t xml:space="preserve">  (код расхода 00096000000000000000)</t>
    </r>
  </si>
  <si>
    <r>
      <t xml:space="preserve">Дефицит -  всего                </t>
    </r>
    <r>
      <rPr>
        <sz val="11"/>
        <color indexed="8"/>
        <rFont val="Times New Roman"/>
        <family val="1"/>
      </rPr>
      <t xml:space="preserve">      (код БК 00079000000000000000)</t>
    </r>
  </si>
  <si>
    <t xml:space="preserve">                                                                                                                                                     </t>
  </si>
  <si>
    <r>
      <t xml:space="preserve">Дефицит -  всего                </t>
    </r>
    <r>
      <rPr>
        <sz val="11"/>
        <color theme="1"/>
        <rFont val="Calibri"/>
        <family val="2"/>
      </rPr>
      <t xml:space="preserve">      (код БК 00079000000000000000)</t>
    </r>
  </si>
  <si>
    <t>Справка об исполнении бюджетов поселений Вурнарского  района на 01 августа 2020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</si>
</sst>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2"/>
      <name val="Arial Cyr"/>
      <family val="0"/>
    </font>
    <font>
      <b/>
      <sz val="12"/>
      <name val="TimesET"/>
      <family val="0"/>
    </font>
    <font>
      <sz val="12"/>
      <name val="TimesET"/>
      <family val="0"/>
    </font>
    <font>
      <sz val="12"/>
      <name val="Arial Cyr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sz val="12"/>
      <color indexed="8"/>
      <name val="Arial Cyr"/>
      <family val="0"/>
    </font>
    <font>
      <sz val="11"/>
      <color indexed="8"/>
      <name val="Times New Roman"/>
      <family val="1"/>
    </font>
    <font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4" fillId="0" borderId="0" xfId="53" applyFont="1" applyFill="1" applyAlignment="1" applyProtection="1">
      <alignment horizontal="center" vertical="center" wrapText="1"/>
      <protection locked="0"/>
    </xf>
    <xf numFmtId="0" fontId="7" fillId="0" borderId="0" xfId="53" applyFont="1" applyFill="1" applyAlignment="1">
      <alignment vertical="center" wrapText="1"/>
      <protection/>
    </xf>
    <xf numFmtId="0" fontId="6" fillId="0" borderId="0" xfId="53" applyFont="1" applyFill="1" applyAlignment="1">
      <alignment vertical="center" wrapText="1"/>
      <protection/>
    </xf>
    <xf numFmtId="0" fontId="5" fillId="0" borderId="0" xfId="53" applyFont="1" applyFill="1" applyAlignment="1">
      <alignment vertical="center" wrapText="1"/>
      <protection/>
    </xf>
    <xf numFmtId="0" fontId="4" fillId="0" borderId="0" xfId="53" applyFont="1" applyFill="1" applyAlignment="1">
      <alignment vertical="center" wrapText="1"/>
      <protection/>
    </xf>
    <xf numFmtId="0" fontId="7" fillId="0" borderId="0" xfId="53" applyFont="1" applyFill="1">
      <alignment/>
      <protection/>
    </xf>
    <xf numFmtId="0" fontId="8" fillId="0" borderId="0" xfId="0" applyFont="1" applyFill="1" applyAlignment="1">
      <alignment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4" fillId="0" borderId="10" xfId="53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left"/>
    </xf>
    <xf numFmtId="172" fontId="10" fillId="0" borderId="10" xfId="53" applyNumberFormat="1" applyFont="1" applyFill="1" applyBorder="1" applyAlignment="1" applyProtection="1">
      <alignment vertical="center" wrapText="1"/>
      <protection locked="0"/>
    </xf>
    <xf numFmtId="172" fontId="7" fillId="0" borderId="10" xfId="53" applyNumberFormat="1" applyFont="1" applyFill="1" applyBorder="1" applyAlignment="1" applyProtection="1">
      <alignment vertical="center" wrapText="1"/>
      <protection locked="0"/>
    </xf>
    <xf numFmtId="172" fontId="7" fillId="32" borderId="10" xfId="0" applyNumberFormat="1" applyFont="1" applyFill="1" applyBorder="1" applyAlignment="1" applyProtection="1">
      <alignment vertical="center" wrapText="1"/>
      <protection locked="0"/>
    </xf>
    <xf numFmtId="172" fontId="7" fillId="0" borderId="10" xfId="0" applyNumberFormat="1" applyFont="1" applyBorder="1" applyAlignment="1" applyProtection="1">
      <alignment vertical="center" wrapText="1"/>
      <protection locked="0"/>
    </xf>
    <xf numFmtId="172" fontId="7" fillId="0" borderId="10" xfId="0" applyNumberFormat="1" applyFont="1" applyFill="1" applyBorder="1" applyAlignment="1" applyProtection="1">
      <alignment vertical="center" wrapText="1"/>
      <protection locked="0"/>
    </xf>
    <xf numFmtId="172" fontId="7" fillId="32" borderId="10" xfId="0" applyNumberFormat="1" applyFont="1" applyFill="1" applyBorder="1" applyAlignment="1" applyProtection="1">
      <alignment vertical="center" wrapText="1"/>
      <protection locked="0"/>
    </xf>
    <xf numFmtId="173" fontId="7" fillId="0" borderId="10" xfId="0" applyNumberFormat="1" applyFont="1" applyBorder="1" applyAlignment="1" applyProtection="1">
      <alignment vertical="center" wrapText="1"/>
      <protection locked="0"/>
    </xf>
    <xf numFmtId="172" fontId="7" fillId="32" borderId="10" xfId="0" applyNumberFormat="1" applyFont="1" applyFill="1" applyBorder="1" applyAlignment="1" applyProtection="1">
      <alignment horizontal="right" vertical="top" shrinkToFit="1"/>
      <protection locked="0"/>
    </xf>
    <xf numFmtId="173" fontId="7" fillId="0" borderId="10" xfId="0" applyNumberFormat="1" applyFont="1" applyFill="1" applyBorder="1" applyAlignment="1" applyProtection="1">
      <alignment vertical="center" wrapText="1"/>
      <protection locked="0"/>
    </xf>
    <xf numFmtId="172" fontId="7" fillId="0" borderId="10" xfId="53" applyNumberFormat="1" applyFont="1" applyFill="1" applyBorder="1" applyAlignment="1" applyProtection="1">
      <alignment vertical="center" wrapText="1"/>
      <protection locked="0"/>
    </xf>
    <xf numFmtId="172" fontId="7" fillId="0" borderId="0" xfId="53" applyNumberFormat="1" applyFont="1" applyFill="1">
      <alignment/>
      <protection/>
    </xf>
    <xf numFmtId="173" fontId="7" fillId="32" borderId="10" xfId="0" applyNumberFormat="1" applyFont="1" applyFill="1" applyBorder="1" applyAlignment="1" applyProtection="1">
      <alignment/>
      <protection locked="0"/>
    </xf>
    <xf numFmtId="173" fontId="7" fillId="32" borderId="10" xfId="0" applyNumberFormat="1" applyFont="1" applyFill="1" applyBorder="1" applyAlignment="1" applyProtection="1">
      <alignment vertical="center" wrapText="1"/>
      <protection locked="0"/>
    </xf>
    <xf numFmtId="172" fontId="10" fillId="32" borderId="10" xfId="0" applyNumberFormat="1" applyFont="1" applyFill="1" applyBorder="1" applyAlignment="1" applyProtection="1">
      <alignment vertical="center" wrapText="1"/>
      <protection locked="0"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172" fontId="8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/>
    </xf>
    <xf numFmtId="172" fontId="7" fillId="33" borderId="10" xfId="53" applyNumberFormat="1" applyFont="1" applyFill="1" applyBorder="1" applyAlignment="1" applyProtection="1">
      <alignment vertical="center" wrapText="1"/>
      <protection locked="0"/>
    </xf>
    <xf numFmtId="172" fontId="7" fillId="33" borderId="10" xfId="0" applyNumberFormat="1" applyFont="1" applyFill="1" applyBorder="1" applyAlignment="1" applyProtection="1">
      <alignment vertical="center" wrapText="1"/>
      <protection locked="0"/>
    </xf>
    <xf numFmtId="173" fontId="7" fillId="33" borderId="10" xfId="0" applyNumberFormat="1" applyFont="1" applyFill="1" applyBorder="1" applyAlignment="1" applyProtection="1">
      <alignment vertical="center" wrapText="1"/>
      <protection locked="0"/>
    </xf>
    <xf numFmtId="172" fontId="7" fillId="0" borderId="10" xfId="54" applyNumberFormat="1" applyFont="1" applyFill="1" applyBorder="1" applyAlignment="1" applyProtection="1">
      <alignment vertical="center" wrapText="1"/>
      <protection locked="0"/>
    </xf>
    <xf numFmtId="172" fontId="10" fillId="0" borderId="10" xfId="53" applyNumberFormat="1" applyFont="1" applyFill="1" applyBorder="1" applyAlignment="1" applyProtection="1">
      <alignment vertical="center" wrapText="1"/>
      <protection locked="0"/>
    </xf>
    <xf numFmtId="172" fontId="4" fillId="33" borderId="10" xfId="53" applyNumberFormat="1" applyFont="1" applyFill="1" applyBorder="1" applyAlignment="1" applyProtection="1">
      <alignment vertical="center" wrapText="1"/>
      <protection locked="0"/>
    </xf>
    <xf numFmtId="0" fontId="6" fillId="33" borderId="10" xfId="55" applyFont="1" applyFill="1" applyBorder="1" applyAlignment="1">
      <alignment horizontal="left" vertical="center" wrapText="1"/>
      <protection/>
    </xf>
    <xf numFmtId="0" fontId="12" fillId="0" borderId="0" xfId="0" applyFont="1" applyFill="1" applyAlignment="1">
      <alignment/>
    </xf>
    <xf numFmtId="172" fontId="10" fillId="0" borderId="10" xfId="0" applyNumberFormat="1" applyFont="1" applyBorder="1" applyAlignment="1" applyProtection="1">
      <alignment vertical="center" wrapText="1"/>
      <protection locked="0"/>
    </xf>
    <xf numFmtId="172" fontId="10" fillId="33" borderId="10" xfId="53" applyNumberFormat="1" applyFont="1" applyFill="1" applyBorder="1" applyAlignment="1" applyProtection="1">
      <alignment vertical="center" wrapText="1"/>
      <protection locked="0"/>
    </xf>
    <xf numFmtId="172" fontId="10" fillId="33" borderId="10" xfId="53" applyNumberFormat="1" applyFont="1" applyFill="1" applyBorder="1" applyAlignment="1" applyProtection="1">
      <alignment vertical="center" wrapText="1"/>
      <protection locked="0"/>
    </xf>
    <xf numFmtId="172" fontId="4" fillId="34" borderId="10" xfId="53" applyNumberFormat="1" applyFont="1" applyFill="1" applyBorder="1" applyAlignment="1" applyProtection="1">
      <alignment vertical="center" wrapText="1"/>
      <protection locked="0"/>
    </xf>
    <xf numFmtId="172" fontId="7" fillId="35" borderId="10" xfId="0" applyNumberFormat="1" applyFont="1" applyFill="1" applyBorder="1" applyAlignment="1" applyProtection="1">
      <alignment vertical="center" wrapText="1"/>
      <protection locked="0"/>
    </xf>
    <xf numFmtId="173" fontId="7" fillId="35" borderId="10" xfId="0" applyNumberFormat="1" applyFont="1" applyFill="1" applyBorder="1" applyAlignment="1" applyProtection="1">
      <alignment vertical="center" wrapText="1"/>
      <protection locked="0"/>
    </xf>
    <xf numFmtId="173" fontId="7" fillId="35" borderId="10" xfId="0" applyNumberFormat="1" applyFont="1" applyFill="1" applyBorder="1" applyAlignment="1" applyProtection="1">
      <alignment horizontal="right" vertical="top" shrinkToFit="1"/>
      <protection locked="0"/>
    </xf>
    <xf numFmtId="173" fontId="7" fillId="35" borderId="10" xfId="0" applyNumberFormat="1" applyFont="1" applyFill="1" applyBorder="1" applyAlignment="1" applyProtection="1">
      <alignment/>
      <protection locked="0"/>
    </xf>
    <xf numFmtId="172" fontId="7" fillId="35" borderId="10" xfId="0" applyNumberFormat="1" applyFont="1" applyFill="1" applyBorder="1" applyAlignment="1" applyProtection="1">
      <alignment horizontal="right" vertical="top" shrinkToFit="1"/>
      <protection locked="0"/>
    </xf>
    <xf numFmtId="173" fontId="10" fillId="35" borderId="10" xfId="0" applyNumberFormat="1" applyFont="1" applyFill="1" applyBorder="1" applyAlignment="1" applyProtection="1">
      <alignment vertical="center" wrapText="1"/>
      <protection locked="0"/>
    </xf>
    <xf numFmtId="0" fontId="7" fillId="35" borderId="10" xfId="0" applyFont="1" applyFill="1" applyBorder="1" applyAlignment="1" applyProtection="1">
      <alignment vertical="center" wrapText="1"/>
      <protection locked="0"/>
    </xf>
    <xf numFmtId="172" fontId="7" fillId="36" borderId="10" xfId="0" applyNumberFormat="1" applyFont="1" applyFill="1" applyBorder="1" applyAlignment="1" applyProtection="1">
      <alignment vertical="center" wrapText="1"/>
      <protection locked="0"/>
    </xf>
    <xf numFmtId="172" fontId="7" fillId="37" borderId="10" xfId="0" applyNumberFormat="1" applyFont="1" applyFill="1" applyBorder="1" applyAlignment="1" applyProtection="1">
      <alignment vertical="center" wrapText="1"/>
      <protection locked="0"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49" fontId="6" fillId="0" borderId="10" xfId="53" applyNumberFormat="1" applyFont="1" applyFill="1" applyBorder="1" applyAlignment="1">
      <alignment horizontal="center" vertical="center" wrapText="1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0" fontId="6" fillId="0" borderId="15" xfId="53" applyFont="1" applyFill="1" applyBorder="1" applyAlignment="1">
      <alignment horizontal="center" vertical="center" wrapText="1"/>
      <protection/>
    </xf>
    <xf numFmtId="0" fontId="6" fillId="0" borderId="16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6" fillId="0" borderId="17" xfId="53" applyFont="1" applyFill="1" applyBorder="1" applyAlignment="1">
      <alignment horizontal="center" vertical="center" wrapText="1"/>
      <protection/>
    </xf>
    <xf numFmtId="0" fontId="6" fillId="0" borderId="18" xfId="53" applyFont="1" applyFill="1" applyBorder="1" applyAlignment="1">
      <alignment horizontal="center" vertical="center" wrapText="1"/>
      <protection/>
    </xf>
    <xf numFmtId="0" fontId="6" fillId="0" borderId="19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6" fillId="0" borderId="0" xfId="53" applyFont="1" applyFill="1" applyAlignment="1">
      <alignment horizontal="center" vertical="center" wrapText="1"/>
      <protection/>
    </xf>
    <xf numFmtId="0" fontId="5" fillId="0" borderId="0" xfId="53" applyFont="1" applyFill="1" applyAlignment="1" applyProtection="1">
      <alignment horizontal="center" vertical="center" wrapText="1"/>
      <protection locked="0"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left" vertical="center" wrapText="1"/>
      <protection/>
    </xf>
    <xf numFmtId="0" fontId="6" fillId="0" borderId="12" xfId="53" applyFont="1" applyFill="1" applyBorder="1" applyAlignment="1">
      <alignment horizontal="left" vertical="center" wrapText="1"/>
      <protection/>
    </xf>
    <xf numFmtId="0" fontId="6" fillId="0" borderId="21" xfId="53" applyFont="1" applyFill="1" applyBorder="1" applyAlignment="1">
      <alignment horizontal="left" vertical="center" wrapText="1"/>
      <protection/>
    </xf>
    <xf numFmtId="0" fontId="9" fillId="0" borderId="13" xfId="53" applyFont="1" applyFill="1" applyBorder="1" applyAlignment="1">
      <alignment horizontal="center" vertical="center" wrapText="1"/>
      <protection/>
    </xf>
    <xf numFmtId="49" fontId="6" fillId="0" borderId="13" xfId="53" applyNumberFormat="1" applyFont="1" applyFill="1" applyBorder="1" applyAlignment="1">
      <alignment horizontal="center" vertical="center" wrapText="1"/>
      <protection/>
    </xf>
    <xf numFmtId="49" fontId="6" fillId="0" borderId="14" xfId="53" applyNumberFormat="1" applyFont="1" applyFill="1" applyBorder="1" applyAlignment="1">
      <alignment horizontal="center" vertical="center" wrapText="1"/>
      <protection/>
    </xf>
    <xf numFmtId="49" fontId="6" fillId="0" borderId="16" xfId="53" applyNumberFormat="1" applyFont="1" applyFill="1" applyBorder="1" applyAlignment="1">
      <alignment horizontal="center" vertical="center" wrapText="1"/>
      <protection/>
    </xf>
    <xf numFmtId="49" fontId="6" fillId="0" borderId="0" xfId="53" applyNumberFormat="1" applyFont="1" applyFill="1" applyBorder="1" applyAlignment="1">
      <alignment horizontal="center" vertical="center" wrapText="1"/>
      <protection/>
    </xf>
    <xf numFmtId="49" fontId="6" fillId="0" borderId="18" xfId="53" applyNumberFormat="1" applyFont="1" applyFill="1" applyBorder="1" applyAlignment="1">
      <alignment horizontal="center" vertical="center" wrapText="1"/>
      <protection/>
    </xf>
    <xf numFmtId="49" fontId="6" fillId="0" borderId="19" xfId="53" applyNumberFormat="1" applyFont="1" applyFill="1" applyBorder="1" applyAlignment="1">
      <alignment horizontal="center" vertical="center" wrapText="1"/>
      <protection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6" fillId="0" borderId="11" xfId="55" applyFont="1" applyFill="1" applyBorder="1" applyAlignment="1">
      <alignment horizontal="center" vertical="center" wrapText="1"/>
      <protection/>
    </xf>
    <xf numFmtId="0" fontId="6" fillId="0" borderId="21" xfId="55" applyFont="1" applyFill="1" applyBorder="1" applyAlignment="1">
      <alignment horizontal="center" vertical="center" wrapText="1"/>
      <protection/>
    </xf>
    <xf numFmtId="0" fontId="6" fillId="0" borderId="22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24" xfId="53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35"/>
  <sheetViews>
    <sheetView tabSelected="1" view="pageBreakPreview" zoomScale="75" zoomScaleNormal="75" zoomScaleSheetLayoutView="75" zoomScalePageLayoutView="0" workbookViewId="0" topLeftCell="A1">
      <pane xSplit="5" ySplit="7" topLeftCell="AR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BI27" sqref="BI27"/>
    </sheetView>
  </sheetViews>
  <sheetFormatPr defaultColWidth="9.140625" defaultRowHeight="15"/>
  <cols>
    <col min="1" max="1" width="6.421875" style="7" bestFit="1" customWidth="1"/>
    <col min="2" max="2" width="36.140625" style="7" customWidth="1"/>
    <col min="3" max="3" width="17.421875" style="7" customWidth="1"/>
    <col min="4" max="4" width="15.8515625" style="7" customWidth="1"/>
    <col min="5" max="5" width="9.140625" style="7" customWidth="1"/>
    <col min="6" max="6" width="13.7109375" style="7" customWidth="1"/>
    <col min="7" max="7" width="15.8515625" style="7" customWidth="1"/>
    <col min="8" max="8" width="8.8515625" style="7" customWidth="1"/>
    <col min="9" max="9" width="15.8515625" style="7" customWidth="1"/>
    <col min="10" max="10" width="15.57421875" style="7" customWidth="1"/>
    <col min="11" max="13" width="9.140625" style="7" customWidth="1"/>
    <col min="14" max="14" width="16.7109375" style="7" customWidth="1"/>
    <col min="15" max="15" width="17.28125" style="7" customWidth="1"/>
    <col min="16" max="17" width="9.140625" style="7" customWidth="1"/>
    <col min="18" max="18" width="18.00390625" style="7" customWidth="1"/>
    <col min="19" max="19" width="13.7109375" style="7" customWidth="1"/>
    <col min="20" max="20" width="9.140625" style="7" customWidth="1"/>
    <col min="21" max="21" width="15.8515625" style="7" customWidth="1"/>
    <col min="22" max="22" width="9.140625" style="7" customWidth="1"/>
    <col min="23" max="23" width="15.140625" style="7" customWidth="1"/>
    <col min="24" max="24" width="13.8515625" style="7" customWidth="1"/>
    <col min="25" max="25" width="9.140625" style="7" customWidth="1"/>
    <col min="26" max="26" width="13.8515625" style="7" customWidth="1"/>
    <col min="27" max="28" width="9.140625" style="7" customWidth="1"/>
    <col min="29" max="29" width="14.8515625" style="7" customWidth="1"/>
    <col min="30" max="31" width="9.140625" style="7" customWidth="1"/>
    <col min="32" max="32" width="16.57421875" style="7" customWidth="1"/>
    <col min="33" max="33" width="9.140625" style="7" customWidth="1"/>
    <col min="34" max="34" width="21.7109375" style="7" bestFit="1" customWidth="1"/>
    <col min="35" max="35" width="14.8515625" style="7" customWidth="1"/>
    <col min="36" max="36" width="14.421875" style="7" customWidth="1"/>
    <col min="37" max="37" width="14.28125" style="7" customWidth="1"/>
    <col min="38" max="38" width="9.140625" style="7" customWidth="1"/>
    <col min="39" max="39" width="12.00390625" style="7" customWidth="1"/>
    <col min="40" max="40" width="14.140625" style="7" customWidth="1"/>
    <col min="41" max="41" width="14.421875" style="7" customWidth="1"/>
    <col min="42" max="42" width="13.421875" style="7" customWidth="1"/>
    <col min="43" max="43" width="13.7109375" style="7" customWidth="1"/>
    <col min="44" max="44" width="14.140625" style="7" customWidth="1"/>
    <col min="45" max="45" width="13.00390625" style="7" customWidth="1"/>
    <col min="46" max="46" width="12.00390625" style="7" customWidth="1"/>
    <col min="47" max="47" width="9.140625" style="7" customWidth="1"/>
    <col min="48" max="48" width="13.8515625" style="7" customWidth="1"/>
    <col min="49" max="49" width="13.140625" style="7" customWidth="1"/>
    <col min="50" max="50" width="9.140625" style="7" customWidth="1"/>
    <col min="51" max="51" width="13.00390625" style="7" customWidth="1"/>
    <col min="52" max="52" width="13.421875" style="7" customWidth="1"/>
    <col min="53" max="53" width="9.140625" style="7" customWidth="1"/>
    <col min="54" max="54" width="14.8515625" style="7" customWidth="1"/>
    <col min="55" max="55" width="15.57421875" style="7" customWidth="1"/>
    <col min="56" max="56" width="9.140625" style="7" customWidth="1"/>
    <col min="57" max="57" width="14.421875" style="7" customWidth="1"/>
    <col min="58" max="58" width="11.421875" style="7" bestFit="1" customWidth="1"/>
    <col min="59" max="59" width="9.140625" style="7" customWidth="1"/>
    <col min="60" max="60" width="13.421875" style="7" customWidth="1"/>
    <col min="61" max="61" width="16.28125" style="7" customWidth="1"/>
    <col min="62" max="62" width="14.8515625" style="7" customWidth="1"/>
    <col min="63" max="63" width="13.7109375" style="7" hidden="1" customWidth="1"/>
    <col min="64" max="64" width="15.8515625" style="7" hidden="1" customWidth="1"/>
    <col min="65" max="65" width="12.140625" style="7" hidden="1" customWidth="1"/>
    <col min="66" max="67" width="16.7109375" style="7" customWidth="1"/>
    <col min="68" max="68" width="17.28125" style="7" customWidth="1"/>
    <col min="69" max="69" width="9.140625" style="7" customWidth="1"/>
    <col min="70" max="70" width="10.7109375" style="7" bestFit="1" customWidth="1"/>
    <col min="71" max="16384" width="9.140625" style="7" customWidth="1"/>
  </cols>
  <sheetData>
    <row r="1" spans="1:70" ht="15" customHeight="1">
      <c r="A1" s="2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5"/>
      <c r="R1" s="63" t="s">
        <v>0</v>
      </c>
      <c r="S1" s="63"/>
      <c r="T1" s="6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6"/>
      <c r="BL1" s="6"/>
      <c r="BM1" s="6"/>
      <c r="BN1" s="6"/>
      <c r="BO1" s="6"/>
      <c r="BP1" s="6"/>
      <c r="BQ1" s="6"/>
      <c r="BR1" s="6"/>
    </row>
    <row r="2" spans="1:70" ht="15.75">
      <c r="A2" s="2"/>
      <c r="B2" s="2"/>
      <c r="C2" s="64" t="s">
        <v>51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6"/>
      <c r="BL2" s="6"/>
      <c r="BM2" s="6"/>
      <c r="BN2" s="6"/>
      <c r="BO2" s="6"/>
      <c r="BP2" s="6"/>
      <c r="BQ2" s="6"/>
      <c r="BR2" s="6"/>
    </row>
    <row r="3" spans="1:70" ht="15.75">
      <c r="A3" s="2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6"/>
      <c r="BL3" s="6"/>
      <c r="BM3" s="6"/>
      <c r="BN3" s="6"/>
      <c r="BO3" s="6"/>
      <c r="BP3" s="6"/>
      <c r="BQ3" s="6"/>
      <c r="BR3" s="6"/>
    </row>
    <row r="4" spans="1:70" ht="15" customHeight="1">
      <c r="A4" s="56" t="s">
        <v>18</v>
      </c>
      <c r="B4" s="84" t="s">
        <v>1</v>
      </c>
      <c r="C4" s="54" t="s">
        <v>46</v>
      </c>
      <c r="D4" s="55"/>
      <c r="E4" s="56"/>
      <c r="F4" s="51" t="s">
        <v>2</v>
      </c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69" t="s">
        <v>47</v>
      </c>
      <c r="AT4" s="55"/>
      <c r="AU4" s="56"/>
      <c r="AV4" s="51" t="s">
        <v>4</v>
      </c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4" t="s">
        <v>50</v>
      </c>
      <c r="BL4" s="55"/>
      <c r="BM4" s="56"/>
      <c r="BN4" s="69" t="s">
        <v>48</v>
      </c>
      <c r="BO4" s="55"/>
      <c r="BP4" s="56"/>
      <c r="BQ4" s="6"/>
      <c r="BR4" s="6"/>
    </row>
    <row r="5" spans="1:70" ht="15" customHeight="1">
      <c r="A5" s="59"/>
      <c r="B5" s="85"/>
      <c r="C5" s="57"/>
      <c r="D5" s="58"/>
      <c r="E5" s="59"/>
      <c r="F5" s="65" t="s">
        <v>3</v>
      </c>
      <c r="G5" s="65"/>
      <c r="H5" s="65"/>
      <c r="I5" s="66" t="s">
        <v>4</v>
      </c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8"/>
      <c r="AJ5" s="65" t="s">
        <v>5</v>
      </c>
      <c r="AK5" s="65"/>
      <c r="AL5" s="65"/>
      <c r="AM5" s="51" t="s">
        <v>4</v>
      </c>
      <c r="AN5" s="52"/>
      <c r="AO5" s="52"/>
      <c r="AP5" s="52"/>
      <c r="AQ5" s="52"/>
      <c r="AR5" s="52"/>
      <c r="AS5" s="57"/>
      <c r="AT5" s="58"/>
      <c r="AU5" s="59"/>
      <c r="AV5" s="70" t="s">
        <v>9</v>
      </c>
      <c r="AW5" s="71"/>
      <c r="AX5" s="71"/>
      <c r="AY5" s="53" t="s">
        <v>4</v>
      </c>
      <c r="AZ5" s="53"/>
      <c r="BA5" s="53"/>
      <c r="BB5" s="53" t="s">
        <v>10</v>
      </c>
      <c r="BC5" s="53"/>
      <c r="BD5" s="53"/>
      <c r="BE5" s="53" t="s">
        <v>11</v>
      </c>
      <c r="BF5" s="53"/>
      <c r="BG5" s="53"/>
      <c r="BH5" s="65" t="s">
        <v>12</v>
      </c>
      <c r="BI5" s="65"/>
      <c r="BJ5" s="65"/>
      <c r="BK5" s="57"/>
      <c r="BL5" s="58"/>
      <c r="BM5" s="59"/>
      <c r="BN5" s="57"/>
      <c r="BO5" s="58"/>
      <c r="BP5" s="59"/>
      <c r="BQ5" s="6"/>
      <c r="BR5" s="6"/>
    </row>
    <row r="6" spans="1:70" ht="15" customHeight="1">
      <c r="A6" s="59"/>
      <c r="B6" s="85"/>
      <c r="C6" s="57"/>
      <c r="D6" s="58"/>
      <c r="E6" s="59"/>
      <c r="F6" s="65"/>
      <c r="G6" s="65"/>
      <c r="H6" s="65"/>
      <c r="I6" s="54" t="s">
        <v>6</v>
      </c>
      <c r="J6" s="55"/>
      <c r="K6" s="56"/>
      <c r="L6" s="54" t="s">
        <v>7</v>
      </c>
      <c r="M6" s="55"/>
      <c r="N6" s="56"/>
      <c r="O6" s="54" t="s">
        <v>20</v>
      </c>
      <c r="P6" s="55"/>
      <c r="Q6" s="56"/>
      <c r="R6" s="54" t="s">
        <v>8</v>
      </c>
      <c r="S6" s="55"/>
      <c r="T6" s="56"/>
      <c r="U6" s="54" t="s">
        <v>19</v>
      </c>
      <c r="V6" s="55"/>
      <c r="W6" s="56"/>
      <c r="X6" s="54" t="s">
        <v>21</v>
      </c>
      <c r="Y6" s="55"/>
      <c r="Z6" s="56"/>
      <c r="AA6" s="54" t="s">
        <v>25</v>
      </c>
      <c r="AB6" s="55"/>
      <c r="AC6" s="56"/>
      <c r="AD6" s="76" t="s">
        <v>26</v>
      </c>
      <c r="AE6" s="77"/>
      <c r="AF6" s="78"/>
      <c r="AG6" s="54" t="s">
        <v>24</v>
      </c>
      <c r="AH6" s="55"/>
      <c r="AI6" s="56"/>
      <c r="AJ6" s="65"/>
      <c r="AK6" s="65"/>
      <c r="AL6" s="65"/>
      <c r="AM6" s="54" t="s">
        <v>22</v>
      </c>
      <c r="AN6" s="55"/>
      <c r="AO6" s="56"/>
      <c r="AP6" s="54" t="s">
        <v>23</v>
      </c>
      <c r="AQ6" s="55"/>
      <c r="AR6" s="56"/>
      <c r="AS6" s="57"/>
      <c r="AT6" s="58"/>
      <c r="AU6" s="59"/>
      <c r="AV6" s="72"/>
      <c r="AW6" s="73"/>
      <c r="AX6" s="73"/>
      <c r="AY6" s="53" t="s">
        <v>13</v>
      </c>
      <c r="AZ6" s="53"/>
      <c r="BA6" s="53"/>
      <c r="BB6" s="53"/>
      <c r="BC6" s="53"/>
      <c r="BD6" s="53"/>
      <c r="BE6" s="53"/>
      <c r="BF6" s="53"/>
      <c r="BG6" s="53"/>
      <c r="BH6" s="65"/>
      <c r="BI6" s="65"/>
      <c r="BJ6" s="65"/>
      <c r="BK6" s="57"/>
      <c r="BL6" s="58"/>
      <c r="BM6" s="59"/>
      <c r="BN6" s="57"/>
      <c r="BO6" s="58"/>
      <c r="BP6" s="59"/>
      <c r="BQ6" s="6"/>
      <c r="BR6" s="6"/>
    </row>
    <row r="7" spans="1:70" ht="193.5" customHeight="1">
      <c r="A7" s="59"/>
      <c r="B7" s="85"/>
      <c r="C7" s="60"/>
      <c r="D7" s="61"/>
      <c r="E7" s="62"/>
      <c r="F7" s="65"/>
      <c r="G7" s="65"/>
      <c r="H7" s="65"/>
      <c r="I7" s="60"/>
      <c r="J7" s="61"/>
      <c r="K7" s="62"/>
      <c r="L7" s="60"/>
      <c r="M7" s="61"/>
      <c r="N7" s="62"/>
      <c r="O7" s="60"/>
      <c r="P7" s="61"/>
      <c r="Q7" s="62"/>
      <c r="R7" s="60"/>
      <c r="S7" s="61"/>
      <c r="T7" s="62"/>
      <c r="U7" s="60"/>
      <c r="V7" s="61"/>
      <c r="W7" s="62"/>
      <c r="X7" s="60"/>
      <c r="Y7" s="61"/>
      <c r="Z7" s="62"/>
      <c r="AA7" s="60"/>
      <c r="AB7" s="61"/>
      <c r="AC7" s="62"/>
      <c r="AD7" s="79"/>
      <c r="AE7" s="80"/>
      <c r="AF7" s="81"/>
      <c r="AG7" s="60"/>
      <c r="AH7" s="61"/>
      <c r="AI7" s="62"/>
      <c r="AJ7" s="65"/>
      <c r="AK7" s="65"/>
      <c r="AL7" s="65"/>
      <c r="AM7" s="60"/>
      <c r="AN7" s="61"/>
      <c r="AO7" s="62"/>
      <c r="AP7" s="60"/>
      <c r="AQ7" s="61"/>
      <c r="AR7" s="62"/>
      <c r="AS7" s="60"/>
      <c r="AT7" s="61"/>
      <c r="AU7" s="62"/>
      <c r="AV7" s="74"/>
      <c r="AW7" s="75"/>
      <c r="AX7" s="75"/>
      <c r="AY7" s="53"/>
      <c r="AZ7" s="53"/>
      <c r="BA7" s="53"/>
      <c r="BB7" s="53"/>
      <c r="BC7" s="53"/>
      <c r="BD7" s="53"/>
      <c r="BE7" s="53"/>
      <c r="BF7" s="53"/>
      <c r="BG7" s="53"/>
      <c r="BH7" s="65"/>
      <c r="BI7" s="65"/>
      <c r="BJ7" s="65"/>
      <c r="BK7" s="60"/>
      <c r="BL7" s="61"/>
      <c r="BM7" s="62"/>
      <c r="BN7" s="60"/>
      <c r="BO7" s="61"/>
      <c r="BP7" s="62"/>
      <c r="BQ7" s="6"/>
      <c r="BR7" s="6"/>
    </row>
    <row r="8" spans="1:70" ht="63">
      <c r="A8" s="62"/>
      <c r="B8" s="86"/>
      <c r="C8" s="8" t="s">
        <v>14</v>
      </c>
      <c r="D8" s="8" t="s">
        <v>15</v>
      </c>
      <c r="E8" s="8" t="s">
        <v>16</v>
      </c>
      <c r="F8" s="8" t="s">
        <v>14</v>
      </c>
      <c r="G8" s="8" t="s">
        <v>15</v>
      </c>
      <c r="H8" s="8" t="s">
        <v>16</v>
      </c>
      <c r="I8" s="8" t="s">
        <v>14</v>
      </c>
      <c r="J8" s="8" t="s">
        <v>15</v>
      </c>
      <c r="K8" s="8" t="s">
        <v>16</v>
      </c>
      <c r="L8" s="8" t="s">
        <v>14</v>
      </c>
      <c r="M8" s="8" t="s">
        <v>15</v>
      </c>
      <c r="N8" s="8" t="s">
        <v>16</v>
      </c>
      <c r="O8" s="8" t="s">
        <v>14</v>
      </c>
      <c r="P8" s="8" t="s">
        <v>15</v>
      </c>
      <c r="Q8" s="8" t="s">
        <v>16</v>
      </c>
      <c r="R8" s="8" t="s">
        <v>14</v>
      </c>
      <c r="S8" s="8" t="s">
        <v>15</v>
      </c>
      <c r="T8" s="8" t="s">
        <v>16</v>
      </c>
      <c r="U8" s="8" t="s">
        <v>14</v>
      </c>
      <c r="V8" s="8" t="s">
        <v>15</v>
      </c>
      <c r="W8" s="8" t="s">
        <v>16</v>
      </c>
      <c r="X8" s="8" t="s">
        <v>14</v>
      </c>
      <c r="Y8" s="8" t="s">
        <v>15</v>
      </c>
      <c r="Z8" s="8" t="s">
        <v>16</v>
      </c>
      <c r="AA8" s="8" t="s">
        <v>14</v>
      </c>
      <c r="AB8" s="8" t="s">
        <v>15</v>
      </c>
      <c r="AC8" s="8" t="s">
        <v>16</v>
      </c>
      <c r="AD8" s="9" t="s">
        <v>14</v>
      </c>
      <c r="AE8" s="9" t="s">
        <v>15</v>
      </c>
      <c r="AF8" s="9" t="s">
        <v>16</v>
      </c>
      <c r="AG8" s="8" t="s">
        <v>14</v>
      </c>
      <c r="AH8" s="8" t="s">
        <v>15</v>
      </c>
      <c r="AI8" s="8" t="s">
        <v>16</v>
      </c>
      <c r="AJ8" s="8" t="s">
        <v>14</v>
      </c>
      <c r="AK8" s="8" t="s">
        <v>15</v>
      </c>
      <c r="AL8" s="8" t="s">
        <v>16</v>
      </c>
      <c r="AM8" s="8" t="s">
        <v>14</v>
      </c>
      <c r="AN8" s="8" t="s">
        <v>15</v>
      </c>
      <c r="AO8" s="8" t="s">
        <v>16</v>
      </c>
      <c r="AP8" s="8" t="s">
        <v>14</v>
      </c>
      <c r="AQ8" s="8" t="s">
        <v>15</v>
      </c>
      <c r="AR8" s="8" t="s">
        <v>16</v>
      </c>
      <c r="AS8" s="8" t="s">
        <v>14</v>
      </c>
      <c r="AT8" s="8" t="s">
        <v>15</v>
      </c>
      <c r="AU8" s="8" t="s">
        <v>16</v>
      </c>
      <c r="AV8" s="8" t="s">
        <v>14</v>
      </c>
      <c r="AW8" s="8" t="s">
        <v>15</v>
      </c>
      <c r="AX8" s="8" t="s">
        <v>16</v>
      </c>
      <c r="AY8" s="8" t="s">
        <v>14</v>
      </c>
      <c r="AZ8" s="8" t="s">
        <v>15</v>
      </c>
      <c r="BA8" s="8" t="s">
        <v>16</v>
      </c>
      <c r="BB8" s="8" t="s">
        <v>14</v>
      </c>
      <c r="BC8" s="8" t="s">
        <v>15</v>
      </c>
      <c r="BD8" s="8" t="s">
        <v>16</v>
      </c>
      <c r="BE8" s="8" t="s">
        <v>14</v>
      </c>
      <c r="BF8" s="8" t="s">
        <v>15</v>
      </c>
      <c r="BG8" s="8" t="s">
        <v>16</v>
      </c>
      <c r="BH8" s="8" t="s">
        <v>14</v>
      </c>
      <c r="BI8" s="8" t="s">
        <v>15</v>
      </c>
      <c r="BJ8" s="8" t="s">
        <v>16</v>
      </c>
      <c r="BK8" s="8" t="s">
        <v>14</v>
      </c>
      <c r="BL8" s="8" t="s">
        <v>15</v>
      </c>
      <c r="BM8" s="8" t="s">
        <v>16</v>
      </c>
      <c r="BN8" s="8" t="s">
        <v>14</v>
      </c>
      <c r="BO8" s="8" t="s">
        <v>15</v>
      </c>
      <c r="BP8" s="8" t="s">
        <v>16</v>
      </c>
      <c r="BQ8" s="6"/>
      <c r="BR8" s="6"/>
    </row>
    <row r="9" spans="1:70" ht="15" customHeight="1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  <c r="P9" s="10">
        <v>16</v>
      </c>
      <c r="Q9" s="10">
        <v>17</v>
      </c>
      <c r="R9" s="10">
        <v>18</v>
      </c>
      <c r="S9" s="10">
        <v>19</v>
      </c>
      <c r="T9" s="10">
        <v>20</v>
      </c>
      <c r="U9" s="10">
        <v>21</v>
      </c>
      <c r="V9" s="10">
        <v>22</v>
      </c>
      <c r="W9" s="10">
        <v>23</v>
      </c>
      <c r="X9" s="10">
        <v>24</v>
      </c>
      <c r="Y9" s="10">
        <v>25</v>
      </c>
      <c r="Z9" s="10">
        <v>26</v>
      </c>
      <c r="AA9" s="10">
        <v>27</v>
      </c>
      <c r="AB9" s="10">
        <v>28</v>
      </c>
      <c r="AC9" s="10">
        <v>29</v>
      </c>
      <c r="AD9" s="10">
        <v>30</v>
      </c>
      <c r="AE9" s="10">
        <v>31</v>
      </c>
      <c r="AF9" s="10">
        <v>32</v>
      </c>
      <c r="AG9" s="10">
        <v>33</v>
      </c>
      <c r="AH9" s="10">
        <v>34</v>
      </c>
      <c r="AI9" s="10">
        <v>35</v>
      </c>
      <c r="AJ9" s="10">
        <v>36</v>
      </c>
      <c r="AK9" s="10">
        <v>37</v>
      </c>
      <c r="AL9" s="10">
        <v>38</v>
      </c>
      <c r="AM9" s="10">
        <v>39</v>
      </c>
      <c r="AN9" s="10">
        <v>40</v>
      </c>
      <c r="AO9" s="10">
        <v>41</v>
      </c>
      <c r="AP9" s="10">
        <v>42</v>
      </c>
      <c r="AQ9" s="10">
        <v>43</v>
      </c>
      <c r="AR9" s="10">
        <v>44</v>
      </c>
      <c r="AS9" s="10">
        <v>45</v>
      </c>
      <c r="AT9" s="10">
        <v>46</v>
      </c>
      <c r="AU9" s="10">
        <v>47</v>
      </c>
      <c r="AV9" s="10">
        <v>48</v>
      </c>
      <c r="AW9" s="10">
        <v>49</v>
      </c>
      <c r="AX9" s="10">
        <v>50</v>
      </c>
      <c r="AY9" s="10">
        <v>51</v>
      </c>
      <c r="AZ9" s="10">
        <v>52</v>
      </c>
      <c r="BA9" s="10">
        <v>53</v>
      </c>
      <c r="BB9" s="10">
        <v>54</v>
      </c>
      <c r="BC9" s="10">
        <v>55</v>
      </c>
      <c r="BD9" s="10">
        <v>56</v>
      </c>
      <c r="BE9" s="10">
        <v>57</v>
      </c>
      <c r="BF9" s="10">
        <v>58</v>
      </c>
      <c r="BG9" s="10">
        <v>59</v>
      </c>
      <c r="BH9" s="10">
        <v>60</v>
      </c>
      <c r="BI9" s="10">
        <v>61</v>
      </c>
      <c r="BJ9" s="10">
        <v>62</v>
      </c>
      <c r="BK9" s="10">
        <v>63</v>
      </c>
      <c r="BL9" s="10">
        <v>64</v>
      </c>
      <c r="BM9" s="10">
        <v>65</v>
      </c>
      <c r="BN9" s="10">
        <v>63</v>
      </c>
      <c r="BO9" s="10">
        <v>64</v>
      </c>
      <c r="BP9" s="10">
        <v>65</v>
      </c>
      <c r="BQ9" s="6"/>
      <c r="BR9" s="6"/>
    </row>
    <row r="10" spans="1:70" ht="15.75">
      <c r="A10" s="11">
        <v>1</v>
      </c>
      <c r="B10" s="12" t="s">
        <v>27</v>
      </c>
      <c r="C10" s="13">
        <f>F10+AJ10</f>
        <v>8665.9</v>
      </c>
      <c r="D10" s="34">
        <f>G10+AK10</f>
        <v>2793.1000000000004</v>
      </c>
      <c r="E10" s="14">
        <f>D10/C10*100</f>
        <v>32.23092812056451</v>
      </c>
      <c r="F10" s="42">
        <v>1409.6</v>
      </c>
      <c r="G10" s="16">
        <v>592.3</v>
      </c>
      <c r="H10" s="14">
        <f>G10/F10*100</f>
        <v>42.01901248581158</v>
      </c>
      <c r="I10" s="15">
        <v>205</v>
      </c>
      <c r="J10" s="16">
        <v>116.5</v>
      </c>
      <c r="K10" s="14">
        <f aca="true" t="shared" si="0" ref="K10:K29">J10/I10*100</f>
        <v>56.82926829268292</v>
      </c>
      <c r="L10" s="15">
        <v>1.6</v>
      </c>
      <c r="M10" s="16">
        <v>3.7</v>
      </c>
      <c r="N10" s="14">
        <f>M10/L10*100</f>
        <v>231.25</v>
      </c>
      <c r="O10" s="15">
        <v>75</v>
      </c>
      <c r="P10" s="49">
        <v>5.5</v>
      </c>
      <c r="Q10" s="14">
        <f>P10/O10*100</f>
        <v>7.333333333333333</v>
      </c>
      <c r="R10" s="15">
        <v>420</v>
      </c>
      <c r="S10" s="16">
        <v>67.4</v>
      </c>
      <c r="T10" s="14">
        <f>S10/R10*100</f>
        <v>16.04761904761905</v>
      </c>
      <c r="U10" s="15">
        <v>0</v>
      </c>
      <c r="V10" s="17">
        <v>0</v>
      </c>
      <c r="W10" s="14" t="e">
        <f>V10/U10*100</f>
        <v>#DIV/0!</v>
      </c>
      <c r="X10" s="15">
        <v>120</v>
      </c>
      <c r="Y10" s="31">
        <v>113.9</v>
      </c>
      <c r="Z10" s="14">
        <f>Y10/X10*100</f>
        <v>94.91666666666667</v>
      </c>
      <c r="AA10" s="15">
        <v>0</v>
      </c>
      <c r="AB10" s="16">
        <v>0</v>
      </c>
      <c r="AC10" s="14" t="e">
        <f>AB10/AA10*100</f>
        <v>#DIV/0!</v>
      </c>
      <c r="AD10" s="14">
        <v>0</v>
      </c>
      <c r="AE10" s="14">
        <v>0</v>
      </c>
      <c r="AF10" s="14" t="e">
        <f>AE10/AD10*100</f>
        <v>#DIV/0!</v>
      </c>
      <c r="AG10" s="14">
        <v>0</v>
      </c>
      <c r="AH10" s="14">
        <v>0</v>
      </c>
      <c r="AI10" s="14" t="e">
        <f>AH10/AG10*100</f>
        <v>#DIV/0!</v>
      </c>
      <c r="AJ10" s="42">
        <v>7256.3</v>
      </c>
      <c r="AK10" s="16">
        <v>2200.8</v>
      </c>
      <c r="AL10" s="14">
        <f>AK10/AJ10*100</f>
        <v>30.329506773424477</v>
      </c>
      <c r="AM10" s="42">
        <v>2382.4</v>
      </c>
      <c r="AN10" s="31">
        <v>1389.7</v>
      </c>
      <c r="AO10" s="14">
        <f>AN10/AM10*100</f>
        <v>58.33193418401612</v>
      </c>
      <c r="AP10" s="15">
        <v>1015.5</v>
      </c>
      <c r="AQ10" s="16">
        <v>477.1</v>
      </c>
      <c r="AR10" s="14">
        <f>AQ10/AP10*100</f>
        <v>46.98178237321517</v>
      </c>
      <c r="AS10" s="18">
        <v>9261.1</v>
      </c>
      <c r="AT10" s="19">
        <v>2183.2</v>
      </c>
      <c r="AU10" s="14">
        <f>AT10/AS10*100</f>
        <v>23.573873513945426</v>
      </c>
      <c r="AV10" s="44">
        <v>1769.2</v>
      </c>
      <c r="AW10" s="19">
        <v>992.2</v>
      </c>
      <c r="AX10" s="14">
        <f>AW10/AV10*100</f>
        <v>56.08184490165047</v>
      </c>
      <c r="AY10" s="20">
        <v>1215.4</v>
      </c>
      <c r="AZ10" s="19">
        <v>594.6</v>
      </c>
      <c r="BA10" s="14">
        <f aca="true" t="shared" si="1" ref="BA10:BA29">AZ10/AY10*100</f>
        <v>48.922165542208326</v>
      </c>
      <c r="BB10" s="25">
        <v>2814.5</v>
      </c>
      <c r="BC10" s="21">
        <v>303.7</v>
      </c>
      <c r="BD10" s="14">
        <f>BC10/BB10*100</f>
        <v>10.790548942973885</v>
      </c>
      <c r="BE10" s="20">
        <v>2376.8</v>
      </c>
      <c r="BF10" s="21">
        <v>62.7</v>
      </c>
      <c r="BG10" s="14">
        <f>BF10/BE10*100</f>
        <v>2.6380006731740155</v>
      </c>
      <c r="BH10" s="20">
        <v>2180.9</v>
      </c>
      <c r="BI10" s="32">
        <v>771.6</v>
      </c>
      <c r="BJ10" s="14">
        <f>BI10/BH10*100</f>
        <v>35.37988903663625</v>
      </c>
      <c r="BK10" s="33">
        <v>0</v>
      </c>
      <c r="BL10" s="33">
        <f>D10-AT10</f>
        <v>609.9000000000005</v>
      </c>
      <c r="BM10" s="14" t="e">
        <f>BL10/BK10*100</f>
        <v>#DIV/0!</v>
      </c>
      <c r="BN10" s="22">
        <f>C10-AS10</f>
        <v>-595.2000000000007</v>
      </c>
      <c r="BO10" s="22">
        <f aca="true" t="shared" si="2" ref="BO10:BO28">D10-AT10</f>
        <v>609.9000000000005</v>
      </c>
      <c r="BP10" s="14">
        <f>BO10/BN10*100</f>
        <v>-102.4697580645161</v>
      </c>
      <c r="BQ10" s="6"/>
      <c r="BR10" s="23"/>
    </row>
    <row r="11" spans="1:70" ht="15.75">
      <c r="A11" s="36">
        <v>2</v>
      </c>
      <c r="B11" s="12" t="s">
        <v>28</v>
      </c>
      <c r="C11" s="39">
        <f aca="true" t="shared" si="3" ref="C11:C28">F11+AJ11</f>
        <v>8248.8</v>
      </c>
      <c r="D11" s="14">
        <f aca="true" t="shared" si="4" ref="D11:D28">G11+AK11</f>
        <v>2360.7</v>
      </c>
      <c r="E11" s="14">
        <f aca="true" t="shared" si="5" ref="E11:E28">D11/C11*100</f>
        <v>28.618708175734653</v>
      </c>
      <c r="F11" s="42">
        <v>964</v>
      </c>
      <c r="G11" s="16">
        <v>335.6</v>
      </c>
      <c r="H11" s="14">
        <f aca="true" t="shared" si="6" ref="H11:H28">G11/F11*100</f>
        <v>34.81327800829876</v>
      </c>
      <c r="I11" s="15">
        <v>32</v>
      </c>
      <c r="J11" s="31">
        <v>19.3</v>
      </c>
      <c r="K11" s="14">
        <f t="shared" si="0"/>
        <v>60.3125</v>
      </c>
      <c r="L11" s="15">
        <v>30</v>
      </c>
      <c r="M11" s="16">
        <v>30.5</v>
      </c>
      <c r="N11" s="14">
        <f aca="true" t="shared" si="7" ref="N11:N28">M11/L11*100</f>
        <v>101.66666666666666</v>
      </c>
      <c r="O11" s="15">
        <v>85</v>
      </c>
      <c r="P11" s="16">
        <v>0.8</v>
      </c>
      <c r="Q11" s="14">
        <f aca="true" t="shared" si="8" ref="Q11:Q28">P11/O11*100</f>
        <v>0.9411764705882354</v>
      </c>
      <c r="R11" s="15">
        <v>220</v>
      </c>
      <c r="S11" s="31">
        <v>4.7</v>
      </c>
      <c r="T11" s="14">
        <f>S11/R11*100</f>
        <v>2.1363636363636367</v>
      </c>
      <c r="U11" s="15">
        <v>0</v>
      </c>
      <c r="V11" s="17">
        <v>0</v>
      </c>
      <c r="W11" s="14" t="e">
        <f aca="true" t="shared" si="9" ref="W11:W28">V11/U11*100</f>
        <v>#DIV/0!</v>
      </c>
      <c r="X11" s="15">
        <v>55</v>
      </c>
      <c r="Y11" s="17">
        <v>17.8</v>
      </c>
      <c r="Z11" s="14">
        <f aca="true" t="shared" si="10" ref="Z11:Z28">Y11/X11*100</f>
        <v>32.36363636363637</v>
      </c>
      <c r="AA11" s="15">
        <v>0</v>
      </c>
      <c r="AB11" s="16">
        <v>0</v>
      </c>
      <c r="AC11" s="14" t="e">
        <f aca="true" t="shared" si="11" ref="AC11:AC28">AB11/AA11*100</f>
        <v>#DIV/0!</v>
      </c>
      <c r="AD11" s="14">
        <v>0</v>
      </c>
      <c r="AE11" s="14">
        <v>0</v>
      </c>
      <c r="AF11" s="14" t="e">
        <f aca="true" t="shared" si="12" ref="AF11:AF30">AE11/AD11*100</f>
        <v>#DIV/0!</v>
      </c>
      <c r="AG11" s="14">
        <v>0</v>
      </c>
      <c r="AH11" s="14">
        <v>0</v>
      </c>
      <c r="AI11" s="14" t="e">
        <f aca="true" t="shared" si="13" ref="AI11:AI30">AH11/AG11*100</f>
        <v>#DIV/0!</v>
      </c>
      <c r="AJ11" s="50">
        <v>7284.8</v>
      </c>
      <c r="AK11" s="31">
        <v>2025.1</v>
      </c>
      <c r="AL11" s="14">
        <f aca="true" t="shared" si="14" ref="AL11:AL28">AK11/AJ11*100</f>
        <v>27.79897869536569</v>
      </c>
      <c r="AM11" s="42">
        <v>2088.8</v>
      </c>
      <c r="AN11" s="31">
        <v>1218.5</v>
      </c>
      <c r="AO11" s="14">
        <f aca="true" t="shared" si="15" ref="AO11:AO28">AN11/AM11*100</f>
        <v>58.3349291459211</v>
      </c>
      <c r="AP11" s="15">
        <v>400.3</v>
      </c>
      <c r="AQ11" s="31">
        <v>233.5</v>
      </c>
      <c r="AR11" s="14">
        <f>AQ11/AP11*100</f>
        <v>58.331251561329</v>
      </c>
      <c r="AS11" s="18">
        <v>8699</v>
      </c>
      <c r="AT11" s="19">
        <v>2039</v>
      </c>
      <c r="AU11" s="14">
        <f aca="true" t="shared" si="16" ref="AU11:AU27">AT11/AS11*100</f>
        <v>23.4394758018163</v>
      </c>
      <c r="AV11" s="45">
        <v>1524.4</v>
      </c>
      <c r="AW11" s="19">
        <v>804.4</v>
      </c>
      <c r="AX11" s="14">
        <f aca="true" t="shared" si="17" ref="AX11:AX28">AW11/AV11*100</f>
        <v>52.768302282865385</v>
      </c>
      <c r="AY11" s="20">
        <v>1173</v>
      </c>
      <c r="AZ11" s="19">
        <v>560.5</v>
      </c>
      <c r="BA11" s="14">
        <f t="shared" si="1"/>
        <v>47.78346121057119</v>
      </c>
      <c r="BB11" s="43">
        <v>2471.6</v>
      </c>
      <c r="BC11" s="21">
        <v>324.8</v>
      </c>
      <c r="BD11" s="14">
        <f aca="true" t="shared" si="18" ref="BD11:BD28">BC11/BB11*100</f>
        <v>13.141284997572425</v>
      </c>
      <c r="BE11" s="20">
        <v>3026.4</v>
      </c>
      <c r="BF11" s="21">
        <v>111.5</v>
      </c>
      <c r="BG11" s="14">
        <f aca="true" t="shared" si="19" ref="BG11:BG28">BF11/BE11*100</f>
        <v>3.6842453079566484</v>
      </c>
      <c r="BH11" s="20">
        <v>1564.2</v>
      </c>
      <c r="BI11" s="19">
        <v>746.7</v>
      </c>
      <c r="BJ11" s="14">
        <f aca="true" t="shared" si="20" ref="BJ11:BJ28">BI11/BH11*100</f>
        <v>47.73686229382432</v>
      </c>
      <c r="BK11" s="33">
        <v>0</v>
      </c>
      <c r="BL11" s="33">
        <f aca="true" t="shared" si="21" ref="BL11:BL28">D11-AT11</f>
        <v>321.6999999999998</v>
      </c>
      <c r="BM11" s="14" t="e">
        <f aca="true" t="shared" si="22" ref="BM11:BM28">BL11/BK11*100</f>
        <v>#DIV/0!</v>
      </c>
      <c r="BN11" s="22">
        <f aca="true" t="shared" si="23" ref="BN11:BN28">C11-AS11</f>
        <v>-450.2000000000007</v>
      </c>
      <c r="BO11" s="22">
        <f t="shared" si="2"/>
        <v>321.6999999999998</v>
      </c>
      <c r="BP11" s="14">
        <f aca="true" t="shared" si="24" ref="BP11:BP28">BO11/BN11*100</f>
        <v>-71.45713016437124</v>
      </c>
      <c r="BQ11" s="6"/>
      <c r="BR11" s="23"/>
    </row>
    <row r="12" spans="1:70" ht="15.75">
      <c r="A12" s="11">
        <v>3</v>
      </c>
      <c r="B12" s="12" t="s">
        <v>29</v>
      </c>
      <c r="C12" s="39">
        <f t="shared" si="3"/>
        <v>7562.2</v>
      </c>
      <c r="D12" s="14">
        <f t="shared" si="4"/>
        <v>2472</v>
      </c>
      <c r="E12" s="14">
        <f t="shared" si="5"/>
        <v>32.68890005553939</v>
      </c>
      <c r="F12" s="42">
        <v>1513</v>
      </c>
      <c r="G12" s="16">
        <v>1051.1</v>
      </c>
      <c r="H12" s="14">
        <f t="shared" si="6"/>
        <v>69.47124917382683</v>
      </c>
      <c r="I12" s="15">
        <v>56</v>
      </c>
      <c r="J12" s="16">
        <v>23.2</v>
      </c>
      <c r="K12" s="14">
        <f t="shared" si="0"/>
        <v>41.42857142857142</v>
      </c>
      <c r="L12" s="15">
        <v>1</v>
      </c>
      <c r="M12" s="16">
        <v>0</v>
      </c>
      <c r="N12" s="14">
        <f t="shared" si="7"/>
        <v>0</v>
      </c>
      <c r="O12" s="15">
        <v>210</v>
      </c>
      <c r="P12" s="16">
        <v>37.7</v>
      </c>
      <c r="Q12" s="14">
        <f t="shared" si="8"/>
        <v>17.952380952380953</v>
      </c>
      <c r="R12" s="26">
        <v>440</v>
      </c>
      <c r="S12" s="16">
        <v>24.1</v>
      </c>
      <c r="T12" s="14">
        <f aca="true" t="shared" si="25" ref="T12:T28">S12/R12*100</f>
        <v>5.4772727272727275</v>
      </c>
      <c r="U12" s="15">
        <v>0</v>
      </c>
      <c r="V12" s="17">
        <v>0</v>
      </c>
      <c r="W12" s="14" t="e">
        <f t="shared" si="9"/>
        <v>#DIV/0!</v>
      </c>
      <c r="X12" s="15">
        <v>220</v>
      </c>
      <c r="Y12" s="17">
        <v>162</v>
      </c>
      <c r="Z12" s="14">
        <f t="shared" si="10"/>
        <v>73.63636363636363</v>
      </c>
      <c r="AA12" s="15">
        <v>0</v>
      </c>
      <c r="AB12" s="16">
        <v>0</v>
      </c>
      <c r="AC12" s="14" t="e">
        <f t="shared" si="11"/>
        <v>#DIV/0!</v>
      </c>
      <c r="AD12" s="14">
        <v>0</v>
      </c>
      <c r="AE12" s="14">
        <v>0</v>
      </c>
      <c r="AF12" s="14" t="e">
        <f t="shared" si="12"/>
        <v>#DIV/0!</v>
      </c>
      <c r="AG12" s="14">
        <v>0</v>
      </c>
      <c r="AH12" s="14">
        <v>0</v>
      </c>
      <c r="AI12" s="14" t="e">
        <f t="shared" si="13"/>
        <v>#DIV/0!</v>
      </c>
      <c r="AJ12" s="42">
        <v>6049.2</v>
      </c>
      <c r="AK12" s="16">
        <v>1420.9</v>
      </c>
      <c r="AL12" s="14">
        <f t="shared" si="14"/>
        <v>23.489056404152617</v>
      </c>
      <c r="AM12" s="15">
        <v>2085</v>
      </c>
      <c r="AN12" s="31">
        <v>1216.2</v>
      </c>
      <c r="AO12" s="14">
        <f t="shared" si="15"/>
        <v>58.330935251798564</v>
      </c>
      <c r="AP12" s="42">
        <v>91</v>
      </c>
      <c r="AQ12" s="16">
        <v>7.6</v>
      </c>
      <c r="AR12" s="14">
        <f aca="true" t="shared" si="26" ref="AR12:AR28">AQ12/AP12*100</f>
        <v>8.35164835164835</v>
      </c>
      <c r="AS12" s="43">
        <v>7844.8</v>
      </c>
      <c r="AT12" s="19">
        <v>2064.1</v>
      </c>
      <c r="AU12" s="14">
        <f t="shared" si="16"/>
        <v>26.311696920252903</v>
      </c>
      <c r="AV12" s="45">
        <v>1589.1</v>
      </c>
      <c r="AW12" s="19">
        <v>746.8</v>
      </c>
      <c r="AX12" s="14">
        <f t="shared" si="17"/>
        <v>46.99515448996287</v>
      </c>
      <c r="AY12" s="20">
        <v>1232.8</v>
      </c>
      <c r="AZ12" s="19">
        <v>533</v>
      </c>
      <c r="BA12" s="14">
        <f t="shared" si="1"/>
        <v>43.234912394549</v>
      </c>
      <c r="BB12" s="47">
        <v>2017.3</v>
      </c>
      <c r="BC12" s="21">
        <v>518.6</v>
      </c>
      <c r="BD12" s="14">
        <f t="shared" si="18"/>
        <v>25.707629009071532</v>
      </c>
      <c r="BE12" s="20">
        <v>3058.6</v>
      </c>
      <c r="BF12" s="21">
        <v>226.3</v>
      </c>
      <c r="BG12" s="14">
        <f t="shared" si="19"/>
        <v>7.398809913032106</v>
      </c>
      <c r="BH12" s="20">
        <v>1058.2</v>
      </c>
      <c r="BI12" s="19">
        <v>497.7</v>
      </c>
      <c r="BJ12" s="14">
        <f t="shared" si="20"/>
        <v>47.03269703269703</v>
      </c>
      <c r="BK12" s="33">
        <v>166</v>
      </c>
      <c r="BL12" s="33">
        <f t="shared" si="21"/>
        <v>407.9000000000001</v>
      </c>
      <c r="BM12" s="14">
        <f t="shared" si="22"/>
        <v>245.72289156626513</v>
      </c>
      <c r="BN12" s="22">
        <f t="shared" si="23"/>
        <v>-282.60000000000036</v>
      </c>
      <c r="BO12" s="22">
        <f t="shared" si="2"/>
        <v>407.9000000000001</v>
      </c>
      <c r="BP12" s="14">
        <f t="shared" si="24"/>
        <v>-144.33828733191777</v>
      </c>
      <c r="BQ12" s="6"/>
      <c r="BR12" s="23"/>
    </row>
    <row r="13" spans="1:70" ht="15" customHeight="1">
      <c r="A13" s="11">
        <v>4</v>
      </c>
      <c r="B13" s="12" t="s">
        <v>30</v>
      </c>
      <c r="C13" s="39">
        <f t="shared" si="3"/>
        <v>8379.6</v>
      </c>
      <c r="D13" s="14">
        <f t="shared" si="4"/>
        <v>1515.5</v>
      </c>
      <c r="E13" s="14">
        <f t="shared" si="5"/>
        <v>18.085588810921763</v>
      </c>
      <c r="F13" s="42">
        <v>1454</v>
      </c>
      <c r="G13" s="16">
        <v>490.3</v>
      </c>
      <c r="H13" s="14">
        <f t="shared" si="6"/>
        <v>33.72077028885832</v>
      </c>
      <c r="I13" s="15">
        <v>166</v>
      </c>
      <c r="J13" s="16">
        <v>77.5</v>
      </c>
      <c r="K13" s="14">
        <f t="shared" si="0"/>
        <v>46.68674698795181</v>
      </c>
      <c r="L13" s="15">
        <v>55</v>
      </c>
      <c r="M13" s="16">
        <v>3.5</v>
      </c>
      <c r="N13" s="14">
        <f t="shared" si="7"/>
        <v>6.363636363636363</v>
      </c>
      <c r="O13" s="15">
        <v>85</v>
      </c>
      <c r="P13" s="31">
        <v>0.8</v>
      </c>
      <c r="Q13" s="14">
        <f t="shared" si="8"/>
        <v>0.9411764705882354</v>
      </c>
      <c r="R13" s="15">
        <v>350</v>
      </c>
      <c r="S13" s="16">
        <v>49.7</v>
      </c>
      <c r="T13" s="14">
        <v>3</v>
      </c>
      <c r="U13" s="15">
        <v>0</v>
      </c>
      <c r="V13" s="17">
        <v>0</v>
      </c>
      <c r="W13" s="14" t="e">
        <f t="shared" si="9"/>
        <v>#DIV/0!</v>
      </c>
      <c r="X13" s="15">
        <v>206</v>
      </c>
      <c r="Y13" s="17">
        <v>65.9</v>
      </c>
      <c r="Z13" s="14">
        <f t="shared" si="10"/>
        <v>31.990291262135923</v>
      </c>
      <c r="AA13" s="15">
        <v>0</v>
      </c>
      <c r="AB13" s="16">
        <v>0</v>
      </c>
      <c r="AC13" s="14" t="e">
        <f t="shared" si="11"/>
        <v>#DIV/0!</v>
      </c>
      <c r="AD13" s="14">
        <v>0</v>
      </c>
      <c r="AE13" s="14">
        <v>0</v>
      </c>
      <c r="AF13" s="14" t="e">
        <f t="shared" si="12"/>
        <v>#DIV/0!</v>
      </c>
      <c r="AG13" s="14">
        <v>0</v>
      </c>
      <c r="AH13" s="14">
        <v>0</v>
      </c>
      <c r="AI13" s="14" t="e">
        <f t="shared" si="13"/>
        <v>#DIV/0!</v>
      </c>
      <c r="AJ13" s="42">
        <v>6925.6</v>
      </c>
      <c r="AK13" s="31">
        <v>1025.2</v>
      </c>
      <c r="AL13" s="14">
        <f t="shared" si="14"/>
        <v>14.80304955527319</v>
      </c>
      <c r="AM13" s="15">
        <v>494.9</v>
      </c>
      <c r="AN13" s="31">
        <v>288.7</v>
      </c>
      <c r="AO13" s="14">
        <f t="shared" si="15"/>
        <v>58.33501717518691</v>
      </c>
      <c r="AP13" s="15">
        <v>1319.7</v>
      </c>
      <c r="AQ13" s="16">
        <v>530.9</v>
      </c>
      <c r="AR13" s="14">
        <f t="shared" si="26"/>
        <v>40.2288398878533</v>
      </c>
      <c r="AS13" s="25">
        <v>8502.5</v>
      </c>
      <c r="AT13" s="19">
        <v>1636.3</v>
      </c>
      <c r="AU13" s="14">
        <f t="shared" si="16"/>
        <v>19.24492796236401</v>
      </c>
      <c r="AV13" s="45">
        <v>1294.8</v>
      </c>
      <c r="AW13" s="19">
        <v>716.9</v>
      </c>
      <c r="AX13" s="14">
        <f t="shared" si="17"/>
        <v>55.36762434352796</v>
      </c>
      <c r="AY13" s="20">
        <v>898.6</v>
      </c>
      <c r="AZ13" s="19">
        <v>492.9</v>
      </c>
      <c r="BA13" s="14">
        <f t="shared" si="1"/>
        <v>54.85199198753617</v>
      </c>
      <c r="BB13" s="43">
        <v>1377.5</v>
      </c>
      <c r="BC13" s="32">
        <v>197.2</v>
      </c>
      <c r="BD13" s="14">
        <f t="shared" si="18"/>
        <v>14.315789473684209</v>
      </c>
      <c r="BE13" s="20">
        <v>2838.4</v>
      </c>
      <c r="BF13" s="32">
        <v>235.7</v>
      </c>
      <c r="BG13" s="14">
        <f t="shared" si="19"/>
        <v>8.303974069898533</v>
      </c>
      <c r="BH13" s="20">
        <v>2877.3</v>
      </c>
      <c r="BI13" s="19">
        <v>434.2</v>
      </c>
      <c r="BJ13" s="14">
        <f t="shared" si="20"/>
        <v>15.090536266638862</v>
      </c>
      <c r="BK13" s="33">
        <v>0.1</v>
      </c>
      <c r="BL13" s="33">
        <f t="shared" si="21"/>
        <v>-120.79999999999995</v>
      </c>
      <c r="BM13" s="14">
        <f>BL13/BK13*100</f>
        <v>-120799.99999999996</v>
      </c>
      <c r="BN13" s="22">
        <f t="shared" si="23"/>
        <v>-122.89999999999964</v>
      </c>
      <c r="BO13" s="22">
        <f t="shared" si="2"/>
        <v>-120.79999999999995</v>
      </c>
      <c r="BP13" s="14">
        <f>BO13/BN13*100</f>
        <v>98.29129373474395</v>
      </c>
      <c r="BQ13" s="6"/>
      <c r="BR13" s="23"/>
    </row>
    <row r="14" spans="1:70" ht="15.75">
      <c r="A14" s="11">
        <v>5</v>
      </c>
      <c r="B14" s="12" t="s">
        <v>31</v>
      </c>
      <c r="C14" s="39">
        <f t="shared" si="3"/>
        <v>9762.1</v>
      </c>
      <c r="D14" s="30">
        <f t="shared" si="4"/>
        <v>3028.8</v>
      </c>
      <c r="E14" s="14">
        <f t="shared" si="5"/>
        <v>31.026111185093374</v>
      </c>
      <c r="F14" s="42">
        <v>1138</v>
      </c>
      <c r="G14" s="16">
        <v>1814.1</v>
      </c>
      <c r="H14" s="14">
        <f t="shared" si="6"/>
        <v>159.41124780316343</v>
      </c>
      <c r="I14" s="15">
        <v>73</v>
      </c>
      <c r="J14" s="16">
        <v>33.3</v>
      </c>
      <c r="K14" s="14">
        <f t="shared" si="0"/>
        <v>45.61643835616438</v>
      </c>
      <c r="L14" s="15">
        <v>90</v>
      </c>
      <c r="M14" s="16">
        <v>3</v>
      </c>
      <c r="N14" s="14">
        <f t="shared" si="7"/>
        <v>3.3333333333333335</v>
      </c>
      <c r="O14" s="15">
        <v>100</v>
      </c>
      <c r="P14" s="31">
        <v>31.3</v>
      </c>
      <c r="Q14" s="14">
        <f t="shared" si="8"/>
        <v>31.3</v>
      </c>
      <c r="R14" s="15">
        <v>250</v>
      </c>
      <c r="S14" s="16">
        <v>17.3</v>
      </c>
      <c r="T14" s="14">
        <f t="shared" si="25"/>
        <v>6.92</v>
      </c>
      <c r="U14" s="15">
        <v>0</v>
      </c>
      <c r="V14" s="17">
        <v>0</v>
      </c>
      <c r="W14" s="14" t="e">
        <f t="shared" si="9"/>
        <v>#DIV/0!</v>
      </c>
      <c r="X14" s="15">
        <v>300</v>
      </c>
      <c r="Y14" s="17">
        <v>167.2</v>
      </c>
      <c r="Z14" s="14">
        <f t="shared" si="10"/>
        <v>55.733333333333334</v>
      </c>
      <c r="AA14" s="15">
        <v>20</v>
      </c>
      <c r="AB14" s="16">
        <v>6</v>
      </c>
      <c r="AC14" s="14">
        <f t="shared" si="11"/>
        <v>30</v>
      </c>
      <c r="AD14" s="14">
        <v>0</v>
      </c>
      <c r="AE14" s="14">
        <v>0</v>
      </c>
      <c r="AF14" s="14" t="e">
        <f t="shared" si="12"/>
        <v>#DIV/0!</v>
      </c>
      <c r="AG14" s="14">
        <v>0</v>
      </c>
      <c r="AH14" s="14">
        <v>0</v>
      </c>
      <c r="AI14" s="14" t="e">
        <f t="shared" si="13"/>
        <v>#DIV/0!</v>
      </c>
      <c r="AJ14" s="42">
        <v>8624.1</v>
      </c>
      <c r="AK14" s="16">
        <v>1214.7</v>
      </c>
      <c r="AL14" s="14">
        <f t="shared" si="14"/>
        <v>14.084947994573346</v>
      </c>
      <c r="AM14" s="15">
        <v>746.5</v>
      </c>
      <c r="AN14" s="31">
        <v>435.4</v>
      </c>
      <c r="AO14" s="14">
        <f t="shared" si="15"/>
        <v>58.32551908908238</v>
      </c>
      <c r="AP14" s="50">
        <v>2198.7</v>
      </c>
      <c r="AQ14" s="49">
        <v>649.1</v>
      </c>
      <c r="AR14" s="14">
        <f t="shared" si="26"/>
        <v>29.521990266975944</v>
      </c>
      <c r="AS14" s="25">
        <v>10755.3</v>
      </c>
      <c r="AT14" s="32">
        <v>2370.5</v>
      </c>
      <c r="AU14" s="14">
        <f t="shared" si="16"/>
        <v>22.040296412001524</v>
      </c>
      <c r="AV14" s="45">
        <v>1276.3</v>
      </c>
      <c r="AW14" s="19">
        <v>664.6</v>
      </c>
      <c r="AX14" s="14">
        <f t="shared" si="17"/>
        <v>52.072396771918825</v>
      </c>
      <c r="AY14" s="20">
        <v>876.1</v>
      </c>
      <c r="AZ14" s="32">
        <v>418.8</v>
      </c>
      <c r="BA14" s="14">
        <f t="shared" si="1"/>
        <v>47.80276224175323</v>
      </c>
      <c r="BB14" s="43">
        <v>5511.8</v>
      </c>
      <c r="BC14" s="21">
        <v>1038</v>
      </c>
      <c r="BD14" s="14">
        <f t="shared" si="18"/>
        <v>18.83232337893247</v>
      </c>
      <c r="BE14" s="20">
        <v>2210.6</v>
      </c>
      <c r="BF14" s="21">
        <v>123.7</v>
      </c>
      <c r="BG14" s="14">
        <f t="shared" si="19"/>
        <v>5.595765855423867</v>
      </c>
      <c r="BH14" s="20">
        <v>1633.6</v>
      </c>
      <c r="BI14" s="32">
        <v>494.8</v>
      </c>
      <c r="BJ14" s="14">
        <f t="shared" si="20"/>
        <v>30.28893241919687</v>
      </c>
      <c r="BK14" s="33">
        <v>0</v>
      </c>
      <c r="BL14" s="33">
        <f t="shared" si="21"/>
        <v>658.3000000000002</v>
      </c>
      <c r="BM14" s="14" t="e">
        <f t="shared" si="22"/>
        <v>#DIV/0!</v>
      </c>
      <c r="BN14" s="22">
        <f t="shared" si="23"/>
        <v>-993.1999999999989</v>
      </c>
      <c r="BO14" s="22">
        <f t="shared" si="2"/>
        <v>658.3000000000002</v>
      </c>
      <c r="BP14" s="14">
        <f t="shared" si="24"/>
        <v>-66.28070881997593</v>
      </c>
      <c r="BQ14" s="6"/>
      <c r="BR14" s="23"/>
    </row>
    <row r="15" spans="1:70" ht="15.75">
      <c r="A15" s="11">
        <v>6</v>
      </c>
      <c r="B15" s="12" t="s">
        <v>32</v>
      </c>
      <c r="C15" s="39">
        <f t="shared" si="3"/>
        <v>34358.7</v>
      </c>
      <c r="D15" s="30">
        <f t="shared" si="4"/>
        <v>1611</v>
      </c>
      <c r="E15" s="14">
        <f t="shared" si="5"/>
        <v>4.688768783452227</v>
      </c>
      <c r="F15" s="42">
        <v>1238</v>
      </c>
      <c r="G15" s="16">
        <v>403.1</v>
      </c>
      <c r="H15" s="14">
        <f t="shared" si="6"/>
        <v>32.56058158319871</v>
      </c>
      <c r="I15" s="15">
        <v>25</v>
      </c>
      <c r="J15" s="16">
        <v>15.4</v>
      </c>
      <c r="K15" s="14">
        <f t="shared" si="0"/>
        <v>61.6</v>
      </c>
      <c r="L15" s="15">
        <v>0</v>
      </c>
      <c r="M15" s="16">
        <v>0</v>
      </c>
      <c r="N15" s="14" t="e">
        <f t="shared" si="7"/>
        <v>#DIV/0!</v>
      </c>
      <c r="O15" s="15">
        <v>169</v>
      </c>
      <c r="P15" s="16">
        <v>3.6</v>
      </c>
      <c r="Q15" s="14">
        <f t="shared" si="8"/>
        <v>2.130177514792899</v>
      </c>
      <c r="R15" s="15">
        <v>363</v>
      </c>
      <c r="S15" s="16">
        <v>50.5</v>
      </c>
      <c r="T15" s="14">
        <f t="shared" si="25"/>
        <v>13.911845730027547</v>
      </c>
      <c r="U15" s="15">
        <v>0</v>
      </c>
      <c r="V15" s="17">
        <v>0</v>
      </c>
      <c r="W15" s="14" t="e">
        <f t="shared" si="9"/>
        <v>#DIV/0!</v>
      </c>
      <c r="X15" s="15">
        <v>170</v>
      </c>
      <c r="Y15" s="17">
        <v>88.8</v>
      </c>
      <c r="Z15" s="14">
        <f t="shared" si="10"/>
        <v>52.23529411764706</v>
      </c>
      <c r="AA15" s="15">
        <v>0</v>
      </c>
      <c r="AB15" s="16">
        <v>0</v>
      </c>
      <c r="AC15" s="14" t="e">
        <f t="shared" si="11"/>
        <v>#DIV/0!</v>
      </c>
      <c r="AD15" s="14">
        <v>0</v>
      </c>
      <c r="AE15" s="14">
        <v>0</v>
      </c>
      <c r="AF15" s="14" t="e">
        <f t="shared" si="12"/>
        <v>#DIV/0!</v>
      </c>
      <c r="AG15" s="14">
        <v>0</v>
      </c>
      <c r="AH15" s="14">
        <v>0</v>
      </c>
      <c r="AI15" s="14" t="e">
        <f t="shared" si="13"/>
        <v>#DIV/0!</v>
      </c>
      <c r="AJ15" s="42">
        <v>33120.7</v>
      </c>
      <c r="AK15" s="16">
        <v>1207.9</v>
      </c>
      <c r="AL15" s="14">
        <f t="shared" si="14"/>
        <v>3.646963983249147</v>
      </c>
      <c r="AM15" s="15">
        <v>1826.2</v>
      </c>
      <c r="AN15" s="31">
        <v>1065.3</v>
      </c>
      <c r="AO15" s="14">
        <f t="shared" si="15"/>
        <v>58.33424597524915</v>
      </c>
      <c r="AP15" s="15">
        <v>0</v>
      </c>
      <c r="AQ15" s="16">
        <v>0</v>
      </c>
      <c r="AR15" s="14" t="e">
        <f t="shared" si="26"/>
        <v>#DIV/0!</v>
      </c>
      <c r="AS15" s="25">
        <v>34992.1</v>
      </c>
      <c r="AT15" s="19">
        <v>1462</v>
      </c>
      <c r="AU15" s="14">
        <f t="shared" si="16"/>
        <v>4.178085910819871</v>
      </c>
      <c r="AV15" s="45">
        <v>1312.7</v>
      </c>
      <c r="AW15" s="19">
        <v>735.3</v>
      </c>
      <c r="AX15" s="14">
        <f t="shared" si="17"/>
        <v>56.01432162718062</v>
      </c>
      <c r="AY15" s="20">
        <v>1167.7</v>
      </c>
      <c r="AZ15" s="19">
        <v>636.9</v>
      </c>
      <c r="BA15" s="14">
        <f t="shared" si="1"/>
        <v>54.54311895178555</v>
      </c>
      <c r="BB15" s="43">
        <v>2130.8</v>
      </c>
      <c r="BC15" s="21">
        <v>112</v>
      </c>
      <c r="BD15" s="14">
        <f t="shared" si="18"/>
        <v>5.256241787122208</v>
      </c>
      <c r="BE15" s="20">
        <v>844.9</v>
      </c>
      <c r="BF15" s="21">
        <v>65</v>
      </c>
      <c r="BG15" s="14">
        <f t="shared" si="19"/>
        <v>7.693218132323352</v>
      </c>
      <c r="BH15" s="20">
        <v>30585.1</v>
      </c>
      <c r="BI15" s="19">
        <v>492.1</v>
      </c>
      <c r="BJ15" s="14">
        <f t="shared" si="20"/>
        <v>1.6089533792598358</v>
      </c>
      <c r="BK15" s="33">
        <v>0</v>
      </c>
      <c r="BL15" s="33">
        <f t="shared" si="21"/>
        <v>149</v>
      </c>
      <c r="BM15" s="14" t="e">
        <f t="shared" si="22"/>
        <v>#DIV/0!</v>
      </c>
      <c r="BN15" s="22">
        <f t="shared" si="23"/>
        <v>-633.4000000000015</v>
      </c>
      <c r="BO15" s="22">
        <f t="shared" si="2"/>
        <v>149</v>
      </c>
      <c r="BP15" s="14">
        <f t="shared" si="24"/>
        <v>-23.523839595831962</v>
      </c>
      <c r="BQ15" s="6"/>
      <c r="BR15" s="23"/>
    </row>
    <row r="16" spans="1:70" ht="15.75">
      <c r="A16" s="11">
        <v>7</v>
      </c>
      <c r="B16" s="12" t="s">
        <v>33</v>
      </c>
      <c r="C16" s="39">
        <f t="shared" si="3"/>
        <v>5554.4</v>
      </c>
      <c r="D16" s="30">
        <f t="shared" si="4"/>
        <v>1888.4</v>
      </c>
      <c r="E16" s="14">
        <f t="shared" si="5"/>
        <v>33.99827164050123</v>
      </c>
      <c r="F16" s="42">
        <v>1013.2</v>
      </c>
      <c r="G16" s="16">
        <v>326.4</v>
      </c>
      <c r="H16" s="14">
        <f t="shared" si="6"/>
        <v>32.21476510067114</v>
      </c>
      <c r="I16" s="15">
        <v>22</v>
      </c>
      <c r="J16" s="16">
        <v>12.6</v>
      </c>
      <c r="K16" s="14">
        <f t="shared" si="0"/>
        <v>57.27272727272727</v>
      </c>
      <c r="L16" s="15">
        <v>0</v>
      </c>
      <c r="M16" s="16">
        <v>0</v>
      </c>
      <c r="N16" s="14" t="e">
        <f t="shared" si="7"/>
        <v>#DIV/0!</v>
      </c>
      <c r="O16" s="15">
        <v>122</v>
      </c>
      <c r="P16" s="31">
        <v>-31.3</v>
      </c>
      <c r="Q16" s="34">
        <f t="shared" si="8"/>
        <v>-25.655737704918035</v>
      </c>
      <c r="R16" s="15">
        <v>327.2</v>
      </c>
      <c r="S16" s="31">
        <v>12.7</v>
      </c>
      <c r="T16" s="14">
        <f t="shared" si="25"/>
        <v>3.881418092909535</v>
      </c>
      <c r="U16" s="15">
        <v>0</v>
      </c>
      <c r="V16" s="17">
        <v>0</v>
      </c>
      <c r="W16" s="14" t="e">
        <f t="shared" si="9"/>
        <v>#DIV/0!</v>
      </c>
      <c r="X16" s="15">
        <v>120</v>
      </c>
      <c r="Y16" s="17">
        <v>86.8</v>
      </c>
      <c r="Z16" s="14">
        <f t="shared" si="10"/>
        <v>72.33333333333333</v>
      </c>
      <c r="AA16" s="15">
        <v>8</v>
      </c>
      <c r="AB16" s="16">
        <v>40.5</v>
      </c>
      <c r="AC16" s="14">
        <f t="shared" si="11"/>
        <v>506.25</v>
      </c>
      <c r="AD16" s="14">
        <v>0</v>
      </c>
      <c r="AE16" s="14">
        <v>0</v>
      </c>
      <c r="AF16" s="14" t="e">
        <f t="shared" si="12"/>
        <v>#DIV/0!</v>
      </c>
      <c r="AG16" s="14">
        <v>0</v>
      </c>
      <c r="AH16" s="14">
        <v>0</v>
      </c>
      <c r="AI16" s="14" t="e">
        <f t="shared" si="13"/>
        <v>#DIV/0!</v>
      </c>
      <c r="AJ16" s="50">
        <v>4541.2</v>
      </c>
      <c r="AK16" s="31">
        <v>1562</v>
      </c>
      <c r="AL16" s="14">
        <f t="shared" si="14"/>
        <v>34.396194838368714</v>
      </c>
      <c r="AM16" s="15">
        <v>1667.1</v>
      </c>
      <c r="AN16" s="31">
        <v>972.5</v>
      </c>
      <c r="AO16" s="14">
        <f>AN16/AM16*100</f>
        <v>58.33483294343471</v>
      </c>
      <c r="AP16" s="15">
        <v>783.7</v>
      </c>
      <c r="AQ16" s="16">
        <v>433.7</v>
      </c>
      <c r="AR16" s="14">
        <f t="shared" si="26"/>
        <v>55.34005359193569</v>
      </c>
      <c r="AS16" s="25">
        <v>5720.5</v>
      </c>
      <c r="AT16" s="19">
        <v>1640.3</v>
      </c>
      <c r="AU16" s="14">
        <f t="shared" si="16"/>
        <v>28.67406695218949</v>
      </c>
      <c r="AV16" s="45">
        <v>1498.3</v>
      </c>
      <c r="AW16" s="19">
        <v>798</v>
      </c>
      <c r="AX16" s="14">
        <f t="shared" si="17"/>
        <v>53.26036174330908</v>
      </c>
      <c r="AY16" s="20">
        <v>1128.7</v>
      </c>
      <c r="AZ16" s="19">
        <v>572.1</v>
      </c>
      <c r="BA16" s="14">
        <f t="shared" si="1"/>
        <v>50.68663063701604</v>
      </c>
      <c r="BB16" s="43">
        <v>978.8</v>
      </c>
      <c r="BC16" s="21">
        <v>115.4</v>
      </c>
      <c r="BD16" s="14">
        <f t="shared" si="18"/>
        <v>11.789946873722927</v>
      </c>
      <c r="BE16" s="46">
        <v>1694.4</v>
      </c>
      <c r="BF16" s="21">
        <v>108.7</v>
      </c>
      <c r="BG16" s="14">
        <f t="shared" si="19"/>
        <v>6.415250236071765</v>
      </c>
      <c r="BH16" s="20">
        <v>1434.7</v>
      </c>
      <c r="BI16" s="19">
        <v>568.1</v>
      </c>
      <c r="BJ16" s="14">
        <f t="shared" si="20"/>
        <v>39.59712831950931</v>
      </c>
      <c r="BK16" s="33">
        <f>C16-AS16</f>
        <v>-166.10000000000036</v>
      </c>
      <c r="BL16" s="33">
        <f t="shared" si="21"/>
        <v>248.10000000000014</v>
      </c>
      <c r="BM16" s="14">
        <f t="shared" si="22"/>
        <v>-149.36785069235376</v>
      </c>
      <c r="BN16" s="22">
        <f t="shared" si="23"/>
        <v>-166.10000000000036</v>
      </c>
      <c r="BO16" s="22">
        <f t="shared" si="2"/>
        <v>248.10000000000014</v>
      </c>
      <c r="BP16" s="14">
        <f t="shared" si="24"/>
        <v>-149.36785069235376</v>
      </c>
      <c r="BQ16" s="6"/>
      <c r="BR16" s="23"/>
    </row>
    <row r="17" spans="1:70" ht="15" customHeight="1">
      <c r="A17" s="11">
        <v>8</v>
      </c>
      <c r="B17" s="12" t="s">
        <v>34</v>
      </c>
      <c r="C17" s="39">
        <f t="shared" si="3"/>
        <v>80368</v>
      </c>
      <c r="D17" s="30">
        <f t="shared" si="4"/>
        <v>16552.1</v>
      </c>
      <c r="E17" s="14">
        <f t="shared" si="5"/>
        <v>20.595386223372486</v>
      </c>
      <c r="F17" s="42">
        <v>36831.2</v>
      </c>
      <c r="G17" s="16">
        <v>15238.5</v>
      </c>
      <c r="H17" s="14">
        <f t="shared" si="6"/>
        <v>41.37388952844328</v>
      </c>
      <c r="I17" s="15">
        <v>21300</v>
      </c>
      <c r="J17" s="16">
        <v>10752.2</v>
      </c>
      <c r="K17" s="14">
        <f t="shared" si="0"/>
        <v>50.479812206572774</v>
      </c>
      <c r="L17" s="15">
        <v>29</v>
      </c>
      <c r="M17" s="16">
        <v>14.6</v>
      </c>
      <c r="N17" s="14">
        <f t="shared" si="7"/>
        <v>50.3448275862069</v>
      </c>
      <c r="O17" s="15">
        <v>4090</v>
      </c>
      <c r="P17" s="16">
        <v>107.4</v>
      </c>
      <c r="Q17" s="14">
        <f t="shared" si="8"/>
        <v>2.6259168704156477</v>
      </c>
      <c r="R17" s="15">
        <v>7000</v>
      </c>
      <c r="S17" s="17">
        <v>2939.9</v>
      </c>
      <c r="T17" s="14">
        <f t="shared" si="25"/>
        <v>41.99857142857143</v>
      </c>
      <c r="U17" s="15">
        <v>1510</v>
      </c>
      <c r="V17" s="17">
        <v>251.3</v>
      </c>
      <c r="W17" s="14">
        <f t="shared" si="9"/>
        <v>16.642384105960264</v>
      </c>
      <c r="X17" s="15">
        <v>60</v>
      </c>
      <c r="Y17" s="17">
        <v>17.6</v>
      </c>
      <c r="Z17" s="14">
        <f t="shared" si="10"/>
        <v>29.333333333333332</v>
      </c>
      <c r="AA17" s="15">
        <v>70</v>
      </c>
      <c r="AB17" s="16">
        <v>67.1</v>
      </c>
      <c r="AC17" s="14">
        <f t="shared" si="11"/>
        <v>95.85714285714285</v>
      </c>
      <c r="AD17" s="14">
        <v>0</v>
      </c>
      <c r="AE17" s="14">
        <v>0</v>
      </c>
      <c r="AF17" s="14" t="e">
        <f t="shared" si="12"/>
        <v>#DIV/0!</v>
      </c>
      <c r="AG17" s="14">
        <v>500</v>
      </c>
      <c r="AH17" s="14">
        <v>446</v>
      </c>
      <c r="AI17" s="14">
        <f t="shared" si="13"/>
        <v>89.2</v>
      </c>
      <c r="AJ17" s="42">
        <v>43536.8</v>
      </c>
      <c r="AK17" s="16">
        <v>1313.6</v>
      </c>
      <c r="AL17" s="14">
        <f t="shared" si="14"/>
        <v>3.0172176181988566</v>
      </c>
      <c r="AM17" s="15">
        <v>0</v>
      </c>
      <c r="AN17" s="31">
        <v>0</v>
      </c>
      <c r="AO17" s="14" t="e">
        <f t="shared" si="15"/>
        <v>#DIV/0!</v>
      </c>
      <c r="AP17" s="15">
        <v>0</v>
      </c>
      <c r="AQ17" s="16">
        <v>0</v>
      </c>
      <c r="AR17" s="14" t="e">
        <f t="shared" si="26"/>
        <v>#DIV/0!</v>
      </c>
      <c r="AS17" s="25">
        <v>88594.5</v>
      </c>
      <c r="AT17" s="19">
        <v>19557.5</v>
      </c>
      <c r="AU17" s="14">
        <f t="shared" si="16"/>
        <v>22.07529812798763</v>
      </c>
      <c r="AV17" s="45">
        <v>7485.6</v>
      </c>
      <c r="AW17" s="19">
        <v>3059.3</v>
      </c>
      <c r="AX17" s="14">
        <f t="shared" si="17"/>
        <v>40.86913540664743</v>
      </c>
      <c r="AY17" s="20">
        <v>5241.4</v>
      </c>
      <c r="AZ17" s="19">
        <v>2187.3</v>
      </c>
      <c r="BA17" s="14">
        <f t="shared" si="1"/>
        <v>41.73121685045981</v>
      </c>
      <c r="BB17" s="43">
        <v>16421.8</v>
      </c>
      <c r="BC17" s="21">
        <v>7031.1</v>
      </c>
      <c r="BD17" s="14">
        <f t="shared" si="18"/>
        <v>42.81564749296667</v>
      </c>
      <c r="BE17" s="20">
        <v>56795.3</v>
      </c>
      <c r="BF17" s="21">
        <v>5687.6</v>
      </c>
      <c r="BG17" s="14">
        <f t="shared" si="19"/>
        <v>10.014208922217154</v>
      </c>
      <c r="BH17" s="20">
        <v>6138</v>
      </c>
      <c r="BI17" s="19">
        <v>3566</v>
      </c>
      <c r="BJ17" s="14">
        <f t="shared" si="20"/>
        <v>58.0971000325839</v>
      </c>
      <c r="BK17" s="33">
        <v>-3731.7</v>
      </c>
      <c r="BL17" s="33">
        <f t="shared" si="21"/>
        <v>-3005.4000000000015</v>
      </c>
      <c r="BM17" s="14">
        <f t="shared" si="22"/>
        <v>80.53702066082487</v>
      </c>
      <c r="BN17" s="22">
        <f t="shared" si="23"/>
        <v>-8226.5</v>
      </c>
      <c r="BO17" s="22">
        <f t="shared" si="2"/>
        <v>-3005.4000000000015</v>
      </c>
      <c r="BP17" s="14">
        <f t="shared" si="24"/>
        <v>36.53315504771168</v>
      </c>
      <c r="BQ17" s="6"/>
      <c r="BR17" s="23"/>
    </row>
    <row r="18" spans="1:70" ht="15.75">
      <c r="A18" s="11">
        <v>9</v>
      </c>
      <c r="B18" s="12" t="s">
        <v>35</v>
      </c>
      <c r="C18" s="39">
        <f t="shared" si="3"/>
        <v>10224.8</v>
      </c>
      <c r="D18" s="30">
        <f t="shared" si="4"/>
        <v>2992.7</v>
      </c>
      <c r="E18" s="14">
        <f t="shared" si="5"/>
        <v>29.26903215710821</v>
      </c>
      <c r="F18" s="42">
        <v>1142</v>
      </c>
      <c r="G18" s="16">
        <v>465.5</v>
      </c>
      <c r="H18" s="14">
        <f t="shared" si="6"/>
        <v>40.76182136602452</v>
      </c>
      <c r="I18" s="15">
        <v>42</v>
      </c>
      <c r="J18" s="16">
        <v>22</v>
      </c>
      <c r="K18" s="14">
        <f t="shared" si="0"/>
        <v>52.38095238095239</v>
      </c>
      <c r="L18" s="15">
        <v>40</v>
      </c>
      <c r="M18" s="16">
        <v>0.5</v>
      </c>
      <c r="N18" s="14">
        <f t="shared" si="7"/>
        <v>1.25</v>
      </c>
      <c r="O18" s="15">
        <v>86</v>
      </c>
      <c r="P18" s="16">
        <v>79.7</v>
      </c>
      <c r="Q18" s="14">
        <f t="shared" si="8"/>
        <v>92.67441860465117</v>
      </c>
      <c r="R18" s="15">
        <v>305</v>
      </c>
      <c r="S18" s="16">
        <v>28.8</v>
      </c>
      <c r="T18" s="14">
        <f t="shared" si="25"/>
        <v>9.442622950819672</v>
      </c>
      <c r="U18" s="15">
        <v>0</v>
      </c>
      <c r="V18" s="17">
        <v>0</v>
      </c>
      <c r="W18" s="14" t="e">
        <f t="shared" si="9"/>
        <v>#DIV/0!</v>
      </c>
      <c r="X18" s="15">
        <v>67</v>
      </c>
      <c r="Y18" s="31">
        <v>44.1</v>
      </c>
      <c r="Z18" s="14">
        <f t="shared" si="10"/>
        <v>65.82089552238806</v>
      </c>
      <c r="AA18" s="15">
        <v>0</v>
      </c>
      <c r="AB18" s="16">
        <v>0</v>
      </c>
      <c r="AC18" s="14" t="e">
        <f t="shared" si="11"/>
        <v>#DIV/0!</v>
      </c>
      <c r="AD18" s="14">
        <v>0</v>
      </c>
      <c r="AE18" s="14">
        <v>0</v>
      </c>
      <c r="AF18" s="14" t="e">
        <f t="shared" si="12"/>
        <v>#DIV/0!</v>
      </c>
      <c r="AG18" s="14">
        <v>0</v>
      </c>
      <c r="AH18" s="14">
        <v>0</v>
      </c>
      <c r="AI18" s="14" t="e">
        <f t="shared" si="13"/>
        <v>#DIV/0!</v>
      </c>
      <c r="AJ18" s="42">
        <v>9082.8</v>
      </c>
      <c r="AK18" s="31">
        <v>2527.2</v>
      </c>
      <c r="AL18" s="14">
        <f t="shared" si="14"/>
        <v>27.824019024970276</v>
      </c>
      <c r="AM18" s="15">
        <v>1542.7</v>
      </c>
      <c r="AN18" s="31">
        <v>899.8</v>
      </c>
      <c r="AO18" s="14">
        <f t="shared" si="15"/>
        <v>58.32631101315874</v>
      </c>
      <c r="AP18" s="15">
        <v>2662.3</v>
      </c>
      <c r="AQ18" s="16">
        <v>1410.5</v>
      </c>
      <c r="AR18" s="14">
        <f t="shared" si="26"/>
        <v>52.98050557788378</v>
      </c>
      <c r="AS18" s="25">
        <v>11041.5</v>
      </c>
      <c r="AT18" s="32">
        <v>2093.2</v>
      </c>
      <c r="AU18" s="14">
        <f t="shared" si="16"/>
        <v>18.957569170855407</v>
      </c>
      <c r="AV18" s="45">
        <v>1855.1</v>
      </c>
      <c r="AW18" s="19">
        <v>897.9</v>
      </c>
      <c r="AX18" s="14">
        <f t="shared" si="17"/>
        <v>48.40170341221498</v>
      </c>
      <c r="AY18" s="20">
        <v>1194.6</v>
      </c>
      <c r="AZ18" s="19">
        <v>523.3</v>
      </c>
      <c r="BA18" s="14">
        <f t="shared" si="1"/>
        <v>43.80545789385568</v>
      </c>
      <c r="BB18" s="43">
        <v>3133.1</v>
      </c>
      <c r="BC18" s="21">
        <v>167.7</v>
      </c>
      <c r="BD18" s="14">
        <f t="shared" si="18"/>
        <v>5.352526251954933</v>
      </c>
      <c r="BE18" s="20">
        <v>3372.6</v>
      </c>
      <c r="BF18" s="21">
        <v>84.3</v>
      </c>
      <c r="BG18" s="14">
        <f t="shared" si="19"/>
        <v>2.4995552392812663</v>
      </c>
      <c r="BH18" s="20">
        <v>2568.3</v>
      </c>
      <c r="BI18" s="32">
        <v>891</v>
      </c>
      <c r="BJ18" s="14">
        <f t="shared" si="20"/>
        <v>34.69220885410583</v>
      </c>
      <c r="BK18" s="33">
        <v>0</v>
      </c>
      <c r="BL18" s="33">
        <f t="shared" si="21"/>
        <v>899.5</v>
      </c>
      <c r="BM18" s="14" t="e">
        <f t="shared" si="22"/>
        <v>#DIV/0!</v>
      </c>
      <c r="BN18" s="22">
        <f t="shared" si="23"/>
        <v>-816.7000000000007</v>
      </c>
      <c r="BO18" s="22">
        <f t="shared" si="2"/>
        <v>899.5</v>
      </c>
      <c r="BP18" s="14">
        <f t="shared" si="24"/>
        <v>-110.13836169952238</v>
      </c>
      <c r="BQ18" s="6"/>
      <c r="BR18" s="23"/>
    </row>
    <row r="19" spans="1:70" ht="15.75">
      <c r="A19" s="11">
        <v>10</v>
      </c>
      <c r="B19" s="12" t="s">
        <v>36</v>
      </c>
      <c r="C19" s="39">
        <f t="shared" si="3"/>
        <v>7198.3</v>
      </c>
      <c r="D19" s="30">
        <f t="shared" si="4"/>
        <v>1953</v>
      </c>
      <c r="E19" s="14">
        <f t="shared" si="5"/>
        <v>27.131406026422905</v>
      </c>
      <c r="F19" s="42">
        <v>1627.5</v>
      </c>
      <c r="G19" s="16">
        <v>487.8</v>
      </c>
      <c r="H19" s="14">
        <f t="shared" si="6"/>
        <v>29.972350230414747</v>
      </c>
      <c r="I19" s="15">
        <v>63</v>
      </c>
      <c r="J19" s="31">
        <v>36.1</v>
      </c>
      <c r="K19" s="14">
        <f t="shared" si="0"/>
        <v>57.30158730158731</v>
      </c>
      <c r="L19" s="15">
        <v>46</v>
      </c>
      <c r="M19" s="16">
        <v>25.3</v>
      </c>
      <c r="N19" s="14">
        <f t="shared" si="7"/>
        <v>55.00000000000001</v>
      </c>
      <c r="O19" s="15">
        <v>180</v>
      </c>
      <c r="P19" s="16">
        <v>-15.2</v>
      </c>
      <c r="Q19" s="14">
        <f t="shared" si="8"/>
        <v>-8.444444444444445</v>
      </c>
      <c r="R19" s="15">
        <v>327</v>
      </c>
      <c r="S19" s="16">
        <v>16.3</v>
      </c>
      <c r="T19" s="14">
        <f t="shared" si="25"/>
        <v>4.984709480122325</v>
      </c>
      <c r="U19" s="15">
        <v>0</v>
      </c>
      <c r="V19" s="17">
        <v>0</v>
      </c>
      <c r="W19" s="14" t="e">
        <f t="shared" si="9"/>
        <v>#DIV/0!</v>
      </c>
      <c r="X19" s="15">
        <v>290</v>
      </c>
      <c r="Y19" s="17">
        <v>58.5</v>
      </c>
      <c r="Z19" s="14">
        <f t="shared" si="10"/>
        <v>20.17241379310345</v>
      </c>
      <c r="AA19" s="15">
        <v>50</v>
      </c>
      <c r="AB19" s="16">
        <v>20.3</v>
      </c>
      <c r="AC19" s="14">
        <f t="shared" si="11"/>
        <v>40.6</v>
      </c>
      <c r="AD19" s="14">
        <v>0</v>
      </c>
      <c r="AE19" s="14">
        <v>0</v>
      </c>
      <c r="AF19" s="14" t="e">
        <f t="shared" si="12"/>
        <v>#DIV/0!</v>
      </c>
      <c r="AG19" s="14">
        <v>0</v>
      </c>
      <c r="AH19" s="14">
        <v>0</v>
      </c>
      <c r="AI19" s="14" t="e">
        <f t="shared" si="13"/>
        <v>#DIV/0!</v>
      </c>
      <c r="AJ19" s="42">
        <v>5570.8</v>
      </c>
      <c r="AK19" s="16">
        <v>1465.2</v>
      </c>
      <c r="AL19" s="14">
        <f t="shared" si="14"/>
        <v>26.301428879155598</v>
      </c>
      <c r="AM19" s="15">
        <v>2121.6</v>
      </c>
      <c r="AN19" s="31">
        <v>1237.6</v>
      </c>
      <c r="AO19" s="14">
        <f t="shared" si="15"/>
        <v>58.333333333333336</v>
      </c>
      <c r="AP19" s="15">
        <v>181.7</v>
      </c>
      <c r="AQ19" s="16">
        <v>106</v>
      </c>
      <c r="AR19" s="14">
        <f t="shared" si="26"/>
        <v>58.33791964777105</v>
      </c>
      <c r="AS19" s="25">
        <v>7474.9</v>
      </c>
      <c r="AT19" s="19">
        <v>1646.3</v>
      </c>
      <c r="AU19" s="14">
        <f t="shared" si="16"/>
        <v>22.024374908025525</v>
      </c>
      <c r="AV19" s="45">
        <v>1738.5</v>
      </c>
      <c r="AW19" s="19">
        <v>826.8</v>
      </c>
      <c r="AX19" s="14">
        <f t="shared" si="17"/>
        <v>47.55823986194995</v>
      </c>
      <c r="AY19" s="20">
        <v>1235.6</v>
      </c>
      <c r="AZ19" s="32">
        <v>545.5</v>
      </c>
      <c r="BA19" s="14">
        <f t="shared" si="1"/>
        <v>44.148591777274206</v>
      </c>
      <c r="BB19" s="43">
        <v>1551.7</v>
      </c>
      <c r="BC19" s="21">
        <v>102.3</v>
      </c>
      <c r="BD19" s="14">
        <f t="shared" si="18"/>
        <v>6.592769220854547</v>
      </c>
      <c r="BE19" s="20">
        <v>1114.7</v>
      </c>
      <c r="BF19" s="21">
        <v>64.6</v>
      </c>
      <c r="BG19" s="14">
        <f t="shared" si="19"/>
        <v>5.795281241589664</v>
      </c>
      <c r="BH19" s="20">
        <v>2949.7</v>
      </c>
      <c r="BI19" s="19">
        <v>598.9</v>
      </c>
      <c r="BJ19" s="14">
        <f t="shared" si="20"/>
        <v>20.303759704376716</v>
      </c>
      <c r="BK19" s="33">
        <v>0</v>
      </c>
      <c r="BL19" s="33">
        <f t="shared" si="21"/>
        <v>306.70000000000005</v>
      </c>
      <c r="BM19" s="14" t="e">
        <f t="shared" si="22"/>
        <v>#DIV/0!</v>
      </c>
      <c r="BN19" s="22">
        <f t="shared" si="23"/>
        <v>-276.59999999999945</v>
      </c>
      <c r="BO19" s="22">
        <f t="shared" si="2"/>
        <v>306.70000000000005</v>
      </c>
      <c r="BP19" s="14">
        <f t="shared" si="24"/>
        <v>-110.88214027476523</v>
      </c>
      <c r="BQ19" s="6"/>
      <c r="BR19" s="23"/>
    </row>
    <row r="20" spans="1:70" ht="15.75">
      <c r="A20" s="11">
        <v>11</v>
      </c>
      <c r="B20" s="12" t="s">
        <v>37</v>
      </c>
      <c r="C20" s="30">
        <f t="shared" si="3"/>
        <v>13068.2</v>
      </c>
      <c r="D20" s="30">
        <f t="shared" si="4"/>
        <v>3449.5</v>
      </c>
      <c r="E20" s="14">
        <f t="shared" si="5"/>
        <v>26.396137187983044</v>
      </c>
      <c r="F20" s="42">
        <v>3160.5</v>
      </c>
      <c r="G20" s="16">
        <v>1044.3</v>
      </c>
      <c r="H20" s="14">
        <f t="shared" si="6"/>
        <v>33.0422401518747</v>
      </c>
      <c r="I20" s="15">
        <v>400</v>
      </c>
      <c r="J20" s="31">
        <v>188.1</v>
      </c>
      <c r="K20" s="14">
        <f t="shared" si="0"/>
        <v>47.025</v>
      </c>
      <c r="L20" s="15">
        <v>48</v>
      </c>
      <c r="M20" s="16">
        <v>10.6</v>
      </c>
      <c r="N20" s="14">
        <f t="shared" si="7"/>
        <v>22.083333333333332</v>
      </c>
      <c r="O20" s="15">
        <v>485</v>
      </c>
      <c r="P20" s="16">
        <v>16.6</v>
      </c>
      <c r="Q20" s="14">
        <f t="shared" si="8"/>
        <v>3.4226804123711347</v>
      </c>
      <c r="R20" s="15">
        <v>797</v>
      </c>
      <c r="S20" s="16">
        <v>127.6</v>
      </c>
      <c r="T20" s="14">
        <f t="shared" si="25"/>
        <v>16.01003764115433</v>
      </c>
      <c r="U20" s="15">
        <v>0</v>
      </c>
      <c r="V20" s="17">
        <v>0</v>
      </c>
      <c r="W20" s="14" t="e">
        <f t="shared" si="9"/>
        <v>#DIV/0!</v>
      </c>
      <c r="X20" s="15">
        <v>340</v>
      </c>
      <c r="Y20" s="17">
        <v>191</v>
      </c>
      <c r="Z20" s="14">
        <f t="shared" si="10"/>
        <v>56.1764705882353</v>
      </c>
      <c r="AA20" s="15">
        <v>305</v>
      </c>
      <c r="AB20" s="16">
        <v>142.1</v>
      </c>
      <c r="AC20" s="14">
        <f t="shared" si="11"/>
        <v>46.59016393442623</v>
      </c>
      <c r="AD20" s="14">
        <v>0</v>
      </c>
      <c r="AE20" s="14">
        <v>0</v>
      </c>
      <c r="AF20" s="14" t="e">
        <f t="shared" si="12"/>
        <v>#DIV/0!</v>
      </c>
      <c r="AG20" s="14">
        <v>16</v>
      </c>
      <c r="AH20" s="14">
        <v>0.2</v>
      </c>
      <c r="AI20" s="14">
        <v>0.2</v>
      </c>
      <c r="AJ20" s="42">
        <v>9907.7</v>
      </c>
      <c r="AK20" s="16">
        <v>2405.2</v>
      </c>
      <c r="AL20" s="14">
        <f t="shared" si="14"/>
        <v>24.27606810864277</v>
      </c>
      <c r="AM20" s="15">
        <v>3345</v>
      </c>
      <c r="AN20" s="31">
        <v>1951.2</v>
      </c>
      <c r="AO20" s="14">
        <f t="shared" si="15"/>
        <v>58.33183856502242</v>
      </c>
      <c r="AP20" s="15">
        <v>0</v>
      </c>
      <c r="AQ20" s="16">
        <v>0</v>
      </c>
      <c r="AR20" s="14" t="e">
        <f t="shared" si="26"/>
        <v>#DIV/0!</v>
      </c>
      <c r="AS20" s="25">
        <v>13974</v>
      </c>
      <c r="AT20" s="19">
        <v>3832.4</v>
      </c>
      <c r="AU20" s="14">
        <f t="shared" si="16"/>
        <v>27.425218262487476</v>
      </c>
      <c r="AV20" s="45">
        <v>2332.1</v>
      </c>
      <c r="AW20" s="19">
        <v>1329.9</v>
      </c>
      <c r="AX20" s="14">
        <f t="shared" si="17"/>
        <v>57.025856524162776</v>
      </c>
      <c r="AY20" s="46">
        <v>1506.7</v>
      </c>
      <c r="AZ20" s="19">
        <v>716.7</v>
      </c>
      <c r="BA20" s="14">
        <f t="shared" si="1"/>
        <v>47.56753169177673</v>
      </c>
      <c r="BB20" s="48">
        <v>3625.9</v>
      </c>
      <c r="BC20" s="21">
        <v>870.3</v>
      </c>
      <c r="BD20" s="14">
        <f t="shared" si="18"/>
        <v>24.002316666207008</v>
      </c>
      <c r="BE20" s="20">
        <v>4834.8</v>
      </c>
      <c r="BF20" s="21">
        <v>273.3</v>
      </c>
      <c r="BG20" s="14">
        <f t="shared" si="19"/>
        <v>5.652767436088359</v>
      </c>
      <c r="BH20" s="20">
        <v>2716.1</v>
      </c>
      <c r="BI20" s="19">
        <v>1052.1</v>
      </c>
      <c r="BJ20" s="14">
        <f t="shared" si="20"/>
        <v>38.735687198556754</v>
      </c>
      <c r="BK20" s="33">
        <v>863.3</v>
      </c>
      <c r="BL20" s="33">
        <f t="shared" si="21"/>
        <v>-382.9000000000001</v>
      </c>
      <c r="BM20" s="14">
        <f t="shared" si="22"/>
        <v>-44.35306382485811</v>
      </c>
      <c r="BN20" s="22">
        <f t="shared" si="23"/>
        <v>-905.7999999999993</v>
      </c>
      <c r="BO20" s="22">
        <f t="shared" si="2"/>
        <v>-382.9000000000001</v>
      </c>
      <c r="BP20" s="14">
        <f t="shared" si="24"/>
        <v>42.27202472952091</v>
      </c>
      <c r="BQ20" s="6"/>
      <c r="BR20" s="23"/>
    </row>
    <row r="21" spans="1:70" ht="15" customHeight="1">
      <c r="A21" s="11">
        <v>12</v>
      </c>
      <c r="B21" s="12" t="s">
        <v>38</v>
      </c>
      <c r="C21" s="39">
        <f t="shared" si="3"/>
        <v>8928.6</v>
      </c>
      <c r="D21" s="40">
        <f t="shared" si="4"/>
        <v>1915.1</v>
      </c>
      <c r="E21" s="14">
        <f t="shared" si="5"/>
        <v>21.449051363035636</v>
      </c>
      <c r="F21" s="42">
        <v>924.3</v>
      </c>
      <c r="G21" s="16">
        <v>254.8</v>
      </c>
      <c r="H21" s="14">
        <f t="shared" si="6"/>
        <v>27.566807313642762</v>
      </c>
      <c r="I21" s="15">
        <v>38</v>
      </c>
      <c r="J21" s="16">
        <v>15.8</v>
      </c>
      <c r="K21" s="14">
        <f t="shared" si="0"/>
        <v>41.578947368421055</v>
      </c>
      <c r="L21" s="15">
        <v>8</v>
      </c>
      <c r="M21" s="16">
        <v>15.9</v>
      </c>
      <c r="N21" s="14">
        <f t="shared" si="7"/>
        <v>198.75</v>
      </c>
      <c r="O21" s="15">
        <v>41</v>
      </c>
      <c r="P21" s="16">
        <v>2.7</v>
      </c>
      <c r="Q21" s="14">
        <f t="shared" si="8"/>
        <v>6.585365853658537</v>
      </c>
      <c r="R21" s="15">
        <v>185.7</v>
      </c>
      <c r="S21" s="16">
        <v>12.3</v>
      </c>
      <c r="T21" s="14">
        <f t="shared" si="25"/>
        <v>6.623586429725364</v>
      </c>
      <c r="U21" s="15">
        <v>0</v>
      </c>
      <c r="V21" s="17">
        <v>0</v>
      </c>
      <c r="W21" s="14" t="e">
        <f t="shared" si="9"/>
        <v>#DIV/0!</v>
      </c>
      <c r="X21" s="15">
        <v>252</v>
      </c>
      <c r="Y21" s="17">
        <v>11.4</v>
      </c>
      <c r="Z21" s="14">
        <f t="shared" si="10"/>
        <v>4.523809523809524</v>
      </c>
      <c r="AA21" s="15">
        <v>6</v>
      </c>
      <c r="AB21" s="31">
        <v>4.2</v>
      </c>
      <c r="AC21" s="14">
        <f t="shared" si="11"/>
        <v>70</v>
      </c>
      <c r="AD21" s="14">
        <v>0</v>
      </c>
      <c r="AE21" s="14">
        <v>0</v>
      </c>
      <c r="AF21" s="14" t="e">
        <f t="shared" si="12"/>
        <v>#DIV/0!</v>
      </c>
      <c r="AG21" s="14">
        <v>0</v>
      </c>
      <c r="AH21" s="30">
        <v>0.5</v>
      </c>
      <c r="AI21" s="14" t="e">
        <f t="shared" si="13"/>
        <v>#DIV/0!</v>
      </c>
      <c r="AJ21" s="50">
        <v>8004.3</v>
      </c>
      <c r="AK21" s="16">
        <v>1660.3</v>
      </c>
      <c r="AL21" s="14">
        <f t="shared" si="14"/>
        <v>20.742600852042024</v>
      </c>
      <c r="AM21" s="15">
        <v>794.7</v>
      </c>
      <c r="AN21" s="31">
        <v>463.6</v>
      </c>
      <c r="AO21" s="14">
        <f t="shared" si="15"/>
        <v>58.33647917453126</v>
      </c>
      <c r="AP21" s="15">
        <v>1752.1</v>
      </c>
      <c r="AQ21" s="16">
        <v>1022.1</v>
      </c>
      <c r="AR21" s="14">
        <f t="shared" si="26"/>
        <v>58.3357114319959</v>
      </c>
      <c r="AS21" s="25">
        <v>9333</v>
      </c>
      <c r="AT21" s="19">
        <v>2151.4</v>
      </c>
      <c r="AU21" s="14">
        <f t="shared" si="16"/>
        <v>23.051537554912677</v>
      </c>
      <c r="AV21" s="45">
        <v>1350.3</v>
      </c>
      <c r="AW21" s="19">
        <v>823.7</v>
      </c>
      <c r="AX21" s="14">
        <f t="shared" si="17"/>
        <v>61.00125897948605</v>
      </c>
      <c r="AY21" s="46">
        <v>878.7</v>
      </c>
      <c r="AZ21" s="19">
        <v>605</v>
      </c>
      <c r="BA21" s="14">
        <f t="shared" si="1"/>
        <v>68.85171275748264</v>
      </c>
      <c r="BB21" s="43">
        <v>914.1</v>
      </c>
      <c r="BC21" s="21">
        <v>120.9</v>
      </c>
      <c r="BD21" s="14">
        <f t="shared" si="18"/>
        <v>13.226124056448965</v>
      </c>
      <c r="BE21" s="20">
        <v>2228.7</v>
      </c>
      <c r="BF21" s="21">
        <v>303.7</v>
      </c>
      <c r="BG21" s="14">
        <f t="shared" si="19"/>
        <v>13.626777942298201</v>
      </c>
      <c r="BH21" s="20">
        <v>4695.5</v>
      </c>
      <c r="BI21" s="19">
        <v>884.3</v>
      </c>
      <c r="BJ21" s="14">
        <f t="shared" si="20"/>
        <v>18.832925141092534</v>
      </c>
      <c r="BK21" s="33">
        <f>C21-AS21</f>
        <v>-404.39999999999964</v>
      </c>
      <c r="BL21" s="33">
        <f t="shared" si="21"/>
        <v>-236.30000000000018</v>
      </c>
      <c r="BM21" s="14">
        <f t="shared" si="22"/>
        <v>58.4322453016816</v>
      </c>
      <c r="BN21" s="22">
        <f t="shared" si="23"/>
        <v>-404.39999999999964</v>
      </c>
      <c r="BO21" s="22">
        <f t="shared" si="2"/>
        <v>-236.30000000000018</v>
      </c>
      <c r="BP21" s="14">
        <f t="shared" si="24"/>
        <v>58.4322453016816</v>
      </c>
      <c r="BQ21" s="6"/>
      <c r="BR21" s="23"/>
    </row>
    <row r="22" spans="1:70" ht="15.75">
      <c r="A22" s="11">
        <v>13</v>
      </c>
      <c r="B22" s="12" t="s">
        <v>39</v>
      </c>
      <c r="C22" s="39">
        <f t="shared" si="3"/>
        <v>8344.5</v>
      </c>
      <c r="D22" s="34">
        <f t="shared" si="4"/>
        <v>2332.8</v>
      </c>
      <c r="E22" s="14">
        <f t="shared" si="5"/>
        <v>27.95613877404278</v>
      </c>
      <c r="F22" s="42">
        <v>1355.2</v>
      </c>
      <c r="G22" s="16">
        <v>436.5</v>
      </c>
      <c r="H22" s="14">
        <f t="shared" si="6"/>
        <v>32.209268004722546</v>
      </c>
      <c r="I22" s="15">
        <v>36</v>
      </c>
      <c r="J22" s="16">
        <v>21.1</v>
      </c>
      <c r="K22" s="14">
        <f t="shared" si="0"/>
        <v>58.611111111111114</v>
      </c>
      <c r="L22" s="15">
        <v>18</v>
      </c>
      <c r="M22" s="31">
        <v>15</v>
      </c>
      <c r="N22" s="14">
        <f t="shared" si="7"/>
        <v>83.33333333333334</v>
      </c>
      <c r="O22" s="15">
        <v>92</v>
      </c>
      <c r="P22" s="16">
        <v>1.2</v>
      </c>
      <c r="Q22" s="14">
        <f t="shared" si="8"/>
        <v>1.3043478260869565</v>
      </c>
      <c r="R22" s="15">
        <v>390</v>
      </c>
      <c r="S22" s="16">
        <v>23.4</v>
      </c>
      <c r="T22" s="14">
        <f t="shared" si="25"/>
        <v>6</v>
      </c>
      <c r="U22" s="15">
        <v>0</v>
      </c>
      <c r="V22" s="17">
        <v>0</v>
      </c>
      <c r="W22" s="14" t="e">
        <f t="shared" si="9"/>
        <v>#DIV/0!</v>
      </c>
      <c r="X22" s="15">
        <v>110</v>
      </c>
      <c r="Y22" s="17">
        <v>78.4</v>
      </c>
      <c r="Z22" s="14">
        <f t="shared" si="10"/>
        <v>71.27272727272728</v>
      </c>
      <c r="AA22" s="15">
        <v>120</v>
      </c>
      <c r="AB22" s="16">
        <v>18.1</v>
      </c>
      <c r="AC22" s="14">
        <f t="shared" si="11"/>
        <v>15.083333333333334</v>
      </c>
      <c r="AD22" s="14">
        <v>0</v>
      </c>
      <c r="AE22" s="14">
        <v>0</v>
      </c>
      <c r="AF22" s="14" t="e">
        <f t="shared" si="12"/>
        <v>#DIV/0!</v>
      </c>
      <c r="AG22" s="14">
        <v>0</v>
      </c>
      <c r="AH22" s="14">
        <v>0</v>
      </c>
      <c r="AI22" s="14" t="e">
        <f t="shared" si="13"/>
        <v>#DIV/0!</v>
      </c>
      <c r="AJ22" s="42">
        <v>6989.3</v>
      </c>
      <c r="AK22" s="16">
        <v>1896.3</v>
      </c>
      <c r="AL22" s="14">
        <f t="shared" si="14"/>
        <v>27.1314723935158</v>
      </c>
      <c r="AM22" s="15">
        <v>1937.3</v>
      </c>
      <c r="AN22" s="31">
        <v>1130.1</v>
      </c>
      <c r="AO22" s="14">
        <f t="shared" si="15"/>
        <v>58.33376348526299</v>
      </c>
      <c r="AP22" s="15">
        <v>982.7</v>
      </c>
      <c r="AQ22" s="16">
        <v>463.9</v>
      </c>
      <c r="AR22" s="14">
        <f>AQ22/AP22*100</f>
        <v>47.206675485906175</v>
      </c>
      <c r="AS22" s="25">
        <v>8703.3</v>
      </c>
      <c r="AT22" s="19">
        <v>2349</v>
      </c>
      <c r="AU22" s="14">
        <f t="shared" si="16"/>
        <v>26.98976250387784</v>
      </c>
      <c r="AV22" s="45">
        <v>1811.6</v>
      </c>
      <c r="AW22" s="32">
        <v>1017.3</v>
      </c>
      <c r="AX22" s="14">
        <f t="shared" si="17"/>
        <v>56.154780304703024</v>
      </c>
      <c r="AY22" s="46">
        <v>1276.1</v>
      </c>
      <c r="AZ22" s="32">
        <v>693.7</v>
      </c>
      <c r="BA22" s="14">
        <f t="shared" si="1"/>
        <v>54.360943499725735</v>
      </c>
      <c r="BB22" s="43">
        <v>2421.9</v>
      </c>
      <c r="BC22" s="21">
        <v>265.5</v>
      </c>
      <c r="BD22" s="14">
        <f t="shared" si="18"/>
        <v>10.962467484206615</v>
      </c>
      <c r="BE22" s="20">
        <v>2840.6</v>
      </c>
      <c r="BF22" s="21">
        <v>100.7</v>
      </c>
      <c r="BG22" s="14">
        <f t="shared" si="19"/>
        <v>3.545025698796029</v>
      </c>
      <c r="BH22" s="20">
        <v>1505.4</v>
      </c>
      <c r="BI22" s="32">
        <v>896.7</v>
      </c>
      <c r="BJ22" s="14">
        <f t="shared" si="20"/>
        <v>59.565563969709046</v>
      </c>
      <c r="BK22" s="33">
        <v>0</v>
      </c>
      <c r="BL22" s="33">
        <f t="shared" si="21"/>
        <v>-16.199999999999818</v>
      </c>
      <c r="BM22" s="14" t="e">
        <f t="shared" si="22"/>
        <v>#DIV/0!</v>
      </c>
      <c r="BN22" s="22">
        <f t="shared" si="23"/>
        <v>-358.7999999999993</v>
      </c>
      <c r="BO22" s="22">
        <f t="shared" si="2"/>
        <v>-16.199999999999818</v>
      </c>
      <c r="BP22" s="14">
        <f t="shared" si="24"/>
        <v>4.515050167224039</v>
      </c>
      <c r="BQ22" s="6"/>
      <c r="BR22" s="23"/>
    </row>
    <row r="23" spans="1:70" ht="15.75">
      <c r="A23" s="11">
        <v>14</v>
      </c>
      <c r="B23" s="12" t="s">
        <v>40</v>
      </c>
      <c r="C23" s="13">
        <f t="shared" si="3"/>
        <v>6126.3</v>
      </c>
      <c r="D23" s="34">
        <f t="shared" si="4"/>
        <v>1873.9</v>
      </c>
      <c r="E23" s="14">
        <f t="shared" si="5"/>
        <v>30.58779361115192</v>
      </c>
      <c r="F23" s="42">
        <v>1062.3</v>
      </c>
      <c r="G23" s="16">
        <v>401.4</v>
      </c>
      <c r="H23" s="14">
        <f t="shared" si="6"/>
        <v>37.785936176221405</v>
      </c>
      <c r="I23" s="15">
        <v>35</v>
      </c>
      <c r="J23" s="16">
        <v>20.7</v>
      </c>
      <c r="K23" s="14">
        <f t="shared" si="0"/>
        <v>59.14285714285714</v>
      </c>
      <c r="L23" s="15">
        <v>31</v>
      </c>
      <c r="M23" s="16">
        <v>87.5</v>
      </c>
      <c r="N23" s="14">
        <f t="shared" si="7"/>
        <v>282.258064516129</v>
      </c>
      <c r="O23" s="15">
        <v>50</v>
      </c>
      <c r="P23" s="16">
        <v>1</v>
      </c>
      <c r="Q23" s="14">
        <f t="shared" si="8"/>
        <v>2</v>
      </c>
      <c r="R23" s="15">
        <v>267</v>
      </c>
      <c r="S23" s="16">
        <v>8.5</v>
      </c>
      <c r="T23" s="14">
        <f t="shared" si="25"/>
        <v>3.1835205992509366</v>
      </c>
      <c r="U23" s="15">
        <v>0</v>
      </c>
      <c r="V23" s="17">
        <v>0</v>
      </c>
      <c r="W23" s="14" t="e">
        <f t="shared" si="9"/>
        <v>#DIV/0!</v>
      </c>
      <c r="X23" s="15">
        <v>280</v>
      </c>
      <c r="Y23" s="17">
        <v>95.4</v>
      </c>
      <c r="Z23" s="14">
        <f t="shared" si="10"/>
        <v>34.07142857142858</v>
      </c>
      <c r="AA23" s="15">
        <v>16</v>
      </c>
      <c r="AB23" s="16">
        <v>0</v>
      </c>
      <c r="AC23" s="14">
        <f t="shared" si="11"/>
        <v>0</v>
      </c>
      <c r="AD23" s="14">
        <v>0</v>
      </c>
      <c r="AE23" s="14">
        <v>0</v>
      </c>
      <c r="AF23" s="14" t="e">
        <f t="shared" si="12"/>
        <v>#DIV/0!</v>
      </c>
      <c r="AG23" s="14">
        <v>0</v>
      </c>
      <c r="AH23" s="14">
        <v>0</v>
      </c>
      <c r="AI23" s="14" t="e">
        <f t="shared" si="13"/>
        <v>#DIV/0!</v>
      </c>
      <c r="AJ23" s="42">
        <v>5064</v>
      </c>
      <c r="AK23" s="16">
        <v>1472.5</v>
      </c>
      <c r="AL23" s="14">
        <f t="shared" si="14"/>
        <v>29.07780410742496</v>
      </c>
      <c r="AM23" s="15">
        <v>985.7</v>
      </c>
      <c r="AN23" s="16">
        <v>575</v>
      </c>
      <c r="AO23" s="14">
        <f t="shared" si="15"/>
        <v>58.33417875621385</v>
      </c>
      <c r="AP23" s="15">
        <v>1213.4</v>
      </c>
      <c r="AQ23" s="16">
        <v>707.8</v>
      </c>
      <c r="AR23" s="14">
        <f>AQ23/AP23*100</f>
        <v>58.331959782429536</v>
      </c>
      <c r="AS23" s="25">
        <v>6715.7</v>
      </c>
      <c r="AT23" s="32">
        <v>1871.5</v>
      </c>
      <c r="AU23" s="14">
        <f t="shared" si="16"/>
        <v>27.867534285331384</v>
      </c>
      <c r="AV23" s="45">
        <v>1518.9</v>
      </c>
      <c r="AW23" s="19">
        <v>702.6</v>
      </c>
      <c r="AX23" s="14">
        <f t="shared" si="17"/>
        <v>46.25715978668774</v>
      </c>
      <c r="AY23" s="46">
        <v>971</v>
      </c>
      <c r="AZ23" s="19">
        <v>421.7</v>
      </c>
      <c r="BA23" s="14">
        <f t="shared" si="1"/>
        <v>43.429454170957776</v>
      </c>
      <c r="BB23" s="25">
        <v>885.9</v>
      </c>
      <c r="BC23" s="21">
        <v>156.8</v>
      </c>
      <c r="BD23" s="14">
        <f t="shared" si="18"/>
        <v>17.6995146179027</v>
      </c>
      <c r="BE23" s="20">
        <v>2772.7</v>
      </c>
      <c r="BF23" s="21">
        <v>163.7</v>
      </c>
      <c r="BG23" s="14">
        <f t="shared" si="19"/>
        <v>5.903992498286868</v>
      </c>
      <c r="BH23" s="20">
        <v>1418.6</v>
      </c>
      <c r="BI23" s="19">
        <v>791.6</v>
      </c>
      <c r="BJ23" s="14">
        <f t="shared" si="20"/>
        <v>55.801494431129285</v>
      </c>
      <c r="BK23" s="33">
        <v>0</v>
      </c>
      <c r="BL23" s="33">
        <f t="shared" si="21"/>
        <v>2.400000000000091</v>
      </c>
      <c r="BM23" s="14" t="e">
        <f t="shared" si="22"/>
        <v>#DIV/0!</v>
      </c>
      <c r="BN23" s="22">
        <f t="shared" si="23"/>
        <v>-589.3999999999996</v>
      </c>
      <c r="BO23" s="22">
        <f t="shared" si="2"/>
        <v>2.400000000000091</v>
      </c>
      <c r="BP23" s="14">
        <f t="shared" si="24"/>
        <v>-0.40719375636241817</v>
      </c>
      <c r="BQ23" s="6"/>
      <c r="BR23" s="23"/>
    </row>
    <row r="24" spans="1:70" ht="15.75">
      <c r="A24" s="11">
        <v>15</v>
      </c>
      <c r="B24" s="12" t="s">
        <v>41</v>
      </c>
      <c r="C24" s="14">
        <f>F24+AJ24</f>
        <v>9974</v>
      </c>
      <c r="D24" s="34">
        <f t="shared" si="4"/>
        <v>1820.1999999999998</v>
      </c>
      <c r="E24" s="14">
        <f t="shared" si="5"/>
        <v>18.249448566272306</v>
      </c>
      <c r="F24" s="42">
        <v>817.3</v>
      </c>
      <c r="G24" s="31">
        <v>320.1</v>
      </c>
      <c r="H24" s="14">
        <f t="shared" si="6"/>
        <v>39.16554508748318</v>
      </c>
      <c r="I24" s="15">
        <v>99.8</v>
      </c>
      <c r="J24" s="16">
        <v>52.7</v>
      </c>
      <c r="K24" s="14">
        <f t="shared" si="0"/>
        <v>52.805611222444895</v>
      </c>
      <c r="L24" s="15">
        <v>49</v>
      </c>
      <c r="M24" s="16">
        <v>55.8</v>
      </c>
      <c r="N24" s="14">
        <f t="shared" si="7"/>
        <v>113.87755102040815</v>
      </c>
      <c r="O24" s="15">
        <v>119</v>
      </c>
      <c r="P24" s="16">
        <v>8.3</v>
      </c>
      <c r="Q24" s="14">
        <f t="shared" si="8"/>
        <v>6.974789915966387</v>
      </c>
      <c r="R24" s="15">
        <v>237</v>
      </c>
      <c r="S24" s="16">
        <v>21</v>
      </c>
      <c r="T24" s="14">
        <f t="shared" si="25"/>
        <v>8.860759493670885</v>
      </c>
      <c r="U24" s="15">
        <v>0</v>
      </c>
      <c r="V24" s="17">
        <v>0</v>
      </c>
      <c r="W24" s="14" t="e">
        <f t="shared" si="9"/>
        <v>#DIV/0!</v>
      </c>
      <c r="X24" s="15">
        <v>52</v>
      </c>
      <c r="Y24" s="17">
        <v>54.3</v>
      </c>
      <c r="Z24" s="14">
        <f t="shared" si="10"/>
        <v>104.4230769230769</v>
      </c>
      <c r="AA24" s="15">
        <v>0</v>
      </c>
      <c r="AB24" s="16">
        <v>0</v>
      </c>
      <c r="AC24" s="14" t="e">
        <f t="shared" si="11"/>
        <v>#DIV/0!</v>
      </c>
      <c r="AD24" s="14">
        <v>0</v>
      </c>
      <c r="AE24" s="14">
        <v>0</v>
      </c>
      <c r="AF24" s="14" t="e">
        <f t="shared" si="12"/>
        <v>#DIV/0!</v>
      </c>
      <c r="AG24" s="14">
        <v>20</v>
      </c>
      <c r="AH24" s="14">
        <v>10.1</v>
      </c>
      <c r="AI24" s="14">
        <f t="shared" si="13"/>
        <v>50.5</v>
      </c>
      <c r="AJ24" s="42">
        <v>9156.7</v>
      </c>
      <c r="AK24" s="16">
        <v>1500.1</v>
      </c>
      <c r="AL24" s="14">
        <f t="shared" si="14"/>
        <v>16.382539561195625</v>
      </c>
      <c r="AM24" s="15">
        <v>1129.4</v>
      </c>
      <c r="AN24" s="16">
        <v>658.8</v>
      </c>
      <c r="AO24" s="14">
        <f t="shared" si="15"/>
        <v>58.3318576235169</v>
      </c>
      <c r="AP24" s="42">
        <v>1625.4</v>
      </c>
      <c r="AQ24" s="16">
        <v>702.6</v>
      </c>
      <c r="AR24" s="14">
        <f t="shared" si="26"/>
        <v>43.22628276116648</v>
      </c>
      <c r="AS24" s="25">
        <v>10799.6</v>
      </c>
      <c r="AT24" s="19">
        <v>1953.6</v>
      </c>
      <c r="AU24" s="14">
        <f t="shared" si="16"/>
        <v>18.089558872550835</v>
      </c>
      <c r="AV24" s="24">
        <v>1433.9</v>
      </c>
      <c r="AW24" s="19">
        <v>726</v>
      </c>
      <c r="AX24" s="14">
        <f t="shared" si="17"/>
        <v>50.63114582606876</v>
      </c>
      <c r="AY24" s="20">
        <v>977.4</v>
      </c>
      <c r="AZ24" s="32">
        <v>434.7</v>
      </c>
      <c r="BA24" s="14">
        <f t="shared" si="1"/>
        <v>44.47513812154696</v>
      </c>
      <c r="BB24" s="25">
        <v>2550.1</v>
      </c>
      <c r="BC24" s="21">
        <v>136.4</v>
      </c>
      <c r="BD24" s="14">
        <f t="shared" si="18"/>
        <v>5.348809850594095</v>
      </c>
      <c r="BE24" s="20">
        <v>3308.7</v>
      </c>
      <c r="BF24" s="21">
        <v>233.1</v>
      </c>
      <c r="BG24" s="14">
        <f t="shared" si="19"/>
        <v>7.045063015685919</v>
      </c>
      <c r="BH24" s="20">
        <v>3390.1</v>
      </c>
      <c r="BI24" s="19">
        <v>813.4</v>
      </c>
      <c r="BJ24" s="14">
        <f t="shared" si="20"/>
        <v>23.993392525294237</v>
      </c>
      <c r="BK24" s="33">
        <v>0</v>
      </c>
      <c r="BL24" s="33">
        <f t="shared" si="21"/>
        <v>-133.4000000000001</v>
      </c>
      <c r="BM24" s="14" t="e">
        <f t="shared" si="22"/>
        <v>#DIV/0!</v>
      </c>
      <c r="BN24" s="22">
        <f t="shared" si="23"/>
        <v>-825.6000000000004</v>
      </c>
      <c r="BO24" s="22">
        <f t="shared" si="2"/>
        <v>-133.4000000000001</v>
      </c>
      <c r="BP24" s="14">
        <f t="shared" si="24"/>
        <v>16.15794573643411</v>
      </c>
      <c r="BQ24" s="6"/>
      <c r="BR24" s="23"/>
    </row>
    <row r="25" spans="1:70" ht="15" customHeight="1">
      <c r="A25" s="11">
        <v>16</v>
      </c>
      <c r="B25" s="12" t="s">
        <v>42</v>
      </c>
      <c r="C25" s="13">
        <f t="shared" si="3"/>
        <v>4619.099999999999</v>
      </c>
      <c r="D25" s="34">
        <f t="shared" si="4"/>
        <v>1658.1</v>
      </c>
      <c r="E25" s="14">
        <f t="shared" si="5"/>
        <v>35.89660323439631</v>
      </c>
      <c r="F25" s="42">
        <v>844.4</v>
      </c>
      <c r="G25" s="16">
        <v>574.6</v>
      </c>
      <c r="H25" s="14">
        <f t="shared" si="6"/>
        <v>68.04831833254383</v>
      </c>
      <c r="I25" s="15">
        <v>110</v>
      </c>
      <c r="J25" s="16">
        <v>54.5</v>
      </c>
      <c r="K25" s="14">
        <f t="shared" si="0"/>
        <v>49.54545454545455</v>
      </c>
      <c r="L25" s="15">
        <v>235</v>
      </c>
      <c r="M25" s="16">
        <v>372.2</v>
      </c>
      <c r="N25" s="14">
        <f t="shared" si="7"/>
        <v>158.38297872340425</v>
      </c>
      <c r="O25" s="15">
        <v>43</v>
      </c>
      <c r="P25" s="16">
        <v>2.4</v>
      </c>
      <c r="Q25" s="14">
        <f t="shared" si="8"/>
        <v>5.5813953488372094</v>
      </c>
      <c r="R25" s="15">
        <v>188</v>
      </c>
      <c r="S25" s="31">
        <v>6.7</v>
      </c>
      <c r="T25" s="14">
        <f t="shared" si="25"/>
        <v>3.563829787234043</v>
      </c>
      <c r="U25" s="15">
        <v>0</v>
      </c>
      <c r="V25" s="17">
        <v>0</v>
      </c>
      <c r="W25" s="14" t="e">
        <f t="shared" si="9"/>
        <v>#DIV/0!</v>
      </c>
      <c r="X25" s="15">
        <v>33</v>
      </c>
      <c r="Y25" s="17">
        <v>24.9</v>
      </c>
      <c r="Z25" s="14">
        <f t="shared" si="10"/>
        <v>75.45454545454545</v>
      </c>
      <c r="AA25" s="15">
        <v>0</v>
      </c>
      <c r="AB25" s="16">
        <v>0</v>
      </c>
      <c r="AC25" s="14" t="e">
        <f t="shared" si="11"/>
        <v>#DIV/0!</v>
      </c>
      <c r="AD25" s="14">
        <v>0</v>
      </c>
      <c r="AE25" s="14">
        <v>0</v>
      </c>
      <c r="AF25" s="14" t="e">
        <f t="shared" si="12"/>
        <v>#DIV/0!</v>
      </c>
      <c r="AG25" s="14">
        <v>0</v>
      </c>
      <c r="AH25" s="14">
        <v>0</v>
      </c>
      <c r="AI25" s="14" t="e">
        <f t="shared" si="13"/>
        <v>#DIV/0!</v>
      </c>
      <c r="AJ25" s="42">
        <v>3774.7</v>
      </c>
      <c r="AK25" s="16">
        <v>1083.5</v>
      </c>
      <c r="AL25" s="14">
        <f t="shared" si="14"/>
        <v>28.704267888838846</v>
      </c>
      <c r="AM25" s="15">
        <v>611.4</v>
      </c>
      <c r="AN25" s="16">
        <v>356.6</v>
      </c>
      <c r="AO25" s="14">
        <f>AN25/AM25*100</f>
        <v>58.32515538109257</v>
      </c>
      <c r="AP25" s="15">
        <v>1249.6</v>
      </c>
      <c r="AQ25" s="16">
        <v>627.2</v>
      </c>
      <c r="AR25" s="14">
        <f t="shared" si="26"/>
        <v>50.1920614596671</v>
      </c>
      <c r="AS25" s="25">
        <v>4765.3</v>
      </c>
      <c r="AT25" s="32">
        <v>1231.4</v>
      </c>
      <c r="AU25" s="14">
        <v>0</v>
      </c>
      <c r="AV25" s="24">
        <v>1315.7</v>
      </c>
      <c r="AW25" s="19">
        <v>666.2</v>
      </c>
      <c r="AX25" s="14">
        <f t="shared" si="17"/>
        <v>50.634643155734594</v>
      </c>
      <c r="AY25" s="20">
        <v>868.6</v>
      </c>
      <c r="AZ25" s="19">
        <v>428.3</v>
      </c>
      <c r="BA25" s="14">
        <f t="shared" si="1"/>
        <v>49.30923324890629</v>
      </c>
      <c r="BB25" s="25">
        <v>521.4</v>
      </c>
      <c r="BC25" s="21">
        <v>47.6</v>
      </c>
      <c r="BD25" s="14">
        <f t="shared" si="18"/>
        <v>9.12926735711546</v>
      </c>
      <c r="BE25" s="20">
        <v>1944.7</v>
      </c>
      <c r="BF25" s="21">
        <v>0.4</v>
      </c>
      <c r="BG25" s="14">
        <f t="shared" si="19"/>
        <v>0.02056872525325243</v>
      </c>
      <c r="BH25" s="46">
        <v>871.1</v>
      </c>
      <c r="BI25" s="19">
        <v>467.9</v>
      </c>
      <c r="BJ25" s="14">
        <f t="shared" si="20"/>
        <v>53.71369532774652</v>
      </c>
      <c r="BK25" s="33">
        <v>0</v>
      </c>
      <c r="BL25" s="33">
        <f t="shared" si="21"/>
        <v>426.6999999999998</v>
      </c>
      <c r="BM25" s="14" t="e">
        <f t="shared" si="22"/>
        <v>#DIV/0!</v>
      </c>
      <c r="BN25" s="22">
        <f t="shared" si="23"/>
        <v>-146.20000000000073</v>
      </c>
      <c r="BO25" s="22">
        <f t="shared" si="2"/>
        <v>426.6999999999998</v>
      </c>
      <c r="BP25" s="14">
        <f t="shared" si="24"/>
        <v>-291.8604651162775</v>
      </c>
      <c r="BQ25" s="6"/>
      <c r="BR25" s="23"/>
    </row>
    <row r="26" spans="1:70" ht="15.75">
      <c r="A26" s="11">
        <v>17</v>
      </c>
      <c r="B26" s="12" t="s">
        <v>43</v>
      </c>
      <c r="C26" s="13">
        <f t="shared" si="3"/>
        <v>6794.5</v>
      </c>
      <c r="D26" s="34">
        <f t="shared" si="4"/>
        <v>1890.2</v>
      </c>
      <c r="E26" s="14">
        <f t="shared" si="5"/>
        <v>27.819559938185296</v>
      </c>
      <c r="F26" s="15">
        <v>1293</v>
      </c>
      <c r="G26" s="16">
        <v>334.2</v>
      </c>
      <c r="H26" s="14">
        <f t="shared" si="6"/>
        <v>25.846867749419957</v>
      </c>
      <c r="I26" s="15">
        <v>38</v>
      </c>
      <c r="J26" s="38">
        <v>16.9</v>
      </c>
      <c r="K26" s="14">
        <f t="shared" si="0"/>
        <v>44.47368421052631</v>
      </c>
      <c r="L26" s="15">
        <v>181</v>
      </c>
      <c r="M26" s="16">
        <v>9.5</v>
      </c>
      <c r="N26" s="14">
        <f t="shared" si="7"/>
        <v>5.248618784530387</v>
      </c>
      <c r="O26" s="15">
        <v>132</v>
      </c>
      <c r="P26" s="16">
        <v>2.8</v>
      </c>
      <c r="Q26" s="14">
        <f t="shared" si="8"/>
        <v>2.121212121212121</v>
      </c>
      <c r="R26" s="15">
        <v>335</v>
      </c>
      <c r="S26" s="16">
        <v>24.5</v>
      </c>
      <c r="T26" s="14">
        <f t="shared" si="25"/>
        <v>7.313432835820896</v>
      </c>
      <c r="U26" s="15">
        <v>0</v>
      </c>
      <c r="V26" s="17">
        <v>0</v>
      </c>
      <c r="W26" s="14" t="e">
        <f t="shared" si="9"/>
        <v>#DIV/0!</v>
      </c>
      <c r="X26" s="15">
        <v>167</v>
      </c>
      <c r="Y26" s="17">
        <v>51.1</v>
      </c>
      <c r="Z26" s="14">
        <f t="shared" si="10"/>
        <v>30.598802395209585</v>
      </c>
      <c r="AA26" s="15">
        <v>10</v>
      </c>
      <c r="AB26" s="16">
        <v>7.1</v>
      </c>
      <c r="AC26" s="14">
        <f t="shared" si="11"/>
        <v>71</v>
      </c>
      <c r="AD26" s="14">
        <v>0</v>
      </c>
      <c r="AE26" s="14">
        <v>0</v>
      </c>
      <c r="AF26" s="14" t="e">
        <f t="shared" si="12"/>
        <v>#DIV/0!</v>
      </c>
      <c r="AG26" s="14">
        <v>0</v>
      </c>
      <c r="AH26" s="14">
        <v>0</v>
      </c>
      <c r="AI26" s="14" t="e">
        <f t="shared" si="13"/>
        <v>#DIV/0!</v>
      </c>
      <c r="AJ26" s="42">
        <v>5501.5</v>
      </c>
      <c r="AK26" s="16">
        <v>1556</v>
      </c>
      <c r="AL26" s="14">
        <f t="shared" si="14"/>
        <v>28.283195492138507</v>
      </c>
      <c r="AM26" s="15">
        <v>1477.3</v>
      </c>
      <c r="AN26" s="16">
        <v>861.8</v>
      </c>
      <c r="AO26" s="14">
        <f t="shared" si="15"/>
        <v>58.3361537940838</v>
      </c>
      <c r="AP26" s="15">
        <v>1038.6</v>
      </c>
      <c r="AQ26" s="16">
        <v>527.5</v>
      </c>
      <c r="AR26" s="14">
        <f t="shared" si="26"/>
        <v>50.78952435971501</v>
      </c>
      <c r="AS26" s="25">
        <v>7097.9</v>
      </c>
      <c r="AT26" s="19">
        <v>2088.4</v>
      </c>
      <c r="AU26" s="14">
        <f t="shared" si="16"/>
        <v>29.422787021513408</v>
      </c>
      <c r="AV26" s="24">
        <v>1451.5</v>
      </c>
      <c r="AW26" s="19">
        <v>796</v>
      </c>
      <c r="AX26" s="14">
        <f t="shared" si="17"/>
        <v>54.83982087495695</v>
      </c>
      <c r="AY26" s="20">
        <v>1108.3</v>
      </c>
      <c r="AZ26" s="19">
        <v>581</v>
      </c>
      <c r="BA26" s="14">
        <f t="shared" si="1"/>
        <v>52.42262925200758</v>
      </c>
      <c r="BB26" s="25">
        <v>1099.2</v>
      </c>
      <c r="BC26" s="21">
        <v>132.9</v>
      </c>
      <c r="BD26" s="14">
        <f t="shared" si="18"/>
        <v>12.09061135371179</v>
      </c>
      <c r="BE26" s="20">
        <v>2803.2</v>
      </c>
      <c r="BF26" s="21">
        <v>204.7</v>
      </c>
      <c r="BG26" s="14">
        <f t="shared" si="19"/>
        <v>7.302368721461187</v>
      </c>
      <c r="BH26" s="20">
        <v>1630.7</v>
      </c>
      <c r="BI26" s="32">
        <v>902.9</v>
      </c>
      <c r="BJ26" s="14">
        <f t="shared" si="20"/>
        <v>55.36885999877354</v>
      </c>
      <c r="BK26" s="33">
        <v>0</v>
      </c>
      <c r="BL26" s="33">
        <f t="shared" si="21"/>
        <v>-198.20000000000005</v>
      </c>
      <c r="BM26" s="14" t="e">
        <f t="shared" si="22"/>
        <v>#DIV/0!</v>
      </c>
      <c r="BN26" s="22">
        <f t="shared" si="23"/>
        <v>-303.39999999999964</v>
      </c>
      <c r="BO26" s="22">
        <f t="shared" si="2"/>
        <v>-198.20000000000005</v>
      </c>
      <c r="BP26" s="14">
        <f t="shared" si="24"/>
        <v>65.32630191166785</v>
      </c>
      <c r="BQ26" s="6"/>
      <c r="BR26" s="23"/>
    </row>
    <row r="27" spans="1:70" ht="15.75">
      <c r="A27" s="11">
        <v>18</v>
      </c>
      <c r="B27" s="12" t="s">
        <v>44</v>
      </c>
      <c r="C27" s="13">
        <f t="shared" si="3"/>
        <v>5541.9</v>
      </c>
      <c r="D27" s="30">
        <f t="shared" si="4"/>
        <v>1880.6999999999998</v>
      </c>
      <c r="E27" s="14">
        <f t="shared" si="5"/>
        <v>33.93601472419206</v>
      </c>
      <c r="F27" s="15">
        <v>783.2</v>
      </c>
      <c r="G27" s="31">
        <v>347.9</v>
      </c>
      <c r="H27" s="14">
        <f t="shared" si="6"/>
        <v>44.420326864147086</v>
      </c>
      <c r="I27" s="15">
        <v>24</v>
      </c>
      <c r="J27" s="31">
        <v>13.6</v>
      </c>
      <c r="K27" s="14">
        <f t="shared" si="0"/>
        <v>56.666666666666664</v>
      </c>
      <c r="L27" s="15">
        <v>0</v>
      </c>
      <c r="M27" s="16">
        <v>0</v>
      </c>
      <c r="N27" s="14" t="e">
        <f t="shared" si="7"/>
        <v>#DIV/0!</v>
      </c>
      <c r="O27" s="15">
        <v>40</v>
      </c>
      <c r="P27" s="16">
        <v>2.1</v>
      </c>
      <c r="Q27" s="14">
        <f t="shared" si="8"/>
        <v>5.250000000000001</v>
      </c>
      <c r="R27" s="15">
        <v>177</v>
      </c>
      <c r="S27" s="16">
        <v>20.8</v>
      </c>
      <c r="T27" s="14">
        <f t="shared" si="25"/>
        <v>11.751412429378531</v>
      </c>
      <c r="U27" s="15">
        <v>0</v>
      </c>
      <c r="V27" s="17">
        <v>0</v>
      </c>
      <c r="W27" s="14" t="e">
        <f t="shared" si="9"/>
        <v>#DIV/0!</v>
      </c>
      <c r="X27" s="15">
        <v>106</v>
      </c>
      <c r="Y27" s="17">
        <v>65</v>
      </c>
      <c r="Z27" s="14">
        <f t="shared" si="10"/>
        <v>61.32075471698113</v>
      </c>
      <c r="AA27" s="15">
        <v>0</v>
      </c>
      <c r="AB27" s="16">
        <v>0</v>
      </c>
      <c r="AC27" s="14" t="e">
        <f t="shared" si="11"/>
        <v>#DIV/0!</v>
      </c>
      <c r="AD27" s="14">
        <v>0</v>
      </c>
      <c r="AE27" s="14">
        <v>0</v>
      </c>
      <c r="AF27" s="14" t="e">
        <f t="shared" si="12"/>
        <v>#DIV/0!</v>
      </c>
      <c r="AG27" s="14">
        <v>0</v>
      </c>
      <c r="AH27" s="14">
        <v>0</v>
      </c>
      <c r="AI27" s="14" t="e">
        <f t="shared" si="13"/>
        <v>#DIV/0!</v>
      </c>
      <c r="AJ27" s="42">
        <v>4758.7</v>
      </c>
      <c r="AK27" s="16">
        <v>1532.8</v>
      </c>
      <c r="AL27" s="14">
        <f t="shared" si="14"/>
        <v>32.210477651459435</v>
      </c>
      <c r="AM27" s="15">
        <v>1480.1</v>
      </c>
      <c r="AN27" s="16">
        <v>863.4</v>
      </c>
      <c r="AO27" s="14">
        <f t="shared" si="15"/>
        <v>58.33389635835417</v>
      </c>
      <c r="AP27" s="15">
        <v>1001.9</v>
      </c>
      <c r="AQ27" s="16">
        <v>469.5</v>
      </c>
      <c r="AR27" s="14">
        <f t="shared" si="26"/>
        <v>46.86096416808065</v>
      </c>
      <c r="AS27" s="25">
        <v>5660.9</v>
      </c>
      <c r="AT27" s="19">
        <v>1709.4</v>
      </c>
      <c r="AU27" s="14">
        <f t="shared" si="16"/>
        <v>30.19661184617287</v>
      </c>
      <c r="AV27" s="24">
        <v>1493.7</v>
      </c>
      <c r="AW27" s="32">
        <v>818</v>
      </c>
      <c r="AX27" s="14">
        <f t="shared" si="17"/>
        <v>54.76333935863962</v>
      </c>
      <c r="AY27" s="20">
        <v>1160.2</v>
      </c>
      <c r="AZ27" s="32">
        <v>587.6</v>
      </c>
      <c r="BA27" s="14">
        <f t="shared" si="1"/>
        <v>50.64644026891916</v>
      </c>
      <c r="BB27" s="25">
        <v>1143.6</v>
      </c>
      <c r="BC27" s="21">
        <v>164.4</v>
      </c>
      <c r="BD27" s="14">
        <f t="shared" si="18"/>
        <v>14.375655823714586</v>
      </c>
      <c r="BE27" s="20">
        <v>1858</v>
      </c>
      <c r="BF27" s="21">
        <v>111</v>
      </c>
      <c r="BG27" s="14">
        <f t="shared" si="19"/>
        <v>5.974165769644779</v>
      </c>
      <c r="BH27" s="20">
        <v>1053.2</v>
      </c>
      <c r="BI27" s="32">
        <v>575.7</v>
      </c>
      <c r="BJ27" s="14">
        <f t="shared" si="20"/>
        <v>54.661982529434106</v>
      </c>
      <c r="BK27" s="33">
        <v>0</v>
      </c>
      <c r="BL27" s="33">
        <f t="shared" si="21"/>
        <v>171.29999999999973</v>
      </c>
      <c r="BM27" s="14" t="e">
        <f t="shared" si="22"/>
        <v>#DIV/0!</v>
      </c>
      <c r="BN27" s="22">
        <f t="shared" si="23"/>
        <v>-119</v>
      </c>
      <c r="BO27" s="22">
        <f t="shared" si="2"/>
        <v>171.29999999999973</v>
      </c>
      <c r="BP27" s="14">
        <f t="shared" si="24"/>
        <v>-143.94957983193254</v>
      </c>
      <c r="BQ27" s="6"/>
      <c r="BR27" s="23"/>
    </row>
    <row r="28" spans="1:70" ht="15.75">
      <c r="A28" s="11">
        <v>19</v>
      </c>
      <c r="B28" s="12" t="s">
        <v>45</v>
      </c>
      <c r="C28" s="13">
        <f t="shared" si="3"/>
        <v>14535.800000000001</v>
      </c>
      <c r="D28" s="14">
        <f t="shared" si="4"/>
        <v>2619</v>
      </c>
      <c r="E28" s="14">
        <f t="shared" si="5"/>
        <v>18.017584171493827</v>
      </c>
      <c r="F28" s="15">
        <v>1586.1</v>
      </c>
      <c r="G28" s="16">
        <v>866.1</v>
      </c>
      <c r="H28" s="14">
        <f t="shared" si="6"/>
        <v>54.60563646680537</v>
      </c>
      <c r="I28" s="15">
        <v>128</v>
      </c>
      <c r="J28" s="16">
        <v>67.7</v>
      </c>
      <c r="K28" s="14">
        <f t="shared" si="0"/>
        <v>52.890625</v>
      </c>
      <c r="L28" s="15">
        <v>60</v>
      </c>
      <c r="M28" s="31">
        <v>49.6</v>
      </c>
      <c r="N28" s="14">
        <f t="shared" si="7"/>
        <v>82.66666666666667</v>
      </c>
      <c r="O28" s="15">
        <v>165</v>
      </c>
      <c r="P28" s="16">
        <v>1.3</v>
      </c>
      <c r="Q28" s="14">
        <f t="shared" si="8"/>
        <v>0.787878787878788</v>
      </c>
      <c r="R28" s="15">
        <v>304.1</v>
      </c>
      <c r="S28" s="16">
        <v>20.1</v>
      </c>
      <c r="T28" s="14">
        <f t="shared" si="25"/>
        <v>6.609667872410391</v>
      </c>
      <c r="U28" s="15">
        <v>0</v>
      </c>
      <c r="V28" s="17">
        <v>0</v>
      </c>
      <c r="W28" s="14" t="e">
        <f t="shared" si="9"/>
        <v>#DIV/0!</v>
      </c>
      <c r="X28" s="15">
        <v>240</v>
      </c>
      <c r="Y28" s="17">
        <v>178</v>
      </c>
      <c r="Z28" s="14">
        <f t="shared" si="10"/>
        <v>74.16666666666667</v>
      </c>
      <c r="AA28" s="15">
        <v>150</v>
      </c>
      <c r="AB28" s="16">
        <v>268.8</v>
      </c>
      <c r="AC28" s="14">
        <f t="shared" si="11"/>
        <v>179.20000000000002</v>
      </c>
      <c r="AD28" s="14">
        <v>0</v>
      </c>
      <c r="AE28" s="14">
        <v>0</v>
      </c>
      <c r="AF28" s="14" t="e">
        <f t="shared" si="12"/>
        <v>#DIV/0!</v>
      </c>
      <c r="AG28" s="14">
        <v>0</v>
      </c>
      <c r="AH28" s="14">
        <v>0</v>
      </c>
      <c r="AI28" s="14" t="e">
        <f t="shared" si="13"/>
        <v>#DIV/0!</v>
      </c>
      <c r="AJ28" s="15">
        <v>12949.7</v>
      </c>
      <c r="AK28" s="16">
        <v>1752.9</v>
      </c>
      <c r="AL28" s="14">
        <f t="shared" si="14"/>
        <v>13.536220916314665</v>
      </c>
      <c r="AM28" s="15">
        <v>1354.2</v>
      </c>
      <c r="AN28" s="16">
        <v>789.9</v>
      </c>
      <c r="AO28" s="14">
        <f t="shared" si="15"/>
        <v>58.32964111652635</v>
      </c>
      <c r="AP28" s="15">
        <v>3581.8</v>
      </c>
      <c r="AQ28" s="16">
        <v>910.4</v>
      </c>
      <c r="AR28" s="14">
        <f t="shared" si="26"/>
        <v>25.41738790552236</v>
      </c>
      <c r="AS28" s="25">
        <v>15134.8</v>
      </c>
      <c r="AT28" s="19">
        <v>2321.3</v>
      </c>
      <c r="AU28" s="14">
        <f>AT28/AS28*100</f>
        <v>15.33750033036446</v>
      </c>
      <c r="AV28" s="24">
        <v>1733.1</v>
      </c>
      <c r="AW28" s="19">
        <v>908.8</v>
      </c>
      <c r="AX28" s="14">
        <f t="shared" si="17"/>
        <v>52.43782816917661</v>
      </c>
      <c r="AY28" s="20">
        <v>1374.7</v>
      </c>
      <c r="AZ28" s="19">
        <v>684.4</v>
      </c>
      <c r="BA28" s="14">
        <f t="shared" si="1"/>
        <v>49.78540772532188</v>
      </c>
      <c r="BB28" s="25">
        <v>1175.7</v>
      </c>
      <c r="BC28" s="21">
        <v>29.7</v>
      </c>
      <c r="BD28" s="14">
        <f t="shared" si="18"/>
        <v>2.526154631283491</v>
      </c>
      <c r="BE28" s="20">
        <v>582.2</v>
      </c>
      <c r="BF28" s="21">
        <v>37.9</v>
      </c>
      <c r="BG28" s="14">
        <f t="shared" si="19"/>
        <v>6.509790450017175</v>
      </c>
      <c r="BH28" s="20">
        <v>11527.8</v>
      </c>
      <c r="BI28" s="19">
        <v>1293</v>
      </c>
      <c r="BJ28" s="14">
        <f t="shared" si="20"/>
        <v>11.216363920262323</v>
      </c>
      <c r="BK28" s="33">
        <v>0</v>
      </c>
      <c r="BL28" s="33">
        <f t="shared" si="21"/>
        <v>297.6999999999998</v>
      </c>
      <c r="BM28" s="14" t="e">
        <f t="shared" si="22"/>
        <v>#DIV/0!</v>
      </c>
      <c r="BN28" s="22">
        <f t="shared" si="23"/>
        <v>-598.9999999999982</v>
      </c>
      <c r="BO28" s="22">
        <f t="shared" si="2"/>
        <v>297.6999999999998</v>
      </c>
      <c r="BP28" s="14">
        <f t="shared" si="24"/>
        <v>-49.699499165275576</v>
      </c>
      <c r="BQ28" s="6"/>
      <c r="BR28" s="23"/>
    </row>
    <row r="29" spans="1:70" ht="14.25" customHeight="1">
      <c r="A29" s="82" t="s">
        <v>17</v>
      </c>
      <c r="B29" s="83"/>
      <c r="C29" s="41">
        <f>SUM(C10:C28)</f>
        <v>258255.69999999995</v>
      </c>
      <c r="D29" s="41">
        <f>SUM(D10:D28)</f>
        <v>56606.79999999999</v>
      </c>
      <c r="E29" s="35">
        <f>D29/C29*100</f>
        <v>21.918896659396093</v>
      </c>
      <c r="F29" s="41">
        <f>SUM(F10:F28)</f>
        <v>60156.8</v>
      </c>
      <c r="G29" s="41">
        <f>SUM(G10:G28)</f>
        <v>25784.6</v>
      </c>
      <c r="H29" s="35">
        <f>G29/F29*100</f>
        <v>42.862319804244905</v>
      </c>
      <c r="I29" s="41">
        <f>SUM(I10:I28)</f>
        <v>22892.8</v>
      </c>
      <c r="J29" s="41">
        <f>SUM(J10:J28)</f>
        <v>11559.200000000003</v>
      </c>
      <c r="K29" s="30">
        <f t="shared" si="0"/>
        <v>50.492731339110996</v>
      </c>
      <c r="L29" s="41">
        <f>SUM(L10:L28)</f>
        <v>922.6</v>
      </c>
      <c r="M29" s="41">
        <f>SUM(M10:M28)</f>
        <v>697.2</v>
      </c>
      <c r="N29" s="35">
        <f>M29/L29*100</f>
        <v>75.5690440060698</v>
      </c>
      <c r="O29" s="41">
        <f>SUM(O10:O28)</f>
        <v>6369</v>
      </c>
      <c r="P29" s="41">
        <f>SUM(P10:P28)</f>
        <v>258.70000000000005</v>
      </c>
      <c r="Q29" s="35">
        <f>P29/O29*100</f>
        <v>4.061862144763699</v>
      </c>
      <c r="R29" s="41">
        <f>SUM(R10:R28)</f>
        <v>12883.000000000002</v>
      </c>
      <c r="S29" s="41">
        <f>SUM(S10:S28)</f>
        <v>3476.3000000000006</v>
      </c>
      <c r="T29" s="35">
        <f>S29/R29*100</f>
        <v>26.98362182721416</v>
      </c>
      <c r="U29" s="41">
        <f>SUM(U10:U28)</f>
        <v>1510</v>
      </c>
      <c r="V29" s="41">
        <f>SUM(V10:V28)</f>
        <v>251.3</v>
      </c>
      <c r="W29" s="35">
        <f>V29/U29*100</f>
        <v>16.642384105960264</v>
      </c>
      <c r="X29" s="41">
        <f>SUM(X10:X28)</f>
        <v>3188</v>
      </c>
      <c r="Y29" s="41">
        <f>SUM(Y10:Y28)</f>
        <v>1572.1000000000001</v>
      </c>
      <c r="Z29" s="35">
        <f>Y29/X29*100</f>
        <v>49.31304893350063</v>
      </c>
      <c r="AA29" s="41">
        <f>SUM(AA10:AA28)</f>
        <v>755</v>
      </c>
      <c r="AB29" s="41">
        <f>SUM(AB10:AB28)</f>
        <v>574.2</v>
      </c>
      <c r="AC29" s="35">
        <f>AB29/AA29*100</f>
        <v>76.05298013245033</v>
      </c>
      <c r="AD29" s="35">
        <f>SUM(AD10:AD28)</f>
        <v>0</v>
      </c>
      <c r="AE29" s="35">
        <f>SUM(AE10:AE28)</f>
        <v>0</v>
      </c>
      <c r="AF29" s="30" t="e">
        <f t="shared" si="12"/>
        <v>#DIV/0!</v>
      </c>
      <c r="AG29" s="41">
        <f>SUM(AG10:AG28)</f>
        <v>536</v>
      </c>
      <c r="AH29" s="41">
        <f>SUM(AH10:AH28)</f>
        <v>456.8</v>
      </c>
      <c r="AI29" s="30">
        <f t="shared" si="13"/>
        <v>85.22388059701493</v>
      </c>
      <c r="AJ29" s="41">
        <f>SUM(AJ10:AJ28)</f>
        <v>198098.90000000002</v>
      </c>
      <c r="AK29" s="41">
        <f>SUM(AK10:AK28)</f>
        <v>30822.199999999997</v>
      </c>
      <c r="AL29" s="35">
        <f>AK29/AJ29*100</f>
        <v>15.558996036828066</v>
      </c>
      <c r="AM29" s="41">
        <f>SUM(AM10:AM28)</f>
        <v>28070.300000000007</v>
      </c>
      <c r="AN29" s="41">
        <f>SUM(AN10:AN28)</f>
        <v>16374.099999999999</v>
      </c>
      <c r="AO29" s="35">
        <f>AN29/AM29*100</f>
        <v>58.33247239965371</v>
      </c>
      <c r="AP29" s="41">
        <f>SUM(AP10:AP28)</f>
        <v>21098.4</v>
      </c>
      <c r="AQ29" s="41">
        <f>SUM(AQ10:AQ28)</f>
        <v>9279.4</v>
      </c>
      <c r="AR29" s="35">
        <f>AQ29/AP29*100</f>
        <v>43.98153414476927</v>
      </c>
      <c r="AS29" s="41">
        <f>SUM(AS10:AS28)</f>
        <v>275070.69999999995</v>
      </c>
      <c r="AT29" s="41">
        <f>SUM(AT10:AT28)</f>
        <v>56200.8</v>
      </c>
      <c r="AU29" s="35">
        <f>(AT29/AS29)*100</f>
        <v>20.431401817787215</v>
      </c>
      <c r="AV29" s="41">
        <f>SUM(AV10:AV28)</f>
        <v>35784.799999999996</v>
      </c>
      <c r="AW29" s="41">
        <f>SUM(AW10:AW28)</f>
        <v>18030.7</v>
      </c>
      <c r="AX29" s="35">
        <f>AW29/AV29*100</f>
        <v>50.386476939929814</v>
      </c>
      <c r="AY29" s="41">
        <f>SUM(AY10:AY28)</f>
        <v>25485.600000000002</v>
      </c>
      <c r="AZ29" s="41">
        <f>SUM(AZ10:AZ28)</f>
        <v>12218.000000000002</v>
      </c>
      <c r="BA29" s="35">
        <f t="shared" si="1"/>
        <v>47.94079794079794</v>
      </c>
      <c r="BB29" s="41">
        <f>SUM(BB10:BB28)</f>
        <v>52746.69999999999</v>
      </c>
      <c r="BC29" s="41">
        <f>SUM(BC10:BC28)</f>
        <v>11835.3</v>
      </c>
      <c r="BD29" s="35">
        <f>BC29/BB29*100</f>
        <v>22.437991381451354</v>
      </c>
      <c r="BE29" s="41">
        <f>SUM(BE10:BE28)</f>
        <v>100506.3</v>
      </c>
      <c r="BF29" s="41">
        <f>SUM(BF10:BF28)</f>
        <v>8198.6</v>
      </c>
      <c r="BG29" s="35">
        <f>BF29/BE29*100</f>
        <v>8.15729959216487</v>
      </c>
      <c r="BH29" s="41">
        <f>SUM(BH10:BH28)</f>
        <v>81798.5</v>
      </c>
      <c r="BI29" s="41">
        <f>SUM(BI10:BI28)</f>
        <v>16738.7</v>
      </c>
      <c r="BJ29" s="35">
        <f>BI29/BH29*100</f>
        <v>20.463333679712953</v>
      </c>
      <c r="BK29" s="41">
        <f>SUM(BK10:BK28)</f>
        <v>-3272.8</v>
      </c>
      <c r="BL29" s="41">
        <f>SUM(BL10:BL28)</f>
        <v>405.99999999999864</v>
      </c>
      <c r="BM29" s="35">
        <f>BL29/BK29*100</f>
        <v>-12.405279882669232</v>
      </c>
      <c r="BN29" s="27">
        <f>SUM(BN10:BN28)</f>
        <v>-16815</v>
      </c>
      <c r="BO29" s="27">
        <f>SUM(BO10:BO28)</f>
        <v>405.99999999999864</v>
      </c>
      <c r="BP29" s="27">
        <f>BO29/BN29*100</f>
        <v>-2.4145108534046904</v>
      </c>
      <c r="BQ29" s="6"/>
      <c r="BR29" s="23"/>
    </row>
    <row r="30" spans="3:68" ht="15.75" hidden="1">
      <c r="C30" s="28">
        <f aca="true" t="shared" si="27" ref="C30:AC30">C29-C20</f>
        <v>245187.49999999994</v>
      </c>
      <c r="D30" s="28">
        <f t="shared" si="27"/>
        <v>53157.29999999999</v>
      </c>
      <c r="E30" s="28">
        <f t="shared" si="27"/>
        <v>-4.47724052858695</v>
      </c>
      <c r="F30" s="28">
        <f t="shared" si="27"/>
        <v>56996.3</v>
      </c>
      <c r="G30" s="28">
        <f t="shared" si="27"/>
        <v>24740.3</v>
      </c>
      <c r="H30" s="28">
        <f t="shared" si="27"/>
        <v>9.820079652370204</v>
      </c>
      <c r="I30" s="28">
        <f t="shared" si="27"/>
        <v>22492.8</v>
      </c>
      <c r="J30" s="28">
        <f t="shared" si="27"/>
        <v>11371.100000000002</v>
      </c>
      <c r="K30" s="28">
        <f t="shared" si="27"/>
        <v>3.4677313391109976</v>
      </c>
      <c r="L30" s="28">
        <f t="shared" si="27"/>
        <v>874.6</v>
      </c>
      <c r="M30" s="28">
        <f t="shared" si="27"/>
        <v>686.6</v>
      </c>
      <c r="N30" s="28">
        <f t="shared" si="27"/>
        <v>53.485710672736474</v>
      </c>
      <c r="O30" s="28">
        <f t="shared" si="27"/>
        <v>5884</v>
      </c>
      <c r="P30" s="28">
        <f t="shared" si="27"/>
        <v>242.10000000000005</v>
      </c>
      <c r="Q30" s="28">
        <f t="shared" si="27"/>
        <v>0.6391817323925646</v>
      </c>
      <c r="R30" s="28">
        <f t="shared" si="27"/>
        <v>12086.000000000002</v>
      </c>
      <c r="S30" s="28">
        <f t="shared" si="27"/>
        <v>3348.7000000000007</v>
      </c>
      <c r="T30" s="28">
        <f t="shared" si="27"/>
        <v>10.973584186059831</v>
      </c>
      <c r="U30" s="28">
        <f t="shared" si="27"/>
        <v>1510</v>
      </c>
      <c r="V30" s="28">
        <f t="shared" si="27"/>
        <v>251.3</v>
      </c>
      <c r="W30" s="28" t="e">
        <f t="shared" si="27"/>
        <v>#DIV/0!</v>
      </c>
      <c r="X30" s="28">
        <f t="shared" si="27"/>
        <v>2848</v>
      </c>
      <c r="Y30" s="28">
        <f t="shared" si="27"/>
        <v>1381.1000000000001</v>
      </c>
      <c r="Z30" s="28">
        <f t="shared" si="27"/>
        <v>-6.863421654734665</v>
      </c>
      <c r="AA30" s="28">
        <f t="shared" si="27"/>
        <v>450</v>
      </c>
      <c r="AB30" s="28">
        <f t="shared" si="27"/>
        <v>432.1</v>
      </c>
      <c r="AC30" s="28">
        <f t="shared" si="27"/>
        <v>29.4628161980241</v>
      </c>
      <c r="AD30" s="28"/>
      <c r="AE30" s="28"/>
      <c r="AF30" s="14" t="e">
        <f t="shared" si="12"/>
        <v>#DIV/0!</v>
      </c>
      <c r="AG30" s="28">
        <f aca="true" t="shared" si="28" ref="AG30:BP30">AG29-AG20</f>
        <v>520</v>
      </c>
      <c r="AH30" s="28">
        <f t="shared" si="28"/>
        <v>456.6</v>
      </c>
      <c r="AI30" s="14">
        <f t="shared" si="13"/>
        <v>87.8076923076923</v>
      </c>
      <c r="AJ30" s="28">
        <f t="shared" si="28"/>
        <v>188191.2</v>
      </c>
      <c r="AK30" s="28">
        <f t="shared" si="28"/>
        <v>28416.999999999996</v>
      </c>
      <c r="AL30" s="28">
        <f t="shared" si="28"/>
        <v>-8.717072071814705</v>
      </c>
      <c r="AM30" s="28">
        <f t="shared" si="28"/>
        <v>24725.300000000007</v>
      </c>
      <c r="AN30" s="28">
        <f t="shared" si="28"/>
        <v>14422.899999999998</v>
      </c>
      <c r="AO30" s="28">
        <f t="shared" si="28"/>
        <v>0.0006338346312873</v>
      </c>
      <c r="AP30" s="28">
        <f t="shared" si="28"/>
        <v>21098.4</v>
      </c>
      <c r="AQ30" s="28">
        <f t="shared" si="28"/>
        <v>9279.4</v>
      </c>
      <c r="AR30" s="28" t="e">
        <f t="shared" si="28"/>
        <v>#DIV/0!</v>
      </c>
      <c r="AS30" s="28">
        <f t="shared" si="28"/>
        <v>261096.69999999995</v>
      </c>
      <c r="AT30" s="28">
        <f t="shared" si="28"/>
        <v>52368.4</v>
      </c>
      <c r="AU30" s="28">
        <f t="shared" si="28"/>
        <v>-6.993816444700261</v>
      </c>
      <c r="AV30" s="28">
        <f t="shared" si="28"/>
        <v>33452.7</v>
      </c>
      <c r="AW30" s="28">
        <f t="shared" si="28"/>
        <v>16700.8</v>
      </c>
      <c r="AX30" s="28">
        <f t="shared" si="28"/>
        <v>-6.639379584232962</v>
      </c>
      <c r="AY30" s="28">
        <f t="shared" si="28"/>
        <v>23978.9</v>
      </c>
      <c r="AZ30" s="28">
        <f t="shared" si="28"/>
        <v>11501.300000000001</v>
      </c>
      <c r="BA30" s="28">
        <f t="shared" si="28"/>
        <v>0.3732662490212135</v>
      </c>
      <c r="BB30" s="28">
        <f t="shared" si="28"/>
        <v>49120.79999999999</v>
      </c>
      <c r="BC30" s="28">
        <f t="shared" si="28"/>
        <v>10965</v>
      </c>
      <c r="BD30" s="28">
        <f t="shared" si="28"/>
        <v>-1.564325284755654</v>
      </c>
      <c r="BE30" s="28">
        <f t="shared" si="28"/>
        <v>95671.5</v>
      </c>
      <c r="BF30" s="28">
        <f t="shared" si="28"/>
        <v>7925.3</v>
      </c>
      <c r="BG30" s="28">
        <f t="shared" si="28"/>
        <v>2.504532156076511</v>
      </c>
      <c r="BH30" s="28">
        <f t="shared" si="28"/>
        <v>79082.4</v>
      </c>
      <c r="BI30" s="28">
        <f t="shared" si="28"/>
        <v>15686.6</v>
      </c>
      <c r="BJ30" s="28">
        <f t="shared" si="28"/>
        <v>-18.2723535188438</v>
      </c>
      <c r="BK30" s="28">
        <f>BK29-BK20</f>
        <v>-4136.1</v>
      </c>
      <c r="BL30" s="28">
        <f>BL29-BL20</f>
        <v>788.8999999999987</v>
      </c>
      <c r="BM30" s="28">
        <f>BM29-BM20</f>
        <v>31.947783942188877</v>
      </c>
      <c r="BN30" s="28">
        <f t="shared" si="28"/>
        <v>-15909.2</v>
      </c>
      <c r="BO30" s="28">
        <f t="shared" si="28"/>
        <v>788.8999999999987</v>
      </c>
      <c r="BP30" s="28">
        <f t="shared" si="28"/>
        <v>-44.6865355829256</v>
      </c>
    </row>
    <row r="31" spans="3:69" ht="15.75"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</row>
    <row r="32" ht="15.75">
      <c r="I32" s="7" t="s">
        <v>49</v>
      </c>
    </row>
    <row r="33" spans="15:16" ht="15.75">
      <c r="O33" s="37"/>
      <c r="P33" s="37"/>
    </row>
    <row r="35" ht="15.75">
      <c r="AH35" s="29"/>
    </row>
  </sheetData>
  <sheetProtection/>
  <mergeCells count="32">
    <mergeCell ref="AS4:AU7"/>
    <mergeCell ref="AA6:AC7"/>
    <mergeCell ref="AD6:AF7"/>
    <mergeCell ref="AP6:AR7"/>
    <mergeCell ref="A29:B29"/>
    <mergeCell ref="AG6:AI7"/>
    <mergeCell ref="AM6:AO7"/>
    <mergeCell ref="B4:B8"/>
    <mergeCell ref="A4:A8"/>
    <mergeCell ref="R6:T7"/>
    <mergeCell ref="BN4:BP7"/>
    <mergeCell ref="BE5:BG7"/>
    <mergeCell ref="BH5:BJ7"/>
    <mergeCell ref="AV4:BJ4"/>
    <mergeCell ref="BB5:BD7"/>
    <mergeCell ref="AV5:AX7"/>
    <mergeCell ref="L6:N7"/>
    <mergeCell ref="I6:K7"/>
    <mergeCell ref="O6:Q7"/>
    <mergeCell ref="X6:Z7"/>
    <mergeCell ref="AJ5:AL7"/>
    <mergeCell ref="U6:W7"/>
    <mergeCell ref="AM5:AR5"/>
    <mergeCell ref="AY6:BA7"/>
    <mergeCell ref="AY5:BA5"/>
    <mergeCell ref="BK4:BM7"/>
    <mergeCell ref="R1:T1"/>
    <mergeCell ref="C2:T2"/>
    <mergeCell ref="C4:E7"/>
    <mergeCell ref="F4:AR4"/>
    <mergeCell ref="F5:H7"/>
    <mergeCell ref="I5:AI5"/>
  </mergeCells>
  <printOptions/>
  <pageMargins left="0.7086614173228347" right="0.7086614173228347" top="0.7480314960629921" bottom="0.7480314960629921" header="0.31496062992125984" footer="0.31496062992125984"/>
  <pageSetup fitToWidth="4" horizontalDpi="600" verticalDpi="600" orientation="landscape" paperSize="9" scale="47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Finance5</cp:lastModifiedBy>
  <cp:lastPrinted>2020-06-10T05:41:13Z</cp:lastPrinted>
  <dcterms:created xsi:type="dcterms:W3CDTF">2013-04-03T10:22:22Z</dcterms:created>
  <dcterms:modified xsi:type="dcterms:W3CDTF">2020-08-11T08:57:15Z</dcterms:modified>
  <cp:category/>
  <cp:version/>
  <cp:contentType/>
  <cp:contentStatus/>
</cp:coreProperties>
</file>