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<sst xmlns="http://schemas.openxmlformats.org/spreadsheetml/2006/main" count="118" uniqueCount="52">
  <si>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</si>
  <si>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</si>
  <si>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</si>
  <si>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</si>
  <si>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</si>
  <si>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</si>
  <si>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</si>
  <si>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</si>
  <si>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</si>
  <si>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</si>
  <si>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</si>
  <si>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</si>
  <si>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</si>
  <si>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</si>
  <si>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</si>
  <si>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</si>
  <si>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</si>
  <si>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</si>
  <si>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</si>
  <si>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</si>
  <si>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</si>
  <si>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</si>
  <si>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</si>
  <si>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</si>
  <si>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</si>
  <si>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</si>
  <si>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</si>
  <si>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</si>
  <si>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</si>
  <si>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</si>
  <si>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</si>
  <si>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</si>
  <si>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</si>
  <si>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</si>
  <si>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</si>
  <si>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</si>
  <si>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</si>
  <si>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</si>
  <si>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</si>
  <si>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</si>
  <si>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</si>
  <si>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</si>
  <si>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</si>
  <si>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</si>
  <si>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</si>
  <si>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</si>
  <si>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</si>
  <si>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</si>
  <si>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</si>
  <si>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</si>
  <si>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</si>
  <si>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мая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</si>
</sst>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K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P13" sqref="AP13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2" t="s">
        <v>0</v>
      </c>
      <c r="S1" s="82"/>
      <c r="T1" s="8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3" t="s">
        <v>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69" t="s">
        <v>1</v>
      </c>
      <c r="C4" s="60" t="s">
        <v>46</v>
      </c>
      <c r="D4" s="52"/>
      <c r="E4" s="53"/>
      <c r="F4" s="74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1" t="s">
        <v>47</v>
      </c>
      <c r="AT4" s="52"/>
      <c r="AU4" s="53"/>
      <c r="AV4" s="74" t="s">
        <v>4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60" t="s">
        <v>50</v>
      </c>
      <c r="BL4" s="52"/>
      <c r="BM4" s="53"/>
      <c r="BN4" s="51" t="s">
        <v>48</v>
      </c>
      <c r="BO4" s="52"/>
      <c r="BP4" s="53"/>
      <c r="BQ4" s="6"/>
      <c r="BR4" s="6"/>
    </row>
    <row r="5" spans="1:70" ht="15" customHeight="1">
      <c r="A5" s="56"/>
      <c r="B5" s="70"/>
      <c r="C5" s="54"/>
      <c r="D5" s="55"/>
      <c r="E5" s="56"/>
      <c r="F5" s="73" t="s">
        <v>3</v>
      </c>
      <c r="G5" s="73"/>
      <c r="H5" s="73"/>
      <c r="I5" s="84" t="s">
        <v>4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  <c r="AJ5" s="73" t="s">
        <v>5</v>
      </c>
      <c r="AK5" s="73"/>
      <c r="AL5" s="73"/>
      <c r="AM5" s="74" t="s">
        <v>4</v>
      </c>
      <c r="AN5" s="75"/>
      <c r="AO5" s="75"/>
      <c r="AP5" s="75"/>
      <c r="AQ5" s="75"/>
      <c r="AR5" s="75"/>
      <c r="AS5" s="54"/>
      <c r="AT5" s="55"/>
      <c r="AU5" s="56"/>
      <c r="AV5" s="76" t="s">
        <v>9</v>
      </c>
      <c r="AW5" s="77"/>
      <c r="AX5" s="77"/>
      <c r="AY5" s="72" t="s">
        <v>4</v>
      </c>
      <c r="AZ5" s="72"/>
      <c r="BA5" s="72"/>
      <c r="BB5" s="72" t="s">
        <v>10</v>
      </c>
      <c r="BC5" s="72"/>
      <c r="BD5" s="72"/>
      <c r="BE5" s="72" t="s">
        <v>11</v>
      </c>
      <c r="BF5" s="72"/>
      <c r="BG5" s="72"/>
      <c r="BH5" s="73" t="s">
        <v>12</v>
      </c>
      <c r="BI5" s="73"/>
      <c r="BJ5" s="73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70"/>
      <c r="C6" s="54"/>
      <c r="D6" s="55"/>
      <c r="E6" s="56"/>
      <c r="F6" s="73"/>
      <c r="G6" s="73"/>
      <c r="H6" s="73"/>
      <c r="I6" s="60" t="s">
        <v>6</v>
      </c>
      <c r="J6" s="52"/>
      <c r="K6" s="53"/>
      <c r="L6" s="60" t="s">
        <v>7</v>
      </c>
      <c r="M6" s="52"/>
      <c r="N6" s="53"/>
      <c r="O6" s="60" t="s">
        <v>20</v>
      </c>
      <c r="P6" s="52"/>
      <c r="Q6" s="53"/>
      <c r="R6" s="60" t="s">
        <v>8</v>
      </c>
      <c r="S6" s="52"/>
      <c r="T6" s="53"/>
      <c r="U6" s="60" t="s">
        <v>19</v>
      </c>
      <c r="V6" s="52"/>
      <c r="W6" s="53"/>
      <c r="X6" s="60" t="s">
        <v>21</v>
      </c>
      <c r="Y6" s="52"/>
      <c r="Z6" s="53"/>
      <c r="AA6" s="60" t="s">
        <v>25</v>
      </c>
      <c r="AB6" s="52"/>
      <c r="AC6" s="53"/>
      <c r="AD6" s="61" t="s">
        <v>26</v>
      </c>
      <c r="AE6" s="62"/>
      <c r="AF6" s="63"/>
      <c r="AG6" s="60" t="s">
        <v>24</v>
      </c>
      <c r="AH6" s="52"/>
      <c r="AI6" s="53"/>
      <c r="AJ6" s="73"/>
      <c r="AK6" s="73"/>
      <c r="AL6" s="73"/>
      <c r="AM6" s="60" t="s">
        <v>22</v>
      </c>
      <c r="AN6" s="52"/>
      <c r="AO6" s="53"/>
      <c r="AP6" s="60" t="s">
        <v>23</v>
      </c>
      <c r="AQ6" s="52"/>
      <c r="AR6" s="53"/>
      <c r="AS6" s="54"/>
      <c r="AT6" s="55"/>
      <c r="AU6" s="56"/>
      <c r="AV6" s="78"/>
      <c r="AW6" s="79"/>
      <c r="AX6" s="79"/>
      <c r="AY6" s="72" t="s">
        <v>13</v>
      </c>
      <c r="AZ6" s="72"/>
      <c r="BA6" s="72"/>
      <c r="BB6" s="72"/>
      <c r="BC6" s="72"/>
      <c r="BD6" s="72"/>
      <c r="BE6" s="72"/>
      <c r="BF6" s="72"/>
      <c r="BG6" s="72"/>
      <c r="BH6" s="73"/>
      <c r="BI6" s="73"/>
      <c r="BJ6" s="73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70"/>
      <c r="C7" s="57"/>
      <c r="D7" s="58"/>
      <c r="E7" s="59"/>
      <c r="F7" s="73"/>
      <c r="G7" s="73"/>
      <c r="H7" s="73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64"/>
      <c r="AE7" s="65"/>
      <c r="AF7" s="66"/>
      <c r="AG7" s="57"/>
      <c r="AH7" s="58"/>
      <c r="AI7" s="59"/>
      <c r="AJ7" s="73"/>
      <c r="AK7" s="73"/>
      <c r="AL7" s="73"/>
      <c r="AM7" s="57"/>
      <c r="AN7" s="58"/>
      <c r="AO7" s="59"/>
      <c r="AP7" s="57"/>
      <c r="AQ7" s="58"/>
      <c r="AR7" s="59"/>
      <c r="AS7" s="57"/>
      <c r="AT7" s="58"/>
      <c r="AU7" s="59"/>
      <c r="AV7" s="80"/>
      <c r="AW7" s="81"/>
      <c r="AX7" s="81"/>
      <c r="AY7" s="72"/>
      <c r="AZ7" s="72"/>
      <c r="BA7" s="72"/>
      <c r="BB7" s="72"/>
      <c r="BC7" s="72"/>
      <c r="BD7" s="72"/>
      <c r="BE7" s="72"/>
      <c r="BF7" s="72"/>
      <c r="BG7" s="72"/>
      <c r="BH7" s="73"/>
      <c r="BI7" s="73"/>
      <c r="BJ7" s="73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7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7565.9</v>
      </c>
      <c r="D10" s="34">
        <f>G10+AK10</f>
        <v>1479.2</v>
      </c>
      <c r="E10" s="14">
        <f>D10/C10*100</f>
        <v>19.55087960454143</v>
      </c>
      <c r="F10" s="42">
        <v>1409.6</v>
      </c>
      <c r="G10" s="16">
        <v>378.2</v>
      </c>
      <c r="H10" s="14">
        <f>G10/F10*100</f>
        <v>26.830306469920544</v>
      </c>
      <c r="I10" s="15">
        <v>205</v>
      </c>
      <c r="J10" s="16">
        <v>59.4</v>
      </c>
      <c r="K10" s="14">
        <f aca="true" t="shared" si="0" ref="K10:K29">J10/I10*100</f>
        <v>28.97560975609756</v>
      </c>
      <c r="L10" s="15">
        <v>1.6</v>
      </c>
      <c r="M10" s="16">
        <v>1.2</v>
      </c>
      <c r="N10" s="14">
        <f>M10/L10*100</f>
        <v>74.99999999999999</v>
      </c>
      <c r="O10" s="15">
        <v>75</v>
      </c>
      <c r="P10" s="49">
        <v>5.1</v>
      </c>
      <c r="Q10" s="14">
        <f>P10/O10*100</f>
        <v>6.799999999999999</v>
      </c>
      <c r="R10" s="15">
        <v>420</v>
      </c>
      <c r="S10" s="16">
        <v>51.3</v>
      </c>
      <c r="T10" s="14">
        <f>S10/R10*100</f>
        <v>12.214285714285714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90</v>
      </c>
      <c r="Z10" s="14">
        <f>Y10/X10*100</f>
        <v>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6156.3</v>
      </c>
      <c r="AK10" s="16">
        <v>1101</v>
      </c>
      <c r="AL10" s="14">
        <f>AK10/AJ10*100</f>
        <v>17.884118707665316</v>
      </c>
      <c r="AM10" s="42">
        <v>2382.4</v>
      </c>
      <c r="AN10" s="31">
        <v>794.1</v>
      </c>
      <c r="AO10" s="14">
        <f>AN10/AM10*100</f>
        <v>33.33193418401611</v>
      </c>
      <c r="AP10" s="15">
        <v>1015.5</v>
      </c>
      <c r="AQ10" s="16">
        <v>261.7</v>
      </c>
      <c r="AR10" s="14">
        <f>AQ10/AP10*100</f>
        <v>25.770556376169374</v>
      </c>
      <c r="AS10" s="18">
        <v>8086.5</v>
      </c>
      <c r="AT10" s="19">
        <v>876.5</v>
      </c>
      <c r="AU10" s="14">
        <f>AT10/AS10*100</f>
        <v>10.839052742224697</v>
      </c>
      <c r="AV10" s="44">
        <v>1716.6</v>
      </c>
      <c r="AW10" s="19">
        <v>617.7</v>
      </c>
      <c r="AX10" s="14">
        <f>AW10/AV10*100</f>
        <v>35.98392170569731</v>
      </c>
      <c r="AY10" s="20">
        <v>1211.4</v>
      </c>
      <c r="AZ10" s="19">
        <v>399.2</v>
      </c>
      <c r="BA10" s="14">
        <f aca="true" t="shared" si="1" ref="BA10:BA29">AZ10/AY10*100</f>
        <v>32.953607396400855</v>
      </c>
      <c r="BB10" s="25">
        <v>2819.8</v>
      </c>
      <c r="BC10" s="21">
        <v>37.5</v>
      </c>
      <c r="BD10" s="14">
        <f>BC10/BB10*100</f>
        <v>1.3298815518831122</v>
      </c>
      <c r="BE10" s="20">
        <v>1276.8</v>
      </c>
      <c r="BF10" s="21">
        <v>39.6</v>
      </c>
      <c r="BG10" s="14">
        <f>BF10/BE10*100</f>
        <v>3.101503759398496</v>
      </c>
      <c r="BH10" s="20">
        <v>2180.9</v>
      </c>
      <c r="BI10" s="32">
        <v>150.3</v>
      </c>
      <c r="BJ10" s="14">
        <f>BI10/BH10*100</f>
        <v>6.891650236141043</v>
      </c>
      <c r="BK10" s="33">
        <v>0</v>
      </c>
      <c r="BL10" s="33">
        <f>D10-AT10</f>
        <v>602.7</v>
      </c>
      <c r="BM10" s="14" t="e">
        <f>BL10/BK10*100</f>
        <v>#DIV/0!</v>
      </c>
      <c r="BN10" s="22">
        <f>C10-AS10</f>
        <v>-520.6000000000004</v>
      </c>
      <c r="BO10" s="22">
        <f aca="true" t="shared" si="2" ref="BO10:BO28">D10-AT10</f>
        <v>602.7</v>
      </c>
      <c r="BP10" s="14">
        <f>BO10/BN10*100</f>
        <v>-115.7702650787552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8">F11+AJ11</f>
        <v>5422.9</v>
      </c>
      <c r="D11" s="14">
        <f aca="true" t="shared" si="4" ref="D11:D28">G11+AK11</f>
        <v>1380.3000000000002</v>
      </c>
      <c r="E11" s="14">
        <f aca="true" t="shared" si="5" ref="E11:E28">D11/C11*100</f>
        <v>25.453170812664816</v>
      </c>
      <c r="F11" s="42">
        <v>964</v>
      </c>
      <c r="G11" s="16">
        <v>218.9</v>
      </c>
      <c r="H11" s="14">
        <f aca="true" t="shared" si="6" ref="H11:H28">G11/F11*100</f>
        <v>22.70746887966805</v>
      </c>
      <c r="I11" s="15">
        <v>32</v>
      </c>
      <c r="J11" s="31">
        <v>9.3</v>
      </c>
      <c r="K11" s="14">
        <f t="shared" si="0"/>
        <v>29.062500000000004</v>
      </c>
      <c r="L11" s="15">
        <v>30</v>
      </c>
      <c r="M11" s="16">
        <v>26.6</v>
      </c>
      <c r="N11" s="14">
        <f aca="true" t="shared" si="7" ref="N11:N28">M11/L11*100</f>
        <v>88.66666666666667</v>
      </c>
      <c r="O11" s="15">
        <v>85</v>
      </c>
      <c r="P11" s="16">
        <v>0.5</v>
      </c>
      <c r="Q11" s="14">
        <f aca="true" t="shared" si="8" ref="Q11:Q28">P11/O11*100</f>
        <v>0.5882352941176471</v>
      </c>
      <c r="R11" s="15">
        <v>220</v>
      </c>
      <c r="S11" s="31">
        <v>3.1</v>
      </c>
      <c r="T11" s="14">
        <f>S11/R11*100</f>
        <v>1.4090909090909092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55</v>
      </c>
      <c r="Y11" s="17">
        <v>17.8</v>
      </c>
      <c r="Z11" s="14">
        <f aca="true" t="shared" si="10" ref="Z11:Z28">Y11/X11*100</f>
        <v>32.36363636363637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4458.9</v>
      </c>
      <c r="AK11" s="31">
        <v>1161.4</v>
      </c>
      <c r="AL11" s="14">
        <f aca="true" t="shared" si="14" ref="AL11:AL28">AK11/AJ11*100</f>
        <v>26.04678283881675</v>
      </c>
      <c r="AM11" s="42">
        <v>2088.8</v>
      </c>
      <c r="AN11" s="31">
        <v>696.2</v>
      </c>
      <c r="AO11" s="14">
        <f aca="true" t="shared" si="15" ref="AO11:AO28">AN11/AM11*100</f>
        <v>33.3301417081578</v>
      </c>
      <c r="AP11" s="15">
        <v>400.3</v>
      </c>
      <c r="AQ11" s="31">
        <v>133.4</v>
      </c>
      <c r="AR11" s="14">
        <f>AQ11/AP11*100</f>
        <v>33.32500624531601</v>
      </c>
      <c r="AS11" s="18">
        <v>5824.5</v>
      </c>
      <c r="AT11" s="19">
        <v>613.3</v>
      </c>
      <c r="AU11" s="14">
        <f aca="true" t="shared" si="16" ref="AU11:AU27">AT11/AS11*100</f>
        <v>10.52965919821444</v>
      </c>
      <c r="AV11" s="45">
        <v>1539.9</v>
      </c>
      <c r="AW11" s="19">
        <v>439.4</v>
      </c>
      <c r="AX11" s="14">
        <f aca="true" t="shared" si="17" ref="AX11:AX28">AW11/AV11*100</f>
        <v>28.534320410416257</v>
      </c>
      <c r="AY11" s="20">
        <v>1228.1</v>
      </c>
      <c r="AZ11" s="19">
        <v>310.3</v>
      </c>
      <c r="BA11" s="14">
        <f t="shared" si="1"/>
        <v>25.266672095106262</v>
      </c>
      <c r="BB11" s="43">
        <v>2411.6</v>
      </c>
      <c r="BC11" s="21">
        <v>69.7</v>
      </c>
      <c r="BD11" s="14">
        <f aca="true" t="shared" si="18" ref="BD11:BD28">BC11/BB11*100</f>
        <v>2.890197379333223</v>
      </c>
      <c r="BE11" s="20">
        <v>411.2</v>
      </c>
      <c r="BF11" s="21">
        <v>16.8</v>
      </c>
      <c r="BG11" s="14">
        <f aca="true" t="shared" si="19" ref="BG11:BG28">BF11/BE11*100</f>
        <v>4.085603112840467</v>
      </c>
      <c r="BH11" s="20">
        <v>1369.4</v>
      </c>
      <c r="BI11" s="19">
        <v>56</v>
      </c>
      <c r="BJ11" s="14">
        <f aca="true" t="shared" si="20" ref="BJ11:BJ28">BI11/BH11*100</f>
        <v>4.089382211187381</v>
      </c>
      <c r="BK11" s="33">
        <v>0</v>
      </c>
      <c r="BL11" s="33">
        <f aca="true" t="shared" si="21" ref="BL11:BL28">D11-AT11</f>
        <v>767.0000000000002</v>
      </c>
      <c r="BM11" s="14" t="e">
        <f aca="true" t="shared" si="22" ref="BM11:BM28">BL11/BK11*100</f>
        <v>#DIV/0!</v>
      </c>
      <c r="BN11" s="22">
        <f aca="true" t="shared" si="23" ref="BN11:BN28">C11-AS11</f>
        <v>-401.60000000000036</v>
      </c>
      <c r="BO11" s="22">
        <f t="shared" si="2"/>
        <v>767.0000000000002</v>
      </c>
      <c r="BP11" s="14">
        <f aca="true" t="shared" si="24" ref="BP11:BP28">BO11/BN11*100</f>
        <v>-190.98605577689233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5061.8</v>
      </c>
      <c r="D12" s="14">
        <f t="shared" si="4"/>
        <v>1098.2</v>
      </c>
      <c r="E12" s="14">
        <f t="shared" si="5"/>
        <v>21.695839424710577</v>
      </c>
      <c r="F12" s="42">
        <v>1513</v>
      </c>
      <c r="G12" s="16">
        <v>334.8</v>
      </c>
      <c r="H12" s="14">
        <f t="shared" si="6"/>
        <v>22.128222075346994</v>
      </c>
      <c r="I12" s="15">
        <v>56</v>
      </c>
      <c r="J12" s="16">
        <v>9</v>
      </c>
      <c r="K12" s="14">
        <f t="shared" si="0"/>
        <v>16.071428571428573</v>
      </c>
      <c r="L12" s="15">
        <v>1</v>
      </c>
      <c r="M12" s="16">
        <v>0</v>
      </c>
      <c r="N12" s="14">
        <f t="shared" si="7"/>
        <v>0</v>
      </c>
      <c r="O12" s="15">
        <v>210</v>
      </c>
      <c r="P12" s="16">
        <v>0.7</v>
      </c>
      <c r="Q12" s="14">
        <f t="shared" si="8"/>
        <v>0.3333333333333333</v>
      </c>
      <c r="R12" s="26">
        <v>440</v>
      </c>
      <c r="S12" s="16">
        <v>17.8</v>
      </c>
      <c r="T12" s="14">
        <f aca="true" t="shared" si="25" ref="T12:T28">S12/R12*100</f>
        <v>4.045454545454546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140.1</v>
      </c>
      <c r="Z12" s="14">
        <f t="shared" si="10"/>
        <v>63.68181818181819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3548.8</v>
      </c>
      <c r="AK12" s="16">
        <v>763.4</v>
      </c>
      <c r="AL12" s="14">
        <f t="shared" si="14"/>
        <v>21.511496844003606</v>
      </c>
      <c r="AM12" s="15">
        <v>2085</v>
      </c>
      <c r="AN12" s="31">
        <v>695</v>
      </c>
      <c r="AO12" s="14">
        <f t="shared" si="15"/>
        <v>33.33333333333333</v>
      </c>
      <c r="AP12" s="42">
        <v>91</v>
      </c>
      <c r="AQ12" s="16">
        <v>0</v>
      </c>
      <c r="AR12" s="14">
        <f aca="true" t="shared" si="26" ref="AR12:AR28">AQ12/AP12*100</f>
        <v>0</v>
      </c>
      <c r="AS12" s="43">
        <v>5174.5</v>
      </c>
      <c r="AT12" s="19">
        <v>668.6</v>
      </c>
      <c r="AU12" s="14">
        <f t="shared" si="16"/>
        <v>12.921055174412988</v>
      </c>
      <c r="AV12" s="45">
        <v>1561.7</v>
      </c>
      <c r="AW12" s="19">
        <v>426.7</v>
      </c>
      <c r="AX12" s="14">
        <f t="shared" si="17"/>
        <v>27.322789268105268</v>
      </c>
      <c r="AY12" s="20">
        <v>1232.8</v>
      </c>
      <c r="AZ12" s="19">
        <v>330.2</v>
      </c>
      <c r="BA12" s="14">
        <f t="shared" si="1"/>
        <v>26.784555483452305</v>
      </c>
      <c r="BB12" s="47">
        <v>2124</v>
      </c>
      <c r="BC12" s="21">
        <v>52.1</v>
      </c>
      <c r="BD12" s="14">
        <f t="shared" si="18"/>
        <v>2.452919020715631</v>
      </c>
      <c r="BE12" s="20">
        <v>362.1</v>
      </c>
      <c r="BF12" s="21">
        <v>37.9</v>
      </c>
      <c r="BG12" s="14">
        <f t="shared" si="19"/>
        <v>10.466721900027617</v>
      </c>
      <c r="BH12" s="20">
        <v>1034.4</v>
      </c>
      <c r="BI12" s="19">
        <v>120.9</v>
      </c>
      <c r="BJ12" s="14">
        <f t="shared" si="20"/>
        <v>11.687935034802784</v>
      </c>
      <c r="BK12" s="33">
        <v>166</v>
      </c>
      <c r="BL12" s="33">
        <f t="shared" si="21"/>
        <v>429.6</v>
      </c>
      <c r="BM12" s="14">
        <f t="shared" si="22"/>
        <v>258.7951807228916</v>
      </c>
      <c r="BN12" s="22">
        <f t="shared" si="23"/>
        <v>-112.69999999999982</v>
      </c>
      <c r="BO12" s="22">
        <f t="shared" si="2"/>
        <v>429.6</v>
      </c>
      <c r="BP12" s="14">
        <f t="shared" si="24"/>
        <v>-381.1889973380663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3"/>
        <v>6205.9</v>
      </c>
      <c r="D13" s="14">
        <f t="shared" si="4"/>
        <v>830.1</v>
      </c>
      <c r="E13" s="14">
        <f t="shared" si="5"/>
        <v>13.375980921381267</v>
      </c>
      <c r="F13" s="42">
        <v>1454</v>
      </c>
      <c r="G13" s="16">
        <v>300.6</v>
      </c>
      <c r="H13" s="14">
        <f t="shared" si="6"/>
        <v>20.67400275103164</v>
      </c>
      <c r="I13" s="15">
        <v>166</v>
      </c>
      <c r="J13" s="16">
        <v>40.8</v>
      </c>
      <c r="K13" s="14">
        <f t="shared" si="0"/>
        <v>24.578313253012045</v>
      </c>
      <c r="L13" s="15">
        <v>55</v>
      </c>
      <c r="M13" s="16">
        <v>3.5</v>
      </c>
      <c r="N13" s="14">
        <f t="shared" si="7"/>
        <v>6.363636363636363</v>
      </c>
      <c r="O13" s="15">
        <v>85</v>
      </c>
      <c r="P13" s="31">
        <v>0.6</v>
      </c>
      <c r="Q13" s="14">
        <f t="shared" si="8"/>
        <v>0.7058823529411764</v>
      </c>
      <c r="R13" s="15">
        <v>350</v>
      </c>
      <c r="S13" s="16">
        <v>41.3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206</v>
      </c>
      <c r="Y13" s="17">
        <v>35.9</v>
      </c>
      <c r="Z13" s="14">
        <f t="shared" si="10"/>
        <v>17.427184466019416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4751.9</v>
      </c>
      <c r="AK13" s="31">
        <v>529.5</v>
      </c>
      <c r="AL13" s="14">
        <f t="shared" si="14"/>
        <v>11.142911256550013</v>
      </c>
      <c r="AM13" s="15">
        <v>494.9</v>
      </c>
      <c r="AN13" s="31">
        <v>165</v>
      </c>
      <c r="AO13" s="14">
        <f t="shared" si="15"/>
        <v>33.34006870074763</v>
      </c>
      <c r="AP13" s="15">
        <v>1319.7</v>
      </c>
      <c r="AQ13" s="16">
        <v>280.6</v>
      </c>
      <c r="AR13" s="14">
        <f t="shared" si="26"/>
        <v>21.26240812305827</v>
      </c>
      <c r="AS13" s="25">
        <v>6052.6</v>
      </c>
      <c r="AT13" s="19">
        <v>532.3</v>
      </c>
      <c r="AU13" s="14">
        <f t="shared" si="16"/>
        <v>8.79456762383108</v>
      </c>
      <c r="AV13" s="45">
        <v>1211</v>
      </c>
      <c r="AW13" s="19">
        <v>388.9</v>
      </c>
      <c r="AX13" s="14">
        <f t="shared" si="17"/>
        <v>32.11395540875309</v>
      </c>
      <c r="AY13" s="20">
        <v>898.6</v>
      </c>
      <c r="AZ13" s="19">
        <v>292.3</v>
      </c>
      <c r="BA13" s="14">
        <f t="shared" si="1"/>
        <v>32.52837747607389</v>
      </c>
      <c r="BB13" s="43">
        <v>1397.5</v>
      </c>
      <c r="BC13" s="32">
        <v>71</v>
      </c>
      <c r="BD13" s="14">
        <f t="shared" si="18"/>
        <v>5.080500894454383</v>
      </c>
      <c r="BE13" s="20">
        <v>501.4</v>
      </c>
      <c r="BF13" s="32">
        <v>23.8</v>
      </c>
      <c r="BG13" s="14">
        <f t="shared" si="19"/>
        <v>4.74670921420024</v>
      </c>
      <c r="BH13" s="20">
        <v>2850.3</v>
      </c>
      <c r="BI13" s="19">
        <v>18.8</v>
      </c>
      <c r="BJ13" s="14">
        <f t="shared" si="20"/>
        <v>0.6595796933656106</v>
      </c>
      <c r="BK13" s="33">
        <v>0.1</v>
      </c>
      <c r="BL13" s="33">
        <f t="shared" si="21"/>
        <v>297.80000000000007</v>
      </c>
      <c r="BM13" s="14">
        <f>BL13/BK13*100</f>
        <v>297800.00000000006</v>
      </c>
      <c r="BN13" s="22">
        <f t="shared" si="23"/>
        <v>153.29999999999927</v>
      </c>
      <c r="BO13" s="22">
        <f t="shared" si="2"/>
        <v>297.80000000000007</v>
      </c>
      <c r="BP13" s="14">
        <f>BO13/BN13*100</f>
        <v>194.2596216568829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8102.3</v>
      </c>
      <c r="D14" s="30">
        <f t="shared" si="4"/>
        <v>846.7</v>
      </c>
      <c r="E14" s="14">
        <f t="shared" si="5"/>
        <v>10.450119101983388</v>
      </c>
      <c r="F14" s="42">
        <v>1138</v>
      </c>
      <c r="G14" s="16">
        <v>220.6</v>
      </c>
      <c r="H14" s="14">
        <f t="shared" si="6"/>
        <v>19.38488576449912</v>
      </c>
      <c r="I14" s="15">
        <v>73</v>
      </c>
      <c r="J14" s="16">
        <v>16.9</v>
      </c>
      <c r="K14" s="14">
        <f t="shared" si="0"/>
        <v>23.15068493150685</v>
      </c>
      <c r="L14" s="15">
        <v>90</v>
      </c>
      <c r="M14" s="16">
        <v>0</v>
      </c>
      <c r="N14" s="14">
        <f t="shared" si="7"/>
        <v>0</v>
      </c>
      <c r="O14" s="15">
        <v>100</v>
      </c>
      <c r="P14" s="31">
        <v>31.2</v>
      </c>
      <c r="Q14" s="14">
        <f t="shared" si="8"/>
        <v>31.2</v>
      </c>
      <c r="R14" s="15">
        <v>250</v>
      </c>
      <c r="S14" s="16">
        <v>14.7</v>
      </c>
      <c r="T14" s="14">
        <f t="shared" si="25"/>
        <v>5.88</v>
      </c>
      <c r="U14" s="15">
        <v>0</v>
      </c>
      <c r="V14" s="17">
        <v>0</v>
      </c>
      <c r="W14" s="14" t="e">
        <f t="shared" si="9"/>
        <v>#DIV/0!</v>
      </c>
      <c r="X14" s="15">
        <v>300</v>
      </c>
      <c r="Y14" s="17">
        <v>65.3</v>
      </c>
      <c r="Z14" s="14">
        <f t="shared" si="10"/>
        <v>21.766666666666666</v>
      </c>
      <c r="AA14" s="15">
        <v>20</v>
      </c>
      <c r="AB14" s="16">
        <v>3</v>
      </c>
      <c r="AC14" s="14">
        <f t="shared" si="11"/>
        <v>15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6964.3</v>
      </c>
      <c r="AK14" s="16">
        <v>626.1</v>
      </c>
      <c r="AL14" s="14">
        <f t="shared" si="14"/>
        <v>8.990135404850452</v>
      </c>
      <c r="AM14" s="15">
        <v>746.5</v>
      </c>
      <c r="AN14" s="31">
        <v>248.8</v>
      </c>
      <c r="AO14" s="14">
        <f t="shared" si="15"/>
        <v>33.32886805090422</v>
      </c>
      <c r="AP14" s="50">
        <v>2198.7</v>
      </c>
      <c r="AQ14" s="49">
        <v>310.6</v>
      </c>
      <c r="AR14" s="14">
        <f t="shared" si="26"/>
        <v>14.126529312775734</v>
      </c>
      <c r="AS14" s="25">
        <v>8663.3</v>
      </c>
      <c r="AT14" s="32">
        <v>638.7</v>
      </c>
      <c r="AU14" s="14">
        <f t="shared" si="16"/>
        <v>7.372479309270141</v>
      </c>
      <c r="AV14" s="45">
        <v>1270.3</v>
      </c>
      <c r="AW14" s="19">
        <v>378.4</v>
      </c>
      <c r="AX14" s="14">
        <f t="shared" si="17"/>
        <v>29.788238998661733</v>
      </c>
      <c r="AY14" s="20">
        <v>873.9</v>
      </c>
      <c r="AZ14" s="32">
        <v>234.7</v>
      </c>
      <c r="BA14" s="14">
        <f t="shared" si="1"/>
        <v>26.856619750543544</v>
      </c>
      <c r="BB14" s="43">
        <v>5511.8</v>
      </c>
      <c r="BC14" s="21">
        <v>49.9</v>
      </c>
      <c r="BD14" s="14">
        <f t="shared" si="18"/>
        <v>0.9053303820893356</v>
      </c>
      <c r="BE14" s="20">
        <v>215.9</v>
      </c>
      <c r="BF14" s="21">
        <v>77.4</v>
      </c>
      <c r="BG14" s="14">
        <f t="shared" si="19"/>
        <v>35.84993052339046</v>
      </c>
      <c r="BH14" s="20">
        <v>1572.9</v>
      </c>
      <c r="BI14" s="32">
        <v>101.4</v>
      </c>
      <c r="BJ14" s="14">
        <f t="shared" si="20"/>
        <v>6.446690825863055</v>
      </c>
      <c r="BK14" s="33">
        <v>0</v>
      </c>
      <c r="BL14" s="33">
        <f t="shared" si="21"/>
        <v>208</v>
      </c>
      <c r="BM14" s="14" t="e">
        <f t="shared" si="22"/>
        <v>#DIV/0!</v>
      </c>
      <c r="BN14" s="22">
        <f t="shared" si="23"/>
        <v>-560.9999999999991</v>
      </c>
      <c r="BO14" s="22">
        <f t="shared" si="2"/>
        <v>208</v>
      </c>
      <c r="BP14" s="14">
        <f t="shared" si="24"/>
        <v>-37.07664884135478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33758.7</v>
      </c>
      <c r="D15" s="30">
        <f t="shared" si="4"/>
        <v>933.8000000000001</v>
      </c>
      <c r="E15" s="14">
        <f t="shared" si="5"/>
        <v>2.766101775246085</v>
      </c>
      <c r="F15" s="42">
        <v>1238</v>
      </c>
      <c r="G15" s="16">
        <v>250.1</v>
      </c>
      <c r="H15" s="14">
        <f t="shared" si="6"/>
        <v>20.20193861066236</v>
      </c>
      <c r="I15" s="15">
        <v>25</v>
      </c>
      <c r="J15" s="16">
        <v>9.1</v>
      </c>
      <c r="K15" s="14">
        <f t="shared" si="0"/>
        <v>36.4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2.5</v>
      </c>
      <c r="Q15" s="14">
        <f t="shared" si="8"/>
        <v>1.4792899408284024</v>
      </c>
      <c r="R15" s="15">
        <v>363</v>
      </c>
      <c r="S15" s="16">
        <v>33.3</v>
      </c>
      <c r="T15" s="14">
        <f t="shared" si="25"/>
        <v>9.173553719008263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56.4</v>
      </c>
      <c r="Z15" s="14">
        <f t="shared" si="10"/>
        <v>33.17647058823529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32520.7</v>
      </c>
      <c r="AK15" s="16">
        <v>683.7</v>
      </c>
      <c r="AL15" s="14">
        <f t="shared" si="14"/>
        <v>2.102353270378559</v>
      </c>
      <c r="AM15" s="15">
        <v>1826.2</v>
      </c>
      <c r="AN15" s="31">
        <v>608.7</v>
      </c>
      <c r="AO15" s="14">
        <f t="shared" si="15"/>
        <v>33.3315080495017</v>
      </c>
      <c r="AP15" s="15">
        <v>0</v>
      </c>
      <c r="AQ15" s="16">
        <v>0</v>
      </c>
      <c r="AR15" s="14" t="e">
        <f t="shared" si="26"/>
        <v>#DIV/0!</v>
      </c>
      <c r="AS15" s="25">
        <v>33942.5</v>
      </c>
      <c r="AT15" s="19">
        <v>597.5</v>
      </c>
      <c r="AU15" s="14">
        <f t="shared" si="16"/>
        <v>1.7603299698018708</v>
      </c>
      <c r="AV15" s="45">
        <v>1305.1</v>
      </c>
      <c r="AW15" s="19">
        <v>379.3</v>
      </c>
      <c r="AX15" s="14">
        <f t="shared" si="17"/>
        <v>29.062907056930502</v>
      </c>
      <c r="AY15" s="20">
        <v>1167.7</v>
      </c>
      <c r="AZ15" s="19">
        <v>346.3</v>
      </c>
      <c r="BA15" s="14">
        <f t="shared" si="1"/>
        <v>29.656589877537037</v>
      </c>
      <c r="BB15" s="43">
        <v>1940.8</v>
      </c>
      <c r="BC15" s="21">
        <v>55</v>
      </c>
      <c r="BD15" s="14">
        <f t="shared" si="18"/>
        <v>2.8338829348722174</v>
      </c>
      <c r="BE15" s="20">
        <v>474.8</v>
      </c>
      <c r="BF15" s="21">
        <v>36.3</v>
      </c>
      <c r="BG15" s="14">
        <f t="shared" si="19"/>
        <v>7.645324347093513</v>
      </c>
      <c r="BH15" s="20">
        <v>30121.1</v>
      </c>
      <c r="BI15" s="19">
        <v>91.9</v>
      </c>
      <c r="BJ15" s="14">
        <f t="shared" si="20"/>
        <v>0.3051017393123094</v>
      </c>
      <c r="BK15" s="33">
        <v>0</v>
      </c>
      <c r="BL15" s="33">
        <f t="shared" si="21"/>
        <v>336.30000000000007</v>
      </c>
      <c r="BM15" s="14" t="e">
        <f t="shared" si="22"/>
        <v>#DIV/0!</v>
      </c>
      <c r="BN15" s="22">
        <f t="shared" si="23"/>
        <v>-183.8000000000029</v>
      </c>
      <c r="BO15" s="22">
        <f t="shared" si="2"/>
        <v>336.30000000000007</v>
      </c>
      <c r="BP15" s="14">
        <f t="shared" si="24"/>
        <v>-182.97062023938778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4002.2</v>
      </c>
      <c r="D16" s="30">
        <f t="shared" si="4"/>
        <v>1018.3</v>
      </c>
      <c r="E16" s="14">
        <f t="shared" si="5"/>
        <v>25.443506071660586</v>
      </c>
      <c r="F16" s="42">
        <v>1013.2</v>
      </c>
      <c r="G16" s="16">
        <v>187</v>
      </c>
      <c r="H16" s="14">
        <f t="shared" si="6"/>
        <v>18.456375838926174</v>
      </c>
      <c r="I16" s="15">
        <v>22</v>
      </c>
      <c r="J16" s="16">
        <v>6.2</v>
      </c>
      <c r="K16" s="14">
        <f t="shared" si="0"/>
        <v>28.18181818181818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-31.8</v>
      </c>
      <c r="Q16" s="34">
        <f t="shared" si="8"/>
        <v>-26.065573770491802</v>
      </c>
      <c r="R16" s="15">
        <v>327.2</v>
      </c>
      <c r="S16" s="31">
        <v>11</v>
      </c>
      <c r="T16" s="14">
        <f t="shared" si="25"/>
        <v>3.3618581907090466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68.6</v>
      </c>
      <c r="Z16" s="14">
        <f t="shared" si="10"/>
        <v>57.166666666666664</v>
      </c>
      <c r="AA16" s="15">
        <v>8</v>
      </c>
      <c r="AB16" s="16">
        <v>8.5</v>
      </c>
      <c r="AC16" s="14">
        <f t="shared" si="11"/>
        <v>106.25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2989</v>
      </c>
      <c r="AK16" s="31">
        <v>831.3</v>
      </c>
      <c r="AL16" s="14">
        <f t="shared" si="14"/>
        <v>27.81197724991636</v>
      </c>
      <c r="AM16" s="15">
        <v>1667.1</v>
      </c>
      <c r="AN16" s="31">
        <v>555.7</v>
      </c>
      <c r="AO16" s="14">
        <f>AN16/AM16*100</f>
        <v>33.333333333333336</v>
      </c>
      <c r="AP16" s="15">
        <v>783.7</v>
      </c>
      <c r="AQ16" s="16">
        <v>245.6</v>
      </c>
      <c r="AR16" s="14">
        <f t="shared" si="26"/>
        <v>31.338522393773125</v>
      </c>
      <c r="AS16" s="25">
        <v>3941.3</v>
      </c>
      <c r="AT16" s="19">
        <v>644.6</v>
      </c>
      <c r="AU16" s="14">
        <f t="shared" si="16"/>
        <v>16.355009768350545</v>
      </c>
      <c r="AV16" s="45">
        <v>1490.4</v>
      </c>
      <c r="AW16" s="19">
        <v>404.7</v>
      </c>
      <c r="AX16" s="14">
        <f t="shared" si="17"/>
        <v>27.153784219001608</v>
      </c>
      <c r="AY16" s="20">
        <v>1128.7</v>
      </c>
      <c r="AZ16" s="19">
        <v>293.4</v>
      </c>
      <c r="BA16" s="14">
        <f t="shared" si="1"/>
        <v>25.99450695490387</v>
      </c>
      <c r="BB16" s="43">
        <v>878.8</v>
      </c>
      <c r="BC16" s="21">
        <v>10</v>
      </c>
      <c r="BD16" s="14">
        <f t="shared" si="18"/>
        <v>1.137915339098771</v>
      </c>
      <c r="BE16" s="46">
        <v>56</v>
      </c>
      <c r="BF16" s="21">
        <v>10</v>
      </c>
      <c r="BG16" s="14">
        <f t="shared" si="19"/>
        <v>17.857142857142858</v>
      </c>
      <c r="BH16" s="20">
        <v>1423.6</v>
      </c>
      <c r="BI16" s="19">
        <v>188.5</v>
      </c>
      <c r="BJ16" s="14">
        <f t="shared" si="20"/>
        <v>13.241078954762575</v>
      </c>
      <c r="BK16" s="33">
        <f>C16-AS16</f>
        <v>60.899999999999636</v>
      </c>
      <c r="BL16" s="33">
        <f t="shared" si="21"/>
        <v>373.69999999999993</v>
      </c>
      <c r="BM16" s="14">
        <f t="shared" si="22"/>
        <v>613.6288998358</v>
      </c>
      <c r="BN16" s="22">
        <f t="shared" si="23"/>
        <v>60.899999999999636</v>
      </c>
      <c r="BO16" s="22">
        <f t="shared" si="2"/>
        <v>373.69999999999993</v>
      </c>
      <c r="BP16" s="14">
        <f t="shared" si="24"/>
        <v>613.6288998358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55893.1</v>
      </c>
      <c r="D17" s="30">
        <f t="shared" si="4"/>
        <v>9294</v>
      </c>
      <c r="E17" s="14">
        <f t="shared" si="5"/>
        <v>16.62817056130363</v>
      </c>
      <c r="F17" s="42">
        <v>36831.2</v>
      </c>
      <c r="G17" s="16">
        <v>8424.3</v>
      </c>
      <c r="H17" s="14">
        <f t="shared" si="6"/>
        <v>22.872727470188316</v>
      </c>
      <c r="I17" s="15">
        <v>21300</v>
      </c>
      <c r="J17" s="16">
        <v>5628.6</v>
      </c>
      <c r="K17" s="14">
        <f t="shared" si="0"/>
        <v>26.42535211267606</v>
      </c>
      <c r="L17" s="15">
        <v>29</v>
      </c>
      <c r="M17" s="16">
        <v>14.6</v>
      </c>
      <c r="N17" s="14">
        <f t="shared" si="7"/>
        <v>50.3448275862069</v>
      </c>
      <c r="O17" s="15">
        <v>4090</v>
      </c>
      <c r="P17" s="16">
        <v>83.1</v>
      </c>
      <c r="Q17" s="14">
        <f t="shared" si="8"/>
        <v>2.0317848410757944</v>
      </c>
      <c r="R17" s="15">
        <v>7000</v>
      </c>
      <c r="S17" s="17">
        <v>1896.8</v>
      </c>
      <c r="T17" s="14">
        <f t="shared" si="25"/>
        <v>27.09714285714286</v>
      </c>
      <c r="U17" s="15">
        <v>1510</v>
      </c>
      <c r="V17" s="17">
        <v>125.2</v>
      </c>
      <c r="W17" s="14">
        <f t="shared" si="9"/>
        <v>8.291390728476822</v>
      </c>
      <c r="X17" s="15">
        <v>60</v>
      </c>
      <c r="Y17" s="17">
        <v>17.6</v>
      </c>
      <c r="Z17" s="14">
        <f t="shared" si="10"/>
        <v>29.333333333333332</v>
      </c>
      <c r="AA17" s="15">
        <v>70</v>
      </c>
      <c r="AB17" s="16">
        <v>65.8</v>
      </c>
      <c r="AC17" s="14">
        <f t="shared" si="11"/>
        <v>94</v>
      </c>
      <c r="AD17" s="14">
        <v>0</v>
      </c>
      <c r="AE17" s="14">
        <v>0</v>
      </c>
      <c r="AF17" s="14" t="e">
        <f t="shared" si="12"/>
        <v>#DIV/0!</v>
      </c>
      <c r="AG17" s="14">
        <v>500</v>
      </c>
      <c r="AH17" s="14">
        <v>195.9</v>
      </c>
      <c r="AI17" s="14">
        <f t="shared" si="13"/>
        <v>39.18000000000001</v>
      </c>
      <c r="AJ17" s="42">
        <v>19061.9</v>
      </c>
      <c r="AK17" s="16">
        <v>869.7</v>
      </c>
      <c r="AL17" s="14">
        <f t="shared" si="14"/>
        <v>4.562504262429243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62910.6</v>
      </c>
      <c r="AT17" s="19">
        <v>8073.9</v>
      </c>
      <c r="AU17" s="14">
        <f t="shared" si="16"/>
        <v>12.833926238185617</v>
      </c>
      <c r="AV17" s="45">
        <v>7485.6</v>
      </c>
      <c r="AW17" s="19">
        <v>1848.7</v>
      </c>
      <c r="AX17" s="14">
        <f t="shared" si="17"/>
        <v>24.69675109543657</v>
      </c>
      <c r="AY17" s="20">
        <v>5241.4</v>
      </c>
      <c r="AZ17" s="19">
        <v>1346.2</v>
      </c>
      <c r="BA17" s="14">
        <f t="shared" si="1"/>
        <v>25.68397756324646</v>
      </c>
      <c r="BB17" s="43">
        <v>16421.9</v>
      </c>
      <c r="BC17" s="21">
        <v>2804.3</v>
      </c>
      <c r="BD17" s="14">
        <f t="shared" si="18"/>
        <v>17.07658675305537</v>
      </c>
      <c r="BE17" s="20">
        <v>31121.4</v>
      </c>
      <c r="BF17" s="21">
        <v>3295.4</v>
      </c>
      <c r="BG17" s="14">
        <f t="shared" si="19"/>
        <v>10.588855257154242</v>
      </c>
      <c r="BH17" s="20">
        <v>6138</v>
      </c>
      <c r="BI17" s="19">
        <v>0</v>
      </c>
      <c r="BJ17" s="14">
        <f t="shared" si="20"/>
        <v>0</v>
      </c>
      <c r="BK17" s="33">
        <v>-3731.7</v>
      </c>
      <c r="BL17" s="33">
        <f t="shared" si="21"/>
        <v>1220.1000000000004</v>
      </c>
      <c r="BM17" s="14">
        <f t="shared" si="22"/>
        <v>-32.69555430500845</v>
      </c>
      <c r="BN17" s="22">
        <f t="shared" si="23"/>
        <v>-7017.5</v>
      </c>
      <c r="BO17" s="22">
        <f t="shared" si="2"/>
        <v>1220.1000000000004</v>
      </c>
      <c r="BP17" s="14">
        <f t="shared" si="24"/>
        <v>-17.386533665835415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8162.8</v>
      </c>
      <c r="D18" s="30">
        <f t="shared" si="4"/>
        <v>1684.7</v>
      </c>
      <c r="E18" s="14">
        <f t="shared" si="5"/>
        <v>20.638751408830302</v>
      </c>
      <c r="F18" s="42">
        <v>1142</v>
      </c>
      <c r="G18" s="16">
        <v>296.2</v>
      </c>
      <c r="H18" s="14">
        <f t="shared" si="6"/>
        <v>25.9369527145359</v>
      </c>
      <c r="I18" s="15">
        <v>42</v>
      </c>
      <c r="J18" s="16">
        <v>12.8</v>
      </c>
      <c r="K18" s="14">
        <f t="shared" si="0"/>
        <v>30.476190476190478</v>
      </c>
      <c r="L18" s="15">
        <v>40</v>
      </c>
      <c r="M18" s="16">
        <v>0.3</v>
      </c>
      <c r="N18" s="14">
        <f t="shared" si="7"/>
        <v>0.75</v>
      </c>
      <c r="O18" s="15">
        <v>86</v>
      </c>
      <c r="P18" s="16">
        <v>79.6</v>
      </c>
      <c r="Q18" s="14">
        <f t="shared" si="8"/>
        <v>92.55813953488371</v>
      </c>
      <c r="R18" s="15">
        <v>305</v>
      </c>
      <c r="S18" s="16">
        <v>26.8</v>
      </c>
      <c r="T18" s="14">
        <f t="shared" si="25"/>
        <v>8.786885245901638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0</v>
      </c>
      <c r="Z18" s="14">
        <f t="shared" si="10"/>
        <v>0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7020.8</v>
      </c>
      <c r="AK18" s="31">
        <v>1388.5</v>
      </c>
      <c r="AL18" s="14">
        <f t="shared" si="14"/>
        <v>19.7769484958979</v>
      </c>
      <c r="AM18" s="15">
        <v>1542.7</v>
      </c>
      <c r="AN18" s="31">
        <v>514.2</v>
      </c>
      <c r="AO18" s="14">
        <f t="shared" si="15"/>
        <v>33.33117261943347</v>
      </c>
      <c r="AP18" s="15">
        <v>2662.3</v>
      </c>
      <c r="AQ18" s="16">
        <v>792.4</v>
      </c>
      <c r="AR18" s="14">
        <f t="shared" si="26"/>
        <v>29.763738121173418</v>
      </c>
      <c r="AS18" s="25">
        <v>8732.8</v>
      </c>
      <c r="AT18" s="32">
        <v>729.5</v>
      </c>
      <c r="AU18" s="14">
        <f t="shared" si="16"/>
        <v>8.353563576401612</v>
      </c>
      <c r="AV18" s="45">
        <v>1791.4</v>
      </c>
      <c r="AW18" s="19">
        <v>530.7</v>
      </c>
      <c r="AX18" s="14">
        <f t="shared" si="17"/>
        <v>29.624874399910684</v>
      </c>
      <c r="AY18" s="20">
        <v>1194.7</v>
      </c>
      <c r="AZ18" s="19">
        <v>331.9</v>
      </c>
      <c r="BA18" s="14">
        <f t="shared" si="1"/>
        <v>27.781032895287517</v>
      </c>
      <c r="BB18" s="43">
        <v>3133.1</v>
      </c>
      <c r="BC18" s="21">
        <v>57.7</v>
      </c>
      <c r="BD18" s="14">
        <f t="shared" si="18"/>
        <v>1.8416265041013693</v>
      </c>
      <c r="BE18" s="20">
        <v>1143.9</v>
      </c>
      <c r="BF18" s="21">
        <v>10</v>
      </c>
      <c r="BG18" s="14">
        <f t="shared" si="19"/>
        <v>0.8742022904100009</v>
      </c>
      <c r="BH18" s="20">
        <v>2572</v>
      </c>
      <c r="BI18" s="32">
        <v>99.6</v>
      </c>
      <c r="BJ18" s="14">
        <f t="shared" si="20"/>
        <v>3.8724727838258164</v>
      </c>
      <c r="BK18" s="33">
        <v>0</v>
      </c>
      <c r="BL18" s="33">
        <f t="shared" si="21"/>
        <v>955.2</v>
      </c>
      <c r="BM18" s="14" t="e">
        <f t="shared" si="22"/>
        <v>#DIV/0!</v>
      </c>
      <c r="BN18" s="22">
        <f t="shared" si="23"/>
        <v>-569.9999999999991</v>
      </c>
      <c r="BO18" s="22">
        <f t="shared" si="2"/>
        <v>955.2</v>
      </c>
      <c r="BP18" s="14">
        <f t="shared" si="24"/>
        <v>-167.57894736842132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6598.3</v>
      </c>
      <c r="D19" s="30">
        <f t="shared" si="4"/>
        <v>1140.3000000000002</v>
      </c>
      <c r="E19" s="14">
        <f t="shared" si="5"/>
        <v>17.281724080444967</v>
      </c>
      <c r="F19" s="42">
        <v>1627.5</v>
      </c>
      <c r="G19" s="16">
        <v>287.1</v>
      </c>
      <c r="H19" s="14">
        <f t="shared" si="6"/>
        <v>17.640552995391705</v>
      </c>
      <c r="I19" s="15">
        <v>63</v>
      </c>
      <c r="J19" s="31">
        <v>19.6</v>
      </c>
      <c r="K19" s="14">
        <f t="shared" si="0"/>
        <v>31.11111111111111</v>
      </c>
      <c r="L19" s="15">
        <v>46</v>
      </c>
      <c r="M19" s="16">
        <v>19.5</v>
      </c>
      <c r="N19" s="14">
        <f t="shared" si="7"/>
        <v>42.391304347826086</v>
      </c>
      <c r="O19" s="15">
        <v>180</v>
      </c>
      <c r="P19" s="16">
        <v>-16.7</v>
      </c>
      <c r="Q19" s="14">
        <f t="shared" si="8"/>
        <v>-9.277777777777779</v>
      </c>
      <c r="R19" s="15">
        <v>327</v>
      </c>
      <c r="S19" s="16">
        <v>10.7</v>
      </c>
      <c r="T19" s="14">
        <f t="shared" si="25"/>
        <v>3.2721712538226297</v>
      </c>
      <c r="U19" s="15">
        <v>0</v>
      </c>
      <c r="V19" s="17">
        <v>0</v>
      </c>
      <c r="W19" s="14" t="e">
        <f t="shared" si="9"/>
        <v>#DIV/0!</v>
      </c>
      <c r="X19" s="15">
        <v>290</v>
      </c>
      <c r="Y19" s="17">
        <v>42.9</v>
      </c>
      <c r="Z19" s="14">
        <f t="shared" si="10"/>
        <v>14.793103448275863</v>
      </c>
      <c r="AA19" s="15">
        <v>50</v>
      </c>
      <c r="AB19" s="16">
        <v>0</v>
      </c>
      <c r="AC19" s="14">
        <f t="shared" si="11"/>
        <v>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4970.8</v>
      </c>
      <c r="AK19" s="16">
        <v>853.2</v>
      </c>
      <c r="AL19" s="14">
        <f t="shared" si="14"/>
        <v>17.16423915667498</v>
      </c>
      <c r="AM19" s="15">
        <v>2121.6</v>
      </c>
      <c r="AN19" s="31">
        <v>707.2</v>
      </c>
      <c r="AO19" s="14">
        <f t="shared" si="15"/>
        <v>33.333333333333336</v>
      </c>
      <c r="AP19" s="15">
        <v>181.7</v>
      </c>
      <c r="AQ19" s="16">
        <v>60.6</v>
      </c>
      <c r="AR19" s="14">
        <f t="shared" si="26"/>
        <v>33.3516785910842</v>
      </c>
      <c r="AS19" s="25">
        <v>6508.3</v>
      </c>
      <c r="AT19" s="19">
        <v>708.6</v>
      </c>
      <c r="AU19" s="14">
        <f t="shared" si="16"/>
        <v>10.887635788147442</v>
      </c>
      <c r="AV19" s="45">
        <v>1731.2</v>
      </c>
      <c r="AW19" s="19">
        <v>484.1</v>
      </c>
      <c r="AX19" s="14">
        <f t="shared" si="17"/>
        <v>27.96326247689464</v>
      </c>
      <c r="AY19" s="20">
        <v>1235.6</v>
      </c>
      <c r="AZ19" s="32">
        <v>337.1</v>
      </c>
      <c r="BA19" s="14">
        <f t="shared" si="1"/>
        <v>27.282292003884756</v>
      </c>
      <c r="BB19" s="43">
        <v>1551.2</v>
      </c>
      <c r="BC19" s="21">
        <v>63.1</v>
      </c>
      <c r="BD19" s="14">
        <f t="shared" si="18"/>
        <v>4.067818463125322</v>
      </c>
      <c r="BE19" s="20">
        <v>215.8</v>
      </c>
      <c r="BF19" s="21">
        <v>32.3</v>
      </c>
      <c r="BG19" s="14">
        <f t="shared" si="19"/>
        <v>14.967562557924003</v>
      </c>
      <c r="BH19" s="20">
        <v>2911.3</v>
      </c>
      <c r="BI19" s="19">
        <v>97.9</v>
      </c>
      <c r="BJ19" s="14">
        <f t="shared" si="20"/>
        <v>3.3627589049565483</v>
      </c>
      <c r="BK19" s="33">
        <v>0</v>
      </c>
      <c r="BL19" s="33">
        <f t="shared" si="21"/>
        <v>431.70000000000016</v>
      </c>
      <c r="BM19" s="14" t="e">
        <f t="shared" si="22"/>
        <v>#DIV/0!</v>
      </c>
      <c r="BN19" s="22">
        <f t="shared" si="23"/>
        <v>90</v>
      </c>
      <c r="BO19" s="22">
        <f t="shared" si="2"/>
        <v>431.70000000000016</v>
      </c>
      <c r="BP19" s="14">
        <f t="shared" si="24"/>
        <v>479.66666666666686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9484.2</v>
      </c>
      <c r="D20" s="30">
        <f t="shared" si="4"/>
        <v>1802.4</v>
      </c>
      <c r="E20" s="14">
        <f t="shared" si="5"/>
        <v>19.004238628455745</v>
      </c>
      <c r="F20" s="42">
        <v>3160.5</v>
      </c>
      <c r="G20" s="16">
        <v>627.5</v>
      </c>
      <c r="H20" s="14">
        <f t="shared" si="6"/>
        <v>19.854453409270683</v>
      </c>
      <c r="I20" s="15">
        <v>400</v>
      </c>
      <c r="J20" s="31">
        <v>87.8</v>
      </c>
      <c r="K20" s="14">
        <f t="shared" si="0"/>
        <v>21.95</v>
      </c>
      <c r="L20" s="15">
        <v>48</v>
      </c>
      <c r="M20" s="16">
        <v>10.5</v>
      </c>
      <c r="N20" s="14">
        <f t="shared" si="7"/>
        <v>21.875</v>
      </c>
      <c r="O20" s="15">
        <v>485</v>
      </c>
      <c r="P20" s="16">
        <v>14.5</v>
      </c>
      <c r="Q20" s="14">
        <f t="shared" si="8"/>
        <v>2.9896907216494846</v>
      </c>
      <c r="R20" s="15">
        <v>797</v>
      </c>
      <c r="S20" s="16">
        <v>69.4</v>
      </c>
      <c r="T20" s="14">
        <f t="shared" si="25"/>
        <v>8.707653701380176</v>
      </c>
      <c r="U20" s="15">
        <v>0</v>
      </c>
      <c r="V20" s="17">
        <v>0</v>
      </c>
      <c r="W20" s="14" t="e">
        <f t="shared" si="9"/>
        <v>#DIV/0!</v>
      </c>
      <c r="X20" s="15">
        <v>340</v>
      </c>
      <c r="Y20" s="17">
        <v>161.7</v>
      </c>
      <c r="Z20" s="14">
        <f t="shared" si="10"/>
        <v>47.55882352941176</v>
      </c>
      <c r="AA20" s="15">
        <v>305</v>
      </c>
      <c r="AB20" s="16">
        <v>59.1</v>
      </c>
      <c r="AC20" s="14">
        <f t="shared" si="11"/>
        <v>19.37704918032787</v>
      </c>
      <c r="AD20" s="14">
        <v>0</v>
      </c>
      <c r="AE20" s="14">
        <v>0</v>
      </c>
      <c r="AF20" s="14" t="e">
        <f t="shared" si="12"/>
        <v>#DIV/0!</v>
      </c>
      <c r="AG20" s="14">
        <v>16</v>
      </c>
      <c r="AH20" s="14">
        <v>0.2</v>
      </c>
      <c r="AI20" s="14">
        <v>0.2</v>
      </c>
      <c r="AJ20" s="42">
        <v>6323.7</v>
      </c>
      <c r="AK20" s="16">
        <v>1174.9</v>
      </c>
      <c r="AL20" s="14">
        <f t="shared" si="14"/>
        <v>18.579312744121324</v>
      </c>
      <c r="AM20" s="15">
        <v>3345</v>
      </c>
      <c r="AN20" s="31">
        <v>1115</v>
      </c>
      <c r="AO20" s="14">
        <f t="shared" si="15"/>
        <v>33.33333333333333</v>
      </c>
      <c r="AP20" s="15">
        <v>0</v>
      </c>
      <c r="AQ20" s="16">
        <v>0</v>
      </c>
      <c r="AR20" s="14" t="e">
        <f t="shared" si="26"/>
        <v>#DIV/0!</v>
      </c>
      <c r="AS20" s="25">
        <v>9571.1</v>
      </c>
      <c r="AT20" s="19">
        <v>1164</v>
      </c>
      <c r="AU20" s="14">
        <f t="shared" si="16"/>
        <v>12.161611518007334</v>
      </c>
      <c r="AV20" s="45">
        <v>2291.1</v>
      </c>
      <c r="AW20" s="19">
        <v>711.5</v>
      </c>
      <c r="AX20" s="14">
        <f t="shared" si="17"/>
        <v>31.05495176989219</v>
      </c>
      <c r="AY20" s="46">
        <v>1506.7</v>
      </c>
      <c r="AZ20" s="19">
        <v>445.5</v>
      </c>
      <c r="BA20" s="14">
        <f t="shared" si="1"/>
        <v>29.567929913055018</v>
      </c>
      <c r="BB20" s="48">
        <v>3681.7</v>
      </c>
      <c r="BC20" s="21">
        <v>87.7</v>
      </c>
      <c r="BD20" s="14">
        <f t="shared" si="18"/>
        <v>2.382051769562974</v>
      </c>
      <c r="BE20" s="20">
        <v>479.4</v>
      </c>
      <c r="BF20" s="21">
        <v>49.7</v>
      </c>
      <c r="BG20" s="14">
        <f t="shared" si="19"/>
        <v>10.36712557363371</v>
      </c>
      <c r="BH20" s="20">
        <v>2727.7</v>
      </c>
      <c r="BI20" s="19">
        <v>138.9</v>
      </c>
      <c r="BJ20" s="14">
        <f t="shared" si="20"/>
        <v>5.092202221651942</v>
      </c>
      <c r="BK20" s="33">
        <v>863.3</v>
      </c>
      <c r="BL20" s="33">
        <f t="shared" si="21"/>
        <v>638.4000000000001</v>
      </c>
      <c r="BM20" s="14">
        <f t="shared" si="22"/>
        <v>73.94880111201206</v>
      </c>
      <c r="BN20" s="22">
        <f t="shared" si="23"/>
        <v>-86.89999999999964</v>
      </c>
      <c r="BO20" s="22">
        <f t="shared" si="2"/>
        <v>638.4000000000001</v>
      </c>
      <c r="BP20" s="14">
        <f t="shared" si="24"/>
        <v>-734.637514384353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7163.5</v>
      </c>
      <c r="D21" s="40">
        <f t="shared" si="4"/>
        <v>1156</v>
      </c>
      <c r="E21" s="14">
        <f t="shared" si="5"/>
        <v>16.137363020869685</v>
      </c>
      <c r="F21" s="42">
        <v>924.4</v>
      </c>
      <c r="G21" s="16">
        <v>168.4</v>
      </c>
      <c r="H21" s="14">
        <f t="shared" si="6"/>
        <v>18.21722198182605</v>
      </c>
      <c r="I21" s="15">
        <v>38</v>
      </c>
      <c r="J21" s="16">
        <v>9.3</v>
      </c>
      <c r="K21" s="14">
        <f t="shared" si="0"/>
        <v>24.47368421052632</v>
      </c>
      <c r="L21" s="15">
        <v>8</v>
      </c>
      <c r="M21" s="16">
        <v>14.7</v>
      </c>
      <c r="N21" s="14">
        <f t="shared" si="7"/>
        <v>183.75</v>
      </c>
      <c r="O21" s="15">
        <v>41</v>
      </c>
      <c r="P21" s="16">
        <v>2.6</v>
      </c>
      <c r="Q21" s="14">
        <f t="shared" si="8"/>
        <v>6.341463414634147</v>
      </c>
      <c r="R21" s="15">
        <v>185.7</v>
      </c>
      <c r="S21" s="16">
        <v>10.9</v>
      </c>
      <c r="T21" s="14">
        <f t="shared" si="25"/>
        <v>5.869682283252558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11.4</v>
      </c>
      <c r="Z21" s="14">
        <f t="shared" si="10"/>
        <v>4.523809523809524</v>
      </c>
      <c r="AA21" s="15">
        <v>6</v>
      </c>
      <c r="AB21" s="31">
        <v>2.4</v>
      </c>
      <c r="AC21" s="14">
        <f t="shared" si="11"/>
        <v>40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0.5</v>
      </c>
      <c r="AI21" s="14" t="e">
        <f t="shared" si="13"/>
        <v>#DIV/0!</v>
      </c>
      <c r="AJ21" s="50">
        <v>6239.1</v>
      </c>
      <c r="AK21" s="16">
        <v>987.6</v>
      </c>
      <c r="AL21" s="14">
        <f t="shared" si="14"/>
        <v>15.829206135500312</v>
      </c>
      <c r="AM21" s="15">
        <v>794.7</v>
      </c>
      <c r="AN21" s="31">
        <v>264.9</v>
      </c>
      <c r="AO21" s="14">
        <f t="shared" si="15"/>
        <v>33.33333333333333</v>
      </c>
      <c r="AP21" s="15">
        <v>1752.1</v>
      </c>
      <c r="AQ21" s="16">
        <v>584</v>
      </c>
      <c r="AR21" s="14">
        <f t="shared" si="26"/>
        <v>33.33143085440329</v>
      </c>
      <c r="AS21" s="25">
        <v>7002.5</v>
      </c>
      <c r="AT21" s="19">
        <v>882.6</v>
      </c>
      <c r="AU21" s="14">
        <f t="shared" si="16"/>
        <v>12.604069975008924</v>
      </c>
      <c r="AV21" s="45">
        <v>1181.7</v>
      </c>
      <c r="AW21" s="19">
        <v>449.5</v>
      </c>
      <c r="AX21" s="14">
        <f t="shared" si="17"/>
        <v>38.03841922653804</v>
      </c>
      <c r="AY21" s="46">
        <v>878.7</v>
      </c>
      <c r="AZ21" s="19">
        <v>327.9</v>
      </c>
      <c r="BA21" s="14">
        <f t="shared" si="1"/>
        <v>37.316490269716624</v>
      </c>
      <c r="BB21" s="43">
        <v>924.5</v>
      </c>
      <c r="BC21" s="21">
        <v>120.9</v>
      </c>
      <c r="BD21" s="14">
        <f t="shared" si="18"/>
        <v>13.077339102217417</v>
      </c>
      <c r="BE21" s="20">
        <v>168.9</v>
      </c>
      <c r="BF21" s="21">
        <v>86.3</v>
      </c>
      <c r="BG21" s="14">
        <f t="shared" si="19"/>
        <v>51.09532267613972</v>
      </c>
      <c r="BH21" s="20">
        <v>4635</v>
      </c>
      <c r="BI21" s="19">
        <v>224.4</v>
      </c>
      <c r="BJ21" s="14">
        <f t="shared" si="20"/>
        <v>4.841423948220065</v>
      </c>
      <c r="BK21" s="33">
        <f>C21-AS21</f>
        <v>161</v>
      </c>
      <c r="BL21" s="33">
        <f t="shared" si="21"/>
        <v>273.4</v>
      </c>
      <c r="BM21" s="14">
        <f t="shared" si="22"/>
        <v>169.81366459627327</v>
      </c>
      <c r="BN21" s="22">
        <f t="shared" si="23"/>
        <v>161</v>
      </c>
      <c r="BO21" s="22">
        <f t="shared" si="2"/>
        <v>273.4</v>
      </c>
      <c r="BP21" s="14">
        <f t="shared" si="24"/>
        <v>169.81366459627327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6437.4</v>
      </c>
      <c r="D22" s="34">
        <f t="shared" si="4"/>
        <v>1265.6999999999998</v>
      </c>
      <c r="E22" s="14">
        <f t="shared" si="5"/>
        <v>19.66166464721782</v>
      </c>
      <c r="F22" s="42">
        <v>1355.2</v>
      </c>
      <c r="G22" s="16">
        <v>284.9</v>
      </c>
      <c r="H22" s="14">
        <f t="shared" si="6"/>
        <v>21.02272727272727</v>
      </c>
      <c r="I22" s="15">
        <v>36</v>
      </c>
      <c r="J22" s="16">
        <v>10.7</v>
      </c>
      <c r="K22" s="14">
        <f t="shared" si="0"/>
        <v>29.72222222222222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0.9</v>
      </c>
      <c r="Q22" s="14">
        <f t="shared" si="8"/>
        <v>0.9782608695652175</v>
      </c>
      <c r="R22" s="15">
        <v>390</v>
      </c>
      <c r="S22" s="16">
        <v>17.2</v>
      </c>
      <c r="T22" s="14">
        <f t="shared" si="25"/>
        <v>4.41025641025641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58.4</v>
      </c>
      <c r="Z22" s="14">
        <f t="shared" si="10"/>
        <v>53.090909090909086</v>
      </c>
      <c r="AA22" s="15">
        <v>120</v>
      </c>
      <c r="AB22" s="16">
        <v>13.4</v>
      </c>
      <c r="AC22" s="14">
        <f t="shared" si="11"/>
        <v>11.166666666666666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5082.2</v>
      </c>
      <c r="AK22" s="16">
        <v>980.8</v>
      </c>
      <c r="AL22" s="14">
        <f t="shared" si="14"/>
        <v>19.298728896934396</v>
      </c>
      <c r="AM22" s="15">
        <v>1937.3</v>
      </c>
      <c r="AN22" s="31">
        <v>645.8</v>
      </c>
      <c r="AO22" s="14">
        <f t="shared" si="15"/>
        <v>33.33505394105198</v>
      </c>
      <c r="AP22" s="15">
        <v>982.7</v>
      </c>
      <c r="AQ22" s="16">
        <v>254.7</v>
      </c>
      <c r="AR22" s="14">
        <f>AQ22/AP22*100</f>
        <v>25.91838811437875</v>
      </c>
      <c r="AS22" s="25">
        <v>6676.2</v>
      </c>
      <c r="AT22" s="19">
        <v>1004.4</v>
      </c>
      <c r="AU22" s="14">
        <f t="shared" si="16"/>
        <v>15.044486384470208</v>
      </c>
      <c r="AV22" s="45">
        <v>1777.9</v>
      </c>
      <c r="AW22" s="32">
        <v>600.8</v>
      </c>
      <c r="AX22" s="14">
        <f t="shared" si="17"/>
        <v>33.792676753473195</v>
      </c>
      <c r="AY22" s="46">
        <v>1270.2</v>
      </c>
      <c r="AZ22" s="32">
        <v>443.2</v>
      </c>
      <c r="BA22" s="14">
        <f t="shared" si="1"/>
        <v>34.892142969611086</v>
      </c>
      <c r="BB22" s="43">
        <v>2421.9</v>
      </c>
      <c r="BC22" s="21">
        <v>77</v>
      </c>
      <c r="BD22" s="14">
        <f t="shared" si="18"/>
        <v>3.17932201990173</v>
      </c>
      <c r="BE22" s="20">
        <v>922.6</v>
      </c>
      <c r="BF22" s="21">
        <v>25</v>
      </c>
      <c r="BG22" s="14">
        <f t="shared" si="19"/>
        <v>2.7097333622371558</v>
      </c>
      <c r="BH22" s="20">
        <v>1461.5</v>
      </c>
      <c r="BI22" s="32">
        <v>271.1</v>
      </c>
      <c r="BJ22" s="14">
        <f t="shared" si="20"/>
        <v>18.54943551146083</v>
      </c>
      <c r="BK22" s="33">
        <v>0</v>
      </c>
      <c r="BL22" s="33">
        <f t="shared" si="21"/>
        <v>261.29999999999984</v>
      </c>
      <c r="BM22" s="14" t="e">
        <f t="shared" si="22"/>
        <v>#DIV/0!</v>
      </c>
      <c r="BN22" s="22">
        <f t="shared" si="23"/>
        <v>-238.80000000000018</v>
      </c>
      <c r="BO22" s="22">
        <f t="shared" si="2"/>
        <v>261.29999999999984</v>
      </c>
      <c r="BP22" s="14">
        <f t="shared" si="24"/>
        <v>-109.42211055276367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4175.1</v>
      </c>
      <c r="D23" s="34">
        <f t="shared" si="4"/>
        <v>1020</v>
      </c>
      <c r="E23" s="14">
        <f t="shared" si="5"/>
        <v>24.430552561615286</v>
      </c>
      <c r="F23" s="42">
        <v>1062.3</v>
      </c>
      <c r="G23" s="16">
        <v>257</v>
      </c>
      <c r="H23" s="14">
        <f t="shared" si="6"/>
        <v>24.192789230914055</v>
      </c>
      <c r="I23" s="15">
        <v>35</v>
      </c>
      <c r="J23" s="16">
        <v>11.5</v>
      </c>
      <c r="K23" s="14">
        <f t="shared" si="0"/>
        <v>32.857142857142854</v>
      </c>
      <c r="L23" s="15">
        <v>31</v>
      </c>
      <c r="M23" s="16">
        <v>73.4</v>
      </c>
      <c r="N23" s="14">
        <f t="shared" si="7"/>
        <v>236.77419354838713</v>
      </c>
      <c r="O23" s="15">
        <v>50</v>
      </c>
      <c r="P23" s="16">
        <v>0.2</v>
      </c>
      <c r="Q23" s="14">
        <f t="shared" si="8"/>
        <v>0.4</v>
      </c>
      <c r="R23" s="15">
        <v>267</v>
      </c>
      <c r="S23" s="16">
        <v>5.7</v>
      </c>
      <c r="T23" s="14">
        <f t="shared" si="25"/>
        <v>2.134831460674157</v>
      </c>
      <c r="U23" s="15">
        <v>0</v>
      </c>
      <c r="V23" s="17">
        <v>0</v>
      </c>
      <c r="W23" s="14" t="e">
        <f t="shared" si="9"/>
        <v>#DIV/0!</v>
      </c>
      <c r="X23" s="15">
        <v>280</v>
      </c>
      <c r="Y23" s="17">
        <v>51.5</v>
      </c>
      <c r="Z23" s="14">
        <f t="shared" si="10"/>
        <v>18.392857142857146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3112.8</v>
      </c>
      <c r="AK23" s="16">
        <v>763</v>
      </c>
      <c r="AL23" s="14">
        <f t="shared" si="14"/>
        <v>24.511693652017474</v>
      </c>
      <c r="AM23" s="15">
        <v>985.7</v>
      </c>
      <c r="AN23" s="16">
        <v>328.5</v>
      </c>
      <c r="AO23" s="14">
        <f t="shared" si="15"/>
        <v>33.326569950289134</v>
      </c>
      <c r="AP23" s="15">
        <v>1213.4</v>
      </c>
      <c r="AQ23" s="16">
        <v>404.5</v>
      </c>
      <c r="AR23" s="14">
        <f>AQ23/AP23*100</f>
        <v>33.33608043514092</v>
      </c>
      <c r="AS23" s="25">
        <v>4577.4</v>
      </c>
      <c r="AT23" s="32">
        <v>639.4</v>
      </c>
      <c r="AU23" s="14">
        <f t="shared" si="16"/>
        <v>13.968628479049242</v>
      </c>
      <c r="AV23" s="45">
        <v>1431.7</v>
      </c>
      <c r="AW23" s="19">
        <v>417.5</v>
      </c>
      <c r="AX23" s="14">
        <f t="shared" si="17"/>
        <v>29.16113710972969</v>
      </c>
      <c r="AY23" s="46">
        <v>923</v>
      </c>
      <c r="AZ23" s="19">
        <v>250</v>
      </c>
      <c r="BA23" s="14">
        <f t="shared" si="1"/>
        <v>27.085590465872155</v>
      </c>
      <c r="BB23" s="25">
        <v>898.9</v>
      </c>
      <c r="BC23" s="21">
        <v>19.7</v>
      </c>
      <c r="BD23" s="14">
        <f t="shared" si="18"/>
        <v>2.191567471353877</v>
      </c>
      <c r="BE23" s="20">
        <v>745.2</v>
      </c>
      <c r="BF23" s="21">
        <v>61.4</v>
      </c>
      <c r="BG23" s="14">
        <f t="shared" si="19"/>
        <v>8.239398819108963</v>
      </c>
      <c r="BH23" s="20">
        <v>1409.3</v>
      </c>
      <c r="BI23" s="19">
        <v>107.4</v>
      </c>
      <c r="BJ23" s="14">
        <f t="shared" si="20"/>
        <v>7.620804654793161</v>
      </c>
      <c r="BK23" s="33">
        <v>0</v>
      </c>
      <c r="BL23" s="33">
        <f t="shared" si="21"/>
        <v>380.6</v>
      </c>
      <c r="BM23" s="14" t="e">
        <f t="shared" si="22"/>
        <v>#DIV/0!</v>
      </c>
      <c r="BN23" s="22">
        <f t="shared" si="23"/>
        <v>-402.2999999999993</v>
      </c>
      <c r="BO23" s="22">
        <f t="shared" si="2"/>
        <v>380.6</v>
      </c>
      <c r="BP23" s="14">
        <f t="shared" si="24"/>
        <v>-94.60601541138472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6406.9</v>
      </c>
      <c r="D24" s="34">
        <f t="shared" si="4"/>
        <v>1002.1</v>
      </c>
      <c r="E24" s="14">
        <f t="shared" si="5"/>
        <v>15.640949601211195</v>
      </c>
      <c r="F24" s="42">
        <v>817.2</v>
      </c>
      <c r="G24" s="31">
        <v>217.5</v>
      </c>
      <c r="H24" s="14">
        <f t="shared" si="6"/>
        <v>26.61527165932452</v>
      </c>
      <c r="I24" s="15">
        <v>99.8</v>
      </c>
      <c r="J24" s="16">
        <v>16.7</v>
      </c>
      <c r="K24" s="14">
        <f t="shared" si="0"/>
        <v>16.733466933867735</v>
      </c>
      <c r="L24" s="15">
        <v>49</v>
      </c>
      <c r="M24" s="16">
        <v>55.8</v>
      </c>
      <c r="N24" s="14">
        <f t="shared" si="7"/>
        <v>113.87755102040815</v>
      </c>
      <c r="O24" s="15">
        <v>119</v>
      </c>
      <c r="P24" s="16">
        <v>1.1</v>
      </c>
      <c r="Q24" s="14">
        <f t="shared" si="8"/>
        <v>0.9243697478991597</v>
      </c>
      <c r="R24" s="15">
        <v>237</v>
      </c>
      <c r="S24" s="16">
        <v>12.6</v>
      </c>
      <c r="T24" s="14">
        <f t="shared" si="25"/>
        <v>5.3164556962025316</v>
      </c>
      <c r="U24" s="15">
        <v>0</v>
      </c>
      <c r="V24" s="17">
        <v>0</v>
      </c>
      <c r="W24" s="14" t="e">
        <f t="shared" si="9"/>
        <v>#DIV/0!</v>
      </c>
      <c r="X24" s="15">
        <v>52</v>
      </c>
      <c r="Y24" s="17">
        <v>54.3</v>
      </c>
      <c r="Z24" s="14">
        <f t="shared" si="10"/>
        <v>104.4230769230769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5.5</v>
      </c>
      <c r="AI24" s="14">
        <f t="shared" si="13"/>
        <v>27.500000000000004</v>
      </c>
      <c r="AJ24" s="42">
        <v>5589.7</v>
      </c>
      <c r="AK24" s="16">
        <v>784.6</v>
      </c>
      <c r="AL24" s="14">
        <f t="shared" si="14"/>
        <v>14.036531477539047</v>
      </c>
      <c r="AM24" s="15">
        <v>1129.4</v>
      </c>
      <c r="AN24" s="16">
        <v>376.5</v>
      </c>
      <c r="AO24" s="14">
        <f t="shared" si="15"/>
        <v>33.33628475296617</v>
      </c>
      <c r="AP24" s="42">
        <v>1625.4</v>
      </c>
      <c r="AQ24" s="16">
        <v>378.1</v>
      </c>
      <c r="AR24" s="14">
        <f t="shared" si="26"/>
        <v>23.261966285222098</v>
      </c>
      <c r="AS24" s="25">
        <v>7114</v>
      </c>
      <c r="AT24" s="19">
        <v>693.3</v>
      </c>
      <c r="AU24" s="14">
        <f t="shared" si="16"/>
        <v>9.745572111329771</v>
      </c>
      <c r="AV24" s="24">
        <v>1300.3</v>
      </c>
      <c r="AW24" s="19">
        <v>424.7</v>
      </c>
      <c r="AX24" s="14">
        <f t="shared" si="17"/>
        <v>32.661693455356456</v>
      </c>
      <c r="AY24" s="20">
        <v>857.4</v>
      </c>
      <c r="AZ24" s="32">
        <v>265.1</v>
      </c>
      <c r="BA24" s="14">
        <f t="shared" si="1"/>
        <v>30.919057616048523</v>
      </c>
      <c r="BB24" s="25">
        <v>2037.7</v>
      </c>
      <c r="BC24" s="21">
        <v>12.7</v>
      </c>
      <c r="BD24" s="14">
        <f t="shared" si="18"/>
        <v>0.6232517053540756</v>
      </c>
      <c r="BE24" s="20">
        <v>446.2</v>
      </c>
      <c r="BF24" s="21">
        <v>16.2</v>
      </c>
      <c r="BG24" s="14">
        <f t="shared" si="19"/>
        <v>3.630658897355446</v>
      </c>
      <c r="BH24" s="20">
        <v>3237.5</v>
      </c>
      <c r="BI24" s="19">
        <v>211.4</v>
      </c>
      <c r="BJ24" s="14">
        <f t="shared" si="20"/>
        <v>6.5297297297297305</v>
      </c>
      <c r="BK24" s="33">
        <v>0</v>
      </c>
      <c r="BL24" s="33">
        <f t="shared" si="21"/>
        <v>308.80000000000007</v>
      </c>
      <c r="BM24" s="14" t="e">
        <f t="shared" si="22"/>
        <v>#DIV/0!</v>
      </c>
      <c r="BN24" s="22">
        <f t="shared" si="23"/>
        <v>-707.1000000000004</v>
      </c>
      <c r="BO24" s="22">
        <f t="shared" si="2"/>
        <v>308.80000000000007</v>
      </c>
      <c r="BP24" s="14">
        <f t="shared" si="24"/>
        <v>-43.67133361617875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3295.1</v>
      </c>
      <c r="D25" s="34">
        <f t="shared" si="4"/>
        <v>800</v>
      </c>
      <c r="E25" s="14">
        <f t="shared" si="5"/>
        <v>24.278474097902947</v>
      </c>
      <c r="F25" s="42">
        <v>844.4</v>
      </c>
      <c r="G25" s="16">
        <v>217.5</v>
      </c>
      <c r="H25" s="14">
        <f t="shared" si="6"/>
        <v>25.757934628138322</v>
      </c>
      <c r="I25" s="15">
        <v>110</v>
      </c>
      <c r="J25" s="16">
        <v>26.8</v>
      </c>
      <c r="K25" s="14">
        <f t="shared" si="0"/>
        <v>24.363636363636367</v>
      </c>
      <c r="L25" s="15">
        <v>235</v>
      </c>
      <c r="M25" s="16">
        <v>106.1</v>
      </c>
      <c r="N25" s="14">
        <f t="shared" si="7"/>
        <v>45.148936170212764</v>
      </c>
      <c r="O25" s="15">
        <v>43</v>
      </c>
      <c r="P25" s="16">
        <v>2.3</v>
      </c>
      <c r="Q25" s="14">
        <f t="shared" si="8"/>
        <v>5.348837209302325</v>
      </c>
      <c r="R25" s="15">
        <v>188</v>
      </c>
      <c r="S25" s="31">
        <v>4.8</v>
      </c>
      <c r="T25" s="14">
        <f t="shared" si="25"/>
        <v>2.553191489361702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8.3</v>
      </c>
      <c r="Z25" s="14">
        <f t="shared" si="10"/>
        <v>25.151515151515152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2450.7</v>
      </c>
      <c r="AK25" s="16">
        <v>582.5</v>
      </c>
      <c r="AL25" s="14">
        <f t="shared" si="14"/>
        <v>23.768719141469784</v>
      </c>
      <c r="AM25" s="15">
        <v>611.4</v>
      </c>
      <c r="AN25" s="16">
        <v>203.8</v>
      </c>
      <c r="AO25" s="14">
        <f>AN25/AM25*100</f>
        <v>33.333333333333336</v>
      </c>
      <c r="AP25" s="15">
        <v>1249.6</v>
      </c>
      <c r="AQ25" s="16">
        <v>348.7</v>
      </c>
      <c r="AR25" s="14">
        <f t="shared" si="26"/>
        <v>27.904929577464788</v>
      </c>
      <c r="AS25" s="25">
        <v>3293.5</v>
      </c>
      <c r="AT25" s="32">
        <v>546.3</v>
      </c>
      <c r="AU25" s="14">
        <v>0</v>
      </c>
      <c r="AV25" s="24">
        <v>1305.3</v>
      </c>
      <c r="AW25" s="19">
        <v>405</v>
      </c>
      <c r="AX25" s="14">
        <f t="shared" si="17"/>
        <v>31.027350034474832</v>
      </c>
      <c r="AY25" s="20">
        <v>868.6</v>
      </c>
      <c r="AZ25" s="19">
        <v>264.7</v>
      </c>
      <c r="BA25" s="14">
        <f t="shared" si="1"/>
        <v>30.474326502417682</v>
      </c>
      <c r="BB25" s="25">
        <v>541.5</v>
      </c>
      <c r="BC25" s="21">
        <v>4.1</v>
      </c>
      <c r="BD25" s="14">
        <f t="shared" si="18"/>
        <v>0.7571560480147738</v>
      </c>
      <c r="BE25" s="20">
        <v>493.8</v>
      </c>
      <c r="BF25" s="21">
        <v>0</v>
      </c>
      <c r="BG25" s="14">
        <f t="shared" si="19"/>
        <v>0</v>
      </c>
      <c r="BH25" s="46">
        <v>860.6</v>
      </c>
      <c r="BI25" s="19">
        <v>105.9</v>
      </c>
      <c r="BJ25" s="14">
        <f t="shared" si="20"/>
        <v>12.305368347664421</v>
      </c>
      <c r="BK25" s="33">
        <v>0</v>
      </c>
      <c r="BL25" s="33">
        <f t="shared" si="21"/>
        <v>253.70000000000005</v>
      </c>
      <c r="BM25" s="14" t="e">
        <f t="shared" si="22"/>
        <v>#DIV/0!</v>
      </c>
      <c r="BN25" s="22">
        <f t="shared" si="23"/>
        <v>1.599999999999909</v>
      </c>
      <c r="BO25" s="22">
        <f t="shared" si="2"/>
        <v>253.70000000000005</v>
      </c>
      <c r="BP25" s="14">
        <f t="shared" si="24"/>
        <v>15856.250000000904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4950.3</v>
      </c>
      <c r="D26" s="34">
        <f t="shared" si="4"/>
        <v>1075.3</v>
      </c>
      <c r="E26" s="14">
        <f t="shared" si="5"/>
        <v>21.721915843484233</v>
      </c>
      <c r="F26" s="15">
        <v>1293</v>
      </c>
      <c r="G26" s="16">
        <v>220.9</v>
      </c>
      <c r="H26" s="14">
        <f t="shared" si="6"/>
        <v>17.08430007733952</v>
      </c>
      <c r="I26" s="15">
        <v>38</v>
      </c>
      <c r="J26" s="38">
        <v>8.4</v>
      </c>
      <c r="K26" s="14">
        <f t="shared" si="0"/>
        <v>22.10526315789474</v>
      </c>
      <c r="L26" s="15">
        <v>181</v>
      </c>
      <c r="M26" s="16">
        <v>6.2</v>
      </c>
      <c r="N26" s="14">
        <f t="shared" si="7"/>
        <v>3.4254143646408846</v>
      </c>
      <c r="O26" s="15">
        <v>132</v>
      </c>
      <c r="P26" s="16">
        <v>0.6</v>
      </c>
      <c r="Q26" s="14">
        <f t="shared" si="8"/>
        <v>0.45454545454545453</v>
      </c>
      <c r="R26" s="15">
        <v>335</v>
      </c>
      <c r="S26" s="16">
        <v>15.1</v>
      </c>
      <c r="T26" s="14">
        <f t="shared" si="25"/>
        <v>4.507462686567163</v>
      </c>
      <c r="U26" s="15">
        <v>0</v>
      </c>
      <c r="V26" s="17">
        <v>0</v>
      </c>
      <c r="W26" s="14" t="e">
        <f t="shared" si="9"/>
        <v>#DIV/0!</v>
      </c>
      <c r="X26" s="15">
        <v>167</v>
      </c>
      <c r="Y26" s="17">
        <v>51.1</v>
      </c>
      <c r="Z26" s="14">
        <f t="shared" si="10"/>
        <v>30.598802395209585</v>
      </c>
      <c r="AA26" s="15">
        <v>10</v>
      </c>
      <c r="AB26" s="16">
        <v>4</v>
      </c>
      <c r="AC26" s="14">
        <f t="shared" si="11"/>
        <v>40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3657.3</v>
      </c>
      <c r="AK26" s="16">
        <v>854.4</v>
      </c>
      <c r="AL26" s="14">
        <f t="shared" si="14"/>
        <v>23.361496185710767</v>
      </c>
      <c r="AM26" s="15">
        <v>1477.3</v>
      </c>
      <c r="AN26" s="16">
        <v>492.4</v>
      </c>
      <c r="AO26" s="14">
        <f t="shared" si="15"/>
        <v>33.33107696473296</v>
      </c>
      <c r="AP26" s="15">
        <v>1038.6</v>
      </c>
      <c r="AQ26" s="16">
        <v>294</v>
      </c>
      <c r="AR26" s="14">
        <f t="shared" si="26"/>
        <v>28.30733679953784</v>
      </c>
      <c r="AS26" s="25">
        <v>5103.2</v>
      </c>
      <c r="AT26" s="19">
        <v>818.4</v>
      </c>
      <c r="AU26" s="14">
        <f t="shared" si="16"/>
        <v>16.036996394419187</v>
      </c>
      <c r="AV26" s="24">
        <v>1436.5</v>
      </c>
      <c r="AW26" s="19">
        <v>384.4</v>
      </c>
      <c r="AX26" s="14">
        <f t="shared" si="17"/>
        <v>26.75948485903237</v>
      </c>
      <c r="AY26" s="20">
        <v>1108.3</v>
      </c>
      <c r="AZ26" s="19">
        <v>289.4</v>
      </c>
      <c r="BA26" s="14">
        <f t="shared" si="1"/>
        <v>26.11206352070739</v>
      </c>
      <c r="BB26" s="25">
        <v>1099.2</v>
      </c>
      <c r="BC26" s="21">
        <v>49.3</v>
      </c>
      <c r="BD26" s="14">
        <f t="shared" si="18"/>
        <v>4.485080058224162</v>
      </c>
      <c r="BE26" s="20">
        <v>892.5</v>
      </c>
      <c r="BF26" s="21">
        <v>83.4</v>
      </c>
      <c r="BG26" s="14">
        <f t="shared" si="19"/>
        <v>9.344537815126051</v>
      </c>
      <c r="BH26" s="20">
        <v>1582.7</v>
      </c>
      <c r="BI26" s="32">
        <v>271.3</v>
      </c>
      <c r="BJ26" s="14">
        <f t="shared" si="20"/>
        <v>17.14159347949706</v>
      </c>
      <c r="BK26" s="33">
        <v>0</v>
      </c>
      <c r="BL26" s="33">
        <f t="shared" si="21"/>
        <v>256.9</v>
      </c>
      <c r="BM26" s="14" t="e">
        <f t="shared" si="22"/>
        <v>#DIV/0!</v>
      </c>
      <c r="BN26" s="22">
        <f t="shared" si="23"/>
        <v>-152.89999999999964</v>
      </c>
      <c r="BO26" s="22">
        <f t="shared" si="2"/>
        <v>256.9</v>
      </c>
      <c r="BP26" s="14">
        <f t="shared" si="24"/>
        <v>-168.01831262262957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4189.6</v>
      </c>
      <c r="D27" s="30">
        <f t="shared" si="4"/>
        <v>1024.3999999999999</v>
      </c>
      <c r="E27" s="14">
        <f t="shared" si="5"/>
        <v>24.451021577238873</v>
      </c>
      <c r="F27" s="15">
        <v>783.2</v>
      </c>
      <c r="G27" s="31">
        <v>211.6</v>
      </c>
      <c r="H27" s="14">
        <f t="shared" si="6"/>
        <v>27.017364657814092</v>
      </c>
      <c r="I27" s="15">
        <v>24</v>
      </c>
      <c r="J27" s="31">
        <v>6.5</v>
      </c>
      <c r="K27" s="14">
        <f t="shared" si="0"/>
        <v>27.083333333333332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2</v>
      </c>
      <c r="Q27" s="14">
        <f t="shared" si="8"/>
        <v>5</v>
      </c>
      <c r="R27" s="15">
        <v>177</v>
      </c>
      <c r="S27" s="16">
        <v>19</v>
      </c>
      <c r="T27" s="14">
        <f t="shared" si="25"/>
        <v>10.734463276836157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34.1</v>
      </c>
      <c r="Z27" s="14">
        <f t="shared" si="10"/>
        <v>32.16981132075472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3406.4</v>
      </c>
      <c r="AK27" s="16">
        <v>812.8</v>
      </c>
      <c r="AL27" s="14">
        <f t="shared" si="14"/>
        <v>23.860967590418035</v>
      </c>
      <c r="AM27" s="15">
        <v>1480.1</v>
      </c>
      <c r="AN27" s="16">
        <v>493.4</v>
      </c>
      <c r="AO27" s="14">
        <f t="shared" si="15"/>
        <v>33.33558543341666</v>
      </c>
      <c r="AP27" s="15">
        <v>1001.9</v>
      </c>
      <c r="AQ27" s="16">
        <v>257.3</v>
      </c>
      <c r="AR27" s="14">
        <f t="shared" si="26"/>
        <v>25.68120570915261</v>
      </c>
      <c r="AS27" s="25">
        <v>4168.7</v>
      </c>
      <c r="AT27" s="19">
        <v>728.9</v>
      </c>
      <c r="AU27" s="14">
        <f t="shared" si="16"/>
        <v>17.485067287163865</v>
      </c>
      <c r="AV27" s="24">
        <v>1486.1</v>
      </c>
      <c r="AW27" s="32">
        <v>470</v>
      </c>
      <c r="AX27" s="14">
        <f t="shared" si="17"/>
        <v>31.626404683399507</v>
      </c>
      <c r="AY27" s="20">
        <v>1160.2</v>
      </c>
      <c r="AZ27" s="32">
        <v>344.6</v>
      </c>
      <c r="BA27" s="14">
        <f t="shared" si="1"/>
        <v>29.70177555593863</v>
      </c>
      <c r="BB27" s="25">
        <v>1148.6</v>
      </c>
      <c r="BC27" s="21">
        <v>54.8</v>
      </c>
      <c r="BD27" s="14">
        <f t="shared" si="18"/>
        <v>4.7710255963782</v>
      </c>
      <c r="BE27" s="20">
        <v>403.5</v>
      </c>
      <c r="BF27" s="21">
        <v>85.6</v>
      </c>
      <c r="BG27" s="14">
        <f t="shared" si="19"/>
        <v>21.21437422552664</v>
      </c>
      <c r="BH27" s="20">
        <v>1038.2</v>
      </c>
      <c r="BI27" s="32">
        <v>90.7</v>
      </c>
      <c r="BJ27" s="14">
        <f t="shared" si="20"/>
        <v>8.736274320940089</v>
      </c>
      <c r="BK27" s="33">
        <v>0</v>
      </c>
      <c r="BL27" s="33">
        <f t="shared" si="21"/>
        <v>295.4999999999999</v>
      </c>
      <c r="BM27" s="14" t="e">
        <f t="shared" si="22"/>
        <v>#DIV/0!</v>
      </c>
      <c r="BN27" s="22">
        <f t="shared" si="23"/>
        <v>20.900000000000546</v>
      </c>
      <c r="BO27" s="22">
        <f t="shared" si="2"/>
        <v>295.4999999999999</v>
      </c>
      <c r="BP27" s="14">
        <f t="shared" si="24"/>
        <v>1413.875598086087</v>
      </c>
      <c r="BQ27" s="6"/>
      <c r="BR27" s="23"/>
    </row>
    <row r="28" spans="1:70" ht="15.75">
      <c r="A28" s="11">
        <v>19</v>
      </c>
      <c r="B28" s="12" t="s">
        <v>45</v>
      </c>
      <c r="C28" s="13">
        <f t="shared" si="3"/>
        <v>14135.7</v>
      </c>
      <c r="D28" s="14">
        <f t="shared" si="4"/>
        <v>1663.9</v>
      </c>
      <c r="E28" s="14">
        <f t="shared" si="5"/>
        <v>11.770906286918937</v>
      </c>
      <c r="F28" s="15">
        <v>1586.1</v>
      </c>
      <c r="G28" s="16">
        <v>662.4</v>
      </c>
      <c r="H28" s="14">
        <f t="shared" si="6"/>
        <v>41.76281445053906</v>
      </c>
      <c r="I28" s="15">
        <v>128</v>
      </c>
      <c r="J28" s="16">
        <v>38.2</v>
      </c>
      <c r="K28" s="14">
        <f t="shared" si="0"/>
        <v>29.843750000000004</v>
      </c>
      <c r="L28" s="15">
        <v>60</v>
      </c>
      <c r="M28" s="31">
        <v>49.6</v>
      </c>
      <c r="N28" s="14">
        <f t="shared" si="7"/>
        <v>82.66666666666667</v>
      </c>
      <c r="O28" s="15">
        <v>165</v>
      </c>
      <c r="P28" s="16">
        <v>0.9</v>
      </c>
      <c r="Q28" s="14">
        <f t="shared" si="8"/>
        <v>0.5454545454545455</v>
      </c>
      <c r="R28" s="15">
        <v>304.1</v>
      </c>
      <c r="S28" s="16">
        <v>9.7</v>
      </c>
      <c r="T28" s="14">
        <f t="shared" si="25"/>
        <v>3.18974021703387</v>
      </c>
      <c r="U28" s="15">
        <v>0</v>
      </c>
      <c r="V28" s="17">
        <v>0</v>
      </c>
      <c r="W28" s="14" t="e">
        <f t="shared" si="9"/>
        <v>#DIV/0!</v>
      </c>
      <c r="X28" s="15">
        <v>240</v>
      </c>
      <c r="Y28" s="17">
        <v>134.5</v>
      </c>
      <c r="Z28" s="14">
        <f t="shared" si="10"/>
        <v>56.041666666666664</v>
      </c>
      <c r="AA28" s="15">
        <v>150</v>
      </c>
      <c r="AB28" s="16">
        <v>252.3</v>
      </c>
      <c r="AC28" s="14">
        <f t="shared" si="11"/>
        <v>168.20000000000002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12549.6</v>
      </c>
      <c r="AK28" s="16">
        <v>1001.5</v>
      </c>
      <c r="AL28" s="14">
        <f t="shared" si="14"/>
        <v>7.980334034550903</v>
      </c>
      <c r="AM28" s="15">
        <v>1354.2</v>
      </c>
      <c r="AN28" s="16">
        <v>451.4</v>
      </c>
      <c r="AO28" s="14">
        <f t="shared" si="15"/>
        <v>33.33333333333333</v>
      </c>
      <c r="AP28" s="15">
        <v>3581.8</v>
      </c>
      <c r="AQ28" s="16">
        <v>520.2</v>
      </c>
      <c r="AR28" s="14">
        <f t="shared" si="26"/>
        <v>14.523423976771458</v>
      </c>
      <c r="AS28" s="25">
        <v>14545.6</v>
      </c>
      <c r="AT28" s="19">
        <v>833.1</v>
      </c>
      <c r="AU28" s="14">
        <f>AT28/AS28*100</f>
        <v>5.727505224947751</v>
      </c>
      <c r="AV28" s="24">
        <v>1698.2</v>
      </c>
      <c r="AW28" s="19">
        <v>462</v>
      </c>
      <c r="AX28" s="14">
        <f t="shared" si="17"/>
        <v>27.205276174773292</v>
      </c>
      <c r="AY28" s="20">
        <v>1371.9</v>
      </c>
      <c r="AZ28" s="19">
        <v>376.5</v>
      </c>
      <c r="BA28" s="14">
        <f t="shared" si="1"/>
        <v>27.443691231139294</v>
      </c>
      <c r="BB28" s="25">
        <v>1175.7</v>
      </c>
      <c r="BC28" s="21">
        <v>0</v>
      </c>
      <c r="BD28" s="14">
        <f t="shared" si="18"/>
        <v>0</v>
      </c>
      <c r="BE28" s="20">
        <v>230.8</v>
      </c>
      <c r="BF28" s="21">
        <v>24.3</v>
      </c>
      <c r="BG28" s="14">
        <f t="shared" si="19"/>
        <v>10.528596187175044</v>
      </c>
      <c r="BH28" s="20">
        <v>11348.7</v>
      </c>
      <c r="BI28" s="19">
        <v>315.8</v>
      </c>
      <c r="BJ28" s="14">
        <f t="shared" si="20"/>
        <v>2.782697577696124</v>
      </c>
      <c r="BK28" s="33">
        <v>0</v>
      </c>
      <c r="BL28" s="33">
        <f t="shared" si="21"/>
        <v>830.8000000000001</v>
      </c>
      <c r="BM28" s="14" t="e">
        <f t="shared" si="22"/>
        <v>#DIV/0!</v>
      </c>
      <c r="BN28" s="22">
        <f t="shared" si="23"/>
        <v>-409.89999999999964</v>
      </c>
      <c r="BO28" s="22">
        <f t="shared" si="2"/>
        <v>830.8000000000001</v>
      </c>
      <c r="BP28" s="14">
        <f t="shared" si="24"/>
        <v>-202.68358136130783</v>
      </c>
      <c r="BQ28" s="6"/>
      <c r="BR28" s="23"/>
    </row>
    <row r="29" spans="1:70" ht="14.25" customHeight="1">
      <c r="A29" s="67" t="s">
        <v>17</v>
      </c>
      <c r="B29" s="68"/>
      <c r="C29" s="41">
        <f>SUM(C10:C28)</f>
        <v>201011.69999999998</v>
      </c>
      <c r="D29" s="41">
        <f>SUM(D10:D28)</f>
        <v>30515.4</v>
      </c>
      <c r="E29" s="35">
        <f>D29/C29*100</f>
        <v>15.18090738001818</v>
      </c>
      <c r="F29" s="41">
        <f>SUM(F10:F28)</f>
        <v>60156.799999999996</v>
      </c>
      <c r="G29" s="41">
        <f>SUM(G10:G28)</f>
        <v>13765.5</v>
      </c>
      <c r="H29" s="35">
        <f>G29/F29*100</f>
        <v>22.882699877653067</v>
      </c>
      <c r="I29" s="41">
        <f>SUM(I10:I28)</f>
        <v>22892.8</v>
      </c>
      <c r="J29" s="41">
        <f>SUM(J10:J28)</f>
        <v>6027.6</v>
      </c>
      <c r="K29" s="30">
        <f t="shared" si="0"/>
        <v>26.329675705898804</v>
      </c>
      <c r="L29" s="41">
        <f>SUM(L10:L28)</f>
        <v>922.6</v>
      </c>
      <c r="M29" s="41">
        <f>SUM(M10:M28)</f>
        <v>397.00000000000006</v>
      </c>
      <c r="N29" s="35">
        <f>M29/L29*100</f>
        <v>43.030565792326044</v>
      </c>
      <c r="O29" s="41">
        <f>SUM(O10:O28)</f>
        <v>6369</v>
      </c>
      <c r="P29" s="41">
        <f>SUM(P10:P28)</f>
        <v>179.9</v>
      </c>
      <c r="Q29" s="35">
        <f>P29/O29*100</f>
        <v>2.8246192494897158</v>
      </c>
      <c r="R29" s="41">
        <f>SUM(R10:R28)</f>
        <v>12883.000000000002</v>
      </c>
      <c r="S29" s="41">
        <f>SUM(S10:S28)</f>
        <v>2271.2</v>
      </c>
      <c r="T29" s="35">
        <f>S29/R29*100</f>
        <v>17.62943413801133</v>
      </c>
      <c r="U29" s="41">
        <f>SUM(U10:U28)</f>
        <v>1510</v>
      </c>
      <c r="V29" s="41">
        <f>SUM(V10:V28)</f>
        <v>125.2</v>
      </c>
      <c r="W29" s="35">
        <f>V29/U29*100</f>
        <v>8.291390728476822</v>
      </c>
      <c r="X29" s="41">
        <f>SUM(X10:X28)</f>
        <v>3188</v>
      </c>
      <c r="Y29" s="41">
        <f>SUM(Y10:Y28)</f>
        <v>1099.8999999999999</v>
      </c>
      <c r="Z29" s="35">
        <f>Y29/X29*100</f>
        <v>34.501254705144284</v>
      </c>
      <c r="AA29" s="41">
        <f>SUM(AA10:AA28)</f>
        <v>755</v>
      </c>
      <c r="AB29" s="41">
        <f>SUM(AB10:AB28)</f>
        <v>408.5</v>
      </c>
      <c r="AC29" s="35">
        <f>AB29/AA29*100</f>
        <v>54.105960264900666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536</v>
      </c>
      <c r="AH29" s="41">
        <f>SUM(AH10:AH28)</f>
        <v>202.1</v>
      </c>
      <c r="AI29" s="30">
        <f t="shared" si="13"/>
        <v>37.70522388059702</v>
      </c>
      <c r="AJ29" s="41">
        <f>SUM(AJ10:AJ28)</f>
        <v>140854.9</v>
      </c>
      <c r="AK29" s="41">
        <f>SUM(AK10:AK28)</f>
        <v>16749.9</v>
      </c>
      <c r="AL29" s="35">
        <f>AK29/AJ29*100</f>
        <v>11.891599085299838</v>
      </c>
      <c r="AM29" s="41">
        <f>SUM(AM10:AM28)</f>
        <v>28070.300000000007</v>
      </c>
      <c r="AN29" s="41">
        <f>SUM(AN10:AN28)</f>
        <v>9356.599999999999</v>
      </c>
      <c r="AO29" s="35">
        <f>AN29/AM29*100</f>
        <v>33.33273958596807</v>
      </c>
      <c r="AP29" s="41">
        <f>SUM(AP10:AP28)</f>
        <v>21098.4</v>
      </c>
      <c r="AQ29" s="41">
        <f>SUM(AQ10:AQ28)</f>
        <v>5126.4</v>
      </c>
      <c r="AR29" s="35">
        <f>AQ29/AP29*100</f>
        <v>24.297577067455347</v>
      </c>
      <c r="AS29" s="41">
        <f>SUM(AS10:AS28)</f>
        <v>211889.1</v>
      </c>
      <c r="AT29" s="41">
        <f>SUM(AT10:AT28)</f>
        <v>21393.9</v>
      </c>
      <c r="AU29" s="35">
        <f>(AT29/AS29)*100</f>
        <v>10.096744004292812</v>
      </c>
      <c r="AV29" s="41">
        <f>SUM(AV10:AV28)</f>
        <v>35012</v>
      </c>
      <c r="AW29" s="41">
        <f>SUM(AW10:AW28)</f>
        <v>10224</v>
      </c>
      <c r="AX29" s="35">
        <f>AW29/AV29*100</f>
        <v>29.201416657146122</v>
      </c>
      <c r="AY29" s="41">
        <f>SUM(AY10:AY28)</f>
        <v>25357.9</v>
      </c>
      <c r="AZ29" s="41">
        <f>SUM(AZ10:AZ28)</f>
        <v>7228.5</v>
      </c>
      <c r="BA29" s="35">
        <f t="shared" si="1"/>
        <v>28.505909401015067</v>
      </c>
      <c r="BB29" s="41">
        <f>SUM(BB10:BB28)</f>
        <v>52120.19999999998</v>
      </c>
      <c r="BC29" s="41">
        <f>SUM(BC10:BC28)</f>
        <v>3696.4999999999995</v>
      </c>
      <c r="BD29" s="35">
        <f>BC29/BB29*100</f>
        <v>7.092259814812685</v>
      </c>
      <c r="BE29" s="41">
        <f>SUM(BE10:BE28)</f>
        <v>40562.200000000004</v>
      </c>
      <c r="BF29" s="41">
        <f>SUM(BF10:BF28)</f>
        <v>4011.4000000000005</v>
      </c>
      <c r="BG29" s="35">
        <f>BF29/BE29*100</f>
        <v>9.88950303484525</v>
      </c>
      <c r="BH29" s="41">
        <f>SUM(BH10:BH28)</f>
        <v>80475.09999999999</v>
      </c>
      <c r="BI29" s="41">
        <f>SUM(BI10:BI28)</f>
        <v>2662.2000000000007</v>
      </c>
      <c r="BJ29" s="35">
        <f>BI29/BH29*100</f>
        <v>3.308103997385528</v>
      </c>
      <c r="BK29" s="41">
        <f>SUM(BK10:BK28)</f>
        <v>-2480.4000000000005</v>
      </c>
      <c r="BL29" s="41">
        <f>SUM(BL10:BL28)</f>
        <v>9121.499999999998</v>
      </c>
      <c r="BM29" s="35">
        <f>BL29/BK29*100</f>
        <v>-367.743105950653</v>
      </c>
      <c r="BN29" s="27">
        <f>SUM(BN10:BN28)</f>
        <v>-10877.400000000003</v>
      </c>
      <c r="BO29" s="27">
        <f>SUM(BO10:BO28)</f>
        <v>9121.499999999998</v>
      </c>
      <c r="BP29" s="27">
        <f>BO29/BN29*100</f>
        <v>-83.85735561807046</v>
      </c>
      <c r="BQ29" s="6"/>
      <c r="BR29" s="23"/>
    </row>
    <row r="30" spans="3:68" ht="15.75" hidden="1">
      <c r="C30" s="28">
        <f aca="true" t="shared" si="27" ref="C30:AC30">C29-C20</f>
        <v>191527.49999999997</v>
      </c>
      <c r="D30" s="28">
        <f t="shared" si="27"/>
        <v>28713</v>
      </c>
      <c r="E30" s="28">
        <f t="shared" si="27"/>
        <v>-3.823331248437565</v>
      </c>
      <c r="F30" s="28">
        <f t="shared" si="27"/>
        <v>56996.299999999996</v>
      </c>
      <c r="G30" s="28">
        <f t="shared" si="27"/>
        <v>13138</v>
      </c>
      <c r="H30" s="28">
        <f t="shared" si="27"/>
        <v>3.0282464683823846</v>
      </c>
      <c r="I30" s="28">
        <f t="shared" si="27"/>
        <v>22492.8</v>
      </c>
      <c r="J30" s="28">
        <f t="shared" si="27"/>
        <v>5939.8</v>
      </c>
      <c r="K30" s="28">
        <f t="shared" si="27"/>
        <v>4.379675705898805</v>
      </c>
      <c r="L30" s="28">
        <f t="shared" si="27"/>
        <v>874.6</v>
      </c>
      <c r="M30" s="28">
        <f t="shared" si="27"/>
        <v>386.50000000000006</v>
      </c>
      <c r="N30" s="28">
        <f t="shared" si="27"/>
        <v>21.155565792326044</v>
      </c>
      <c r="O30" s="28">
        <f t="shared" si="27"/>
        <v>5884</v>
      </c>
      <c r="P30" s="28">
        <f t="shared" si="27"/>
        <v>165.4</v>
      </c>
      <c r="Q30" s="28">
        <f t="shared" si="27"/>
        <v>-0.1650714721597688</v>
      </c>
      <c r="R30" s="28">
        <f t="shared" si="27"/>
        <v>12086.000000000002</v>
      </c>
      <c r="S30" s="28">
        <f t="shared" si="27"/>
        <v>2201.7999999999997</v>
      </c>
      <c r="T30" s="28">
        <f t="shared" si="27"/>
        <v>8.921780436631154</v>
      </c>
      <c r="U30" s="28">
        <f t="shared" si="27"/>
        <v>1510</v>
      </c>
      <c r="V30" s="28">
        <f t="shared" si="27"/>
        <v>125.2</v>
      </c>
      <c r="W30" s="28" t="e">
        <f t="shared" si="27"/>
        <v>#DIV/0!</v>
      </c>
      <c r="X30" s="28">
        <f t="shared" si="27"/>
        <v>2848</v>
      </c>
      <c r="Y30" s="28">
        <f t="shared" si="27"/>
        <v>938.1999999999998</v>
      </c>
      <c r="Z30" s="28">
        <f t="shared" si="27"/>
        <v>-13.057568824267477</v>
      </c>
      <c r="AA30" s="28">
        <f t="shared" si="27"/>
        <v>450</v>
      </c>
      <c r="AB30" s="28">
        <f t="shared" si="27"/>
        <v>349.4</v>
      </c>
      <c r="AC30" s="28">
        <f t="shared" si="27"/>
        <v>34.7289110845728</v>
      </c>
      <c r="AD30" s="28"/>
      <c r="AE30" s="28"/>
      <c r="AF30" s="14" t="e">
        <f t="shared" si="12"/>
        <v>#DIV/0!</v>
      </c>
      <c r="AG30" s="28">
        <f aca="true" t="shared" si="28" ref="AG30:BP30">AG29-AG20</f>
        <v>520</v>
      </c>
      <c r="AH30" s="28">
        <f t="shared" si="28"/>
        <v>201.9</v>
      </c>
      <c r="AI30" s="14">
        <f t="shared" si="13"/>
        <v>38.82692307692307</v>
      </c>
      <c r="AJ30" s="28">
        <f t="shared" si="28"/>
        <v>134531.19999999998</v>
      </c>
      <c r="AK30" s="28">
        <f t="shared" si="28"/>
        <v>15575.000000000002</v>
      </c>
      <c r="AL30" s="28">
        <f t="shared" si="28"/>
        <v>-6.687713658821487</v>
      </c>
      <c r="AM30" s="28">
        <f t="shared" si="28"/>
        <v>24725.300000000007</v>
      </c>
      <c r="AN30" s="28">
        <f t="shared" si="28"/>
        <v>8241.599999999999</v>
      </c>
      <c r="AO30" s="28">
        <f t="shared" si="28"/>
        <v>-0.0005937473652579683</v>
      </c>
      <c r="AP30" s="28">
        <f t="shared" si="28"/>
        <v>21098.4</v>
      </c>
      <c r="AQ30" s="28">
        <f t="shared" si="28"/>
        <v>5126.4</v>
      </c>
      <c r="AR30" s="28" t="e">
        <f t="shared" si="28"/>
        <v>#DIV/0!</v>
      </c>
      <c r="AS30" s="28">
        <f t="shared" si="28"/>
        <v>202318</v>
      </c>
      <c r="AT30" s="28">
        <f t="shared" si="28"/>
        <v>20229.9</v>
      </c>
      <c r="AU30" s="28">
        <f t="shared" si="28"/>
        <v>-2.064867513714521</v>
      </c>
      <c r="AV30" s="28">
        <f t="shared" si="28"/>
        <v>32720.9</v>
      </c>
      <c r="AW30" s="28">
        <f t="shared" si="28"/>
        <v>9512.5</v>
      </c>
      <c r="AX30" s="28">
        <f t="shared" si="28"/>
        <v>-1.8535351127460693</v>
      </c>
      <c r="AY30" s="28">
        <f t="shared" si="28"/>
        <v>23851.2</v>
      </c>
      <c r="AZ30" s="28">
        <f t="shared" si="28"/>
        <v>6783</v>
      </c>
      <c r="BA30" s="28">
        <f t="shared" si="28"/>
        <v>-1.0620205120399504</v>
      </c>
      <c r="BB30" s="28">
        <f t="shared" si="28"/>
        <v>48438.499999999985</v>
      </c>
      <c r="BC30" s="28">
        <f t="shared" si="28"/>
        <v>3608.7999999999997</v>
      </c>
      <c r="BD30" s="28">
        <f t="shared" si="28"/>
        <v>4.710208045249711</v>
      </c>
      <c r="BE30" s="28">
        <f t="shared" si="28"/>
        <v>40082.8</v>
      </c>
      <c r="BF30" s="28">
        <f t="shared" si="28"/>
        <v>3961.7000000000007</v>
      </c>
      <c r="BG30" s="28">
        <f t="shared" si="28"/>
        <v>-0.4776225387884594</v>
      </c>
      <c r="BH30" s="28">
        <f t="shared" si="28"/>
        <v>77747.4</v>
      </c>
      <c r="BI30" s="28">
        <f t="shared" si="28"/>
        <v>2523.3000000000006</v>
      </c>
      <c r="BJ30" s="28">
        <f t="shared" si="28"/>
        <v>-1.7840982242664136</v>
      </c>
      <c r="BK30" s="28">
        <f>BK29-BK20</f>
        <v>-3343.7000000000007</v>
      </c>
      <c r="BL30" s="28">
        <f>BL29-BL20</f>
        <v>8483.099999999999</v>
      </c>
      <c r="BM30" s="28">
        <f>BM29-BM20</f>
        <v>-441.69190706266505</v>
      </c>
      <c r="BN30" s="28">
        <f t="shared" si="28"/>
        <v>-10790.500000000004</v>
      </c>
      <c r="BO30" s="28">
        <f t="shared" si="28"/>
        <v>8483.099999999999</v>
      </c>
      <c r="BP30" s="28">
        <f t="shared" si="28"/>
        <v>650.7801587662826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2020-02-11T07:17:39Z</cp:lastPrinted>
  <dcterms:created xsi:type="dcterms:W3CDTF">2013-04-03T10:22:22Z</dcterms:created>
  <dcterms:modified xsi:type="dcterms:W3CDTF">2020-05-19T07:16:59Z</dcterms:modified>
  <cp:category/>
  <cp:version/>
  <cp:contentType/>
  <cp:contentStatus/>
</cp:coreProperties>
</file>