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</definedNames>
  <calcPr fullCalcOnLoad="1"/>
</workbook>
</file>

<file path=xl/sharedStrings.xml><?xml version="1.0" encoding="utf-8"?>
<sst xmlns="http://schemas.openxmlformats.org/spreadsheetml/2006/main" count="119" uniqueCount="53">
  <si>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</si>
  <si>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</si>
  <si>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</si>
  <si>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</si>
  <si>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</si>
  <si>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</si>
  <si>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</si>
  <si>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</si>
  <si>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</si>
  <si>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</si>
  <si>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</si>
  <si>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</si>
  <si>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</si>
  <si>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</si>
  <si>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</si>
  <si>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</si>
  <si>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</si>
  <si>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</si>
  <si>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</si>
  <si>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</si>
  <si>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</si>
  <si>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</si>
  <si>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</si>
  <si>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</si>
  <si>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</si>
  <si>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</si>
  <si>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</si>
  <si>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</si>
  <si>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</si>
  <si>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</si>
  <si>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</si>
  <si>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</si>
  <si>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</si>
  <si>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</si>
  <si>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</si>
  <si>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</si>
  <si>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</si>
  <si>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</si>
  <si>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</si>
  <si>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</si>
  <si>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</si>
  <si>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</si>
  <si>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</si>
  <si>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</si>
  <si>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</si>
  <si>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</si>
  <si>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</si>
  <si>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</si>
  <si>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</si>
  <si>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</t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</si>
  <si>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</si>
  <si>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indexed="8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</si>
  <si>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июня 2019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</si>
</sst>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6" fillId="0" borderId="0" xfId="53" applyFont="1" applyFill="1">
      <alignment/>
      <protection/>
    </xf>
    <xf numFmtId="0" fontId="7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0" applyNumberFormat="1" applyFont="1" applyBorder="1" applyAlignment="1" applyProtection="1">
      <alignment vertical="center" wrapText="1"/>
      <protection locked="0"/>
    </xf>
    <xf numFmtId="172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20" borderId="10" xfId="0" applyNumberFormat="1" applyFont="1" applyFill="1" applyBorder="1" applyAlignment="1" applyProtection="1">
      <alignment vertical="center" wrapText="1"/>
      <protection locked="0"/>
    </xf>
    <xf numFmtId="173" fontId="6" fillId="0" borderId="10" xfId="0" applyNumberFormat="1" applyFont="1" applyBorder="1" applyAlignment="1" applyProtection="1">
      <alignment vertical="center" wrapText="1"/>
      <protection locked="0"/>
    </xf>
    <xf numFmtId="173" fontId="6" fillId="20" borderId="10" xfId="0" applyNumberFormat="1" applyFont="1" applyFill="1" applyBorder="1" applyAlignment="1" applyProtection="1">
      <alignment horizontal="right" vertical="top" shrinkToFit="1"/>
      <protection locked="0"/>
    </xf>
    <xf numFmtId="172" fontId="6" fillId="20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20" borderId="10" xfId="0" applyFont="1" applyFill="1" applyBorder="1" applyAlignment="1" applyProtection="1">
      <alignment vertical="center" wrapText="1"/>
      <protection locked="0"/>
    </xf>
    <xf numFmtId="173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0" xfId="53" applyNumberFormat="1" applyFont="1" applyFill="1">
      <alignment/>
      <protection/>
    </xf>
    <xf numFmtId="173" fontId="6" fillId="20" borderId="10" xfId="0" applyNumberFormat="1" applyFont="1" applyFill="1" applyBorder="1" applyAlignment="1" applyProtection="1">
      <alignment/>
      <protection locked="0"/>
    </xf>
    <xf numFmtId="173" fontId="6" fillId="20" borderId="10" xfId="0" applyNumberFormat="1" applyFont="1" applyFill="1" applyBorder="1" applyAlignment="1" applyProtection="1">
      <alignment vertical="center" wrapText="1"/>
      <protection locked="0"/>
    </xf>
    <xf numFmtId="172" fontId="9" fillId="20" borderId="10" xfId="0" applyNumberFormat="1" applyFont="1" applyFill="1" applyBorder="1" applyAlignment="1" applyProtection="1">
      <alignment vertical="center" wrapText="1"/>
      <protection locked="0"/>
    </xf>
    <xf numFmtId="172" fontId="10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2" fontId="6" fillId="24" borderId="10" xfId="53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vertical="center" wrapText="1"/>
      <protection locked="0"/>
    </xf>
    <xf numFmtId="172" fontId="6" fillId="24" borderId="10" xfId="0" applyNumberFormat="1" applyFont="1" applyFill="1" applyBorder="1" applyAlignment="1" applyProtection="1">
      <alignment vertical="center" wrapText="1"/>
      <protection locked="0"/>
    </xf>
    <xf numFmtId="172" fontId="6" fillId="21" borderId="10" xfId="0" applyNumberFormat="1" applyFont="1" applyFill="1" applyBorder="1" applyAlignment="1" applyProtection="1">
      <alignment horizontal="right" vertical="top" shrinkToFit="1"/>
      <protection locked="0"/>
    </xf>
    <xf numFmtId="173" fontId="6" fillId="24" borderId="10" xfId="0" applyNumberFormat="1" applyFont="1" applyFill="1" applyBorder="1" applyAlignment="1" applyProtection="1">
      <alignment vertical="center" wrapText="1"/>
      <protection locked="0"/>
    </xf>
    <xf numFmtId="172" fontId="3" fillId="20" borderId="10" xfId="53" applyNumberFormat="1" applyFont="1" applyFill="1" applyBorder="1" applyAlignment="1" applyProtection="1">
      <alignment vertical="center" wrapText="1"/>
      <protection locked="0"/>
    </xf>
    <xf numFmtId="172" fontId="9" fillId="24" borderId="10" xfId="53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3" fontId="9" fillId="20" borderId="10" xfId="0" applyNumberFormat="1" applyFont="1" applyFill="1" applyBorder="1" applyAlignment="1" applyProtection="1">
      <alignment vertical="center" wrapText="1"/>
      <protection locked="0"/>
    </xf>
    <xf numFmtId="172" fontId="3" fillId="24" borderId="10" xfId="53" applyNumberFormat="1" applyFont="1" applyFill="1" applyBorder="1" applyAlignment="1" applyProtection="1">
      <alignment vertical="center" wrapText="1"/>
      <protection locked="0"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left" vertical="center" wrapText="1"/>
      <protection/>
    </xf>
    <xf numFmtId="0" fontId="5" fillId="0" borderId="21" xfId="53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N1" sqref="BN1:BP16384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43" t="s">
        <v>0</v>
      </c>
      <c r="S1" s="43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44" t="s">
        <v>52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7" t="s">
        <v>18</v>
      </c>
      <c r="B4" s="76" t="s">
        <v>1</v>
      </c>
      <c r="C4" s="45" t="s">
        <v>46</v>
      </c>
      <c r="D4" s="46"/>
      <c r="E4" s="47"/>
      <c r="F4" s="54" t="s">
        <v>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66" t="s">
        <v>47</v>
      </c>
      <c r="AT4" s="46"/>
      <c r="AU4" s="47"/>
      <c r="AV4" s="54" t="s">
        <v>4</v>
      </c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45" t="s">
        <v>51</v>
      </c>
      <c r="BL4" s="46"/>
      <c r="BM4" s="47"/>
      <c r="BN4" s="66" t="s">
        <v>48</v>
      </c>
      <c r="BO4" s="46"/>
      <c r="BP4" s="47"/>
      <c r="BQ4" s="6"/>
      <c r="BR4" s="6"/>
    </row>
    <row r="5" spans="1:70" ht="15" customHeight="1">
      <c r="A5" s="50"/>
      <c r="B5" s="77"/>
      <c r="C5" s="48"/>
      <c r="D5" s="49"/>
      <c r="E5" s="50"/>
      <c r="F5" s="56" t="s">
        <v>3</v>
      </c>
      <c r="G5" s="56"/>
      <c r="H5" s="56"/>
      <c r="I5" s="57" t="s">
        <v>4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  <c r="AJ5" s="56" t="s">
        <v>5</v>
      </c>
      <c r="AK5" s="56"/>
      <c r="AL5" s="56"/>
      <c r="AM5" s="54" t="s">
        <v>4</v>
      </c>
      <c r="AN5" s="55"/>
      <c r="AO5" s="55"/>
      <c r="AP5" s="55"/>
      <c r="AQ5" s="55"/>
      <c r="AR5" s="55"/>
      <c r="AS5" s="48"/>
      <c r="AT5" s="49"/>
      <c r="AU5" s="50"/>
      <c r="AV5" s="68" t="s">
        <v>9</v>
      </c>
      <c r="AW5" s="69"/>
      <c r="AX5" s="69"/>
      <c r="AY5" s="67" t="s">
        <v>4</v>
      </c>
      <c r="AZ5" s="67"/>
      <c r="BA5" s="67"/>
      <c r="BB5" s="67" t="s">
        <v>10</v>
      </c>
      <c r="BC5" s="67"/>
      <c r="BD5" s="67"/>
      <c r="BE5" s="67" t="s">
        <v>11</v>
      </c>
      <c r="BF5" s="67"/>
      <c r="BG5" s="67"/>
      <c r="BH5" s="56" t="s">
        <v>12</v>
      </c>
      <c r="BI5" s="56"/>
      <c r="BJ5" s="56"/>
      <c r="BK5" s="48"/>
      <c r="BL5" s="49"/>
      <c r="BM5" s="50"/>
      <c r="BN5" s="48"/>
      <c r="BO5" s="49"/>
      <c r="BP5" s="50"/>
      <c r="BQ5" s="6"/>
      <c r="BR5" s="6"/>
    </row>
    <row r="6" spans="1:70" ht="15" customHeight="1">
      <c r="A6" s="50"/>
      <c r="B6" s="77"/>
      <c r="C6" s="48"/>
      <c r="D6" s="49"/>
      <c r="E6" s="50"/>
      <c r="F6" s="56"/>
      <c r="G6" s="56"/>
      <c r="H6" s="56"/>
      <c r="I6" s="45" t="s">
        <v>6</v>
      </c>
      <c r="J6" s="46"/>
      <c r="K6" s="47"/>
      <c r="L6" s="45" t="s">
        <v>7</v>
      </c>
      <c r="M6" s="46"/>
      <c r="N6" s="47"/>
      <c r="O6" s="45" t="s">
        <v>20</v>
      </c>
      <c r="P6" s="46"/>
      <c r="Q6" s="47"/>
      <c r="R6" s="45" t="s">
        <v>8</v>
      </c>
      <c r="S6" s="46"/>
      <c r="T6" s="47"/>
      <c r="U6" s="45" t="s">
        <v>19</v>
      </c>
      <c r="V6" s="46"/>
      <c r="W6" s="47"/>
      <c r="X6" s="45" t="s">
        <v>21</v>
      </c>
      <c r="Y6" s="46"/>
      <c r="Z6" s="47"/>
      <c r="AA6" s="45" t="s">
        <v>25</v>
      </c>
      <c r="AB6" s="46"/>
      <c r="AC6" s="47"/>
      <c r="AD6" s="60" t="s">
        <v>26</v>
      </c>
      <c r="AE6" s="61"/>
      <c r="AF6" s="62"/>
      <c r="AG6" s="45" t="s">
        <v>24</v>
      </c>
      <c r="AH6" s="46"/>
      <c r="AI6" s="47"/>
      <c r="AJ6" s="56"/>
      <c r="AK6" s="56"/>
      <c r="AL6" s="56"/>
      <c r="AM6" s="45" t="s">
        <v>22</v>
      </c>
      <c r="AN6" s="46"/>
      <c r="AO6" s="47"/>
      <c r="AP6" s="45" t="s">
        <v>23</v>
      </c>
      <c r="AQ6" s="46"/>
      <c r="AR6" s="47"/>
      <c r="AS6" s="48"/>
      <c r="AT6" s="49"/>
      <c r="AU6" s="50"/>
      <c r="AV6" s="70"/>
      <c r="AW6" s="71"/>
      <c r="AX6" s="71"/>
      <c r="AY6" s="67" t="s">
        <v>13</v>
      </c>
      <c r="AZ6" s="67"/>
      <c r="BA6" s="67"/>
      <c r="BB6" s="67"/>
      <c r="BC6" s="67"/>
      <c r="BD6" s="67"/>
      <c r="BE6" s="67"/>
      <c r="BF6" s="67"/>
      <c r="BG6" s="67"/>
      <c r="BH6" s="56"/>
      <c r="BI6" s="56"/>
      <c r="BJ6" s="56"/>
      <c r="BK6" s="48"/>
      <c r="BL6" s="49"/>
      <c r="BM6" s="50"/>
      <c r="BN6" s="48"/>
      <c r="BO6" s="49"/>
      <c r="BP6" s="50"/>
      <c r="BQ6" s="6"/>
      <c r="BR6" s="6"/>
    </row>
    <row r="7" spans="1:70" ht="193.5" customHeight="1">
      <c r="A7" s="50"/>
      <c r="B7" s="77"/>
      <c r="C7" s="51"/>
      <c r="D7" s="52"/>
      <c r="E7" s="53"/>
      <c r="F7" s="56"/>
      <c r="G7" s="56"/>
      <c r="H7" s="56"/>
      <c r="I7" s="51"/>
      <c r="J7" s="52"/>
      <c r="K7" s="53"/>
      <c r="L7" s="51"/>
      <c r="M7" s="52"/>
      <c r="N7" s="53"/>
      <c r="O7" s="51"/>
      <c r="P7" s="52"/>
      <c r="Q7" s="53"/>
      <c r="R7" s="51"/>
      <c r="S7" s="52"/>
      <c r="T7" s="53"/>
      <c r="U7" s="51"/>
      <c r="V7" s="52"/>
      <c r="W7" s="53"/>
      <c r="X7" s="51"/>
      <c r="Y7" s="52"/>
      <c r="Z7" s="53"/>
      <c r="AA7" s="51"/>
      <c r="AB7" s="52"/>
      <c r="AC7" s="53"/>
      <c r="AD7" s="63"/>
      <c r="AE7" s="64"/>
      <c r="AF7" s="65"/>
      <c r="AG7" s="51"/>
      <c r="AH7" s="52"/>
      <c r="AI7" s="53"/>
      <c r="AJ7" s="56"/>
      <c r="AK7" s="56"/>
      <c r="AL7" s="56"/>
      <c r="AM7" s="51"/>
      <c r="AN7" s="52"/>
      <c r="AO7" s="53"/>
      <c r="AP7" s="51"/>
      <c r="AQ7" s="52"/>
      <c r="AR7" s="53"/>
      <c r="AS7" s="51"/>
      <c r="AT7" s="52"/>
      <c r="AU7" s="53"/>
      <c r="AV7" s="72"/>
      <c r="AW7" s="73"/>
      <c r="AX7" s="73"/>
      <c r="AY7" s="67"/>
      <c r="AZ7" s="67"/>
      <c r="BA7" s="67"/>
      <c r="BB7" s="67"/>
      <c r="BC7" s="67"/>
      <c r="BD7" s="67"/>
      <c r="BE7" s="67"/>
      <c r="BF7" s="67"/>
      <c r="BG7" s="67"/>
      <c r="BH7" s="56"/>
      <c r="BI7" s="56"/>
      <c r="BJ7" s="56"/>
      <c r="BK7" s="51"/>
      <c r="BL7" s="52"/>
      <c r="BM7" s="53"/>
      <c r="BN7" s="51"/>
      <c r="BO7" s="52"/>
      <c r="BP7" s="53"/>
      <c r="BQ7" s="6"/>
      <c r="BR7" s="6"/>
    </row>
    <row r="8" spans="1:70" ht="63">
      <c r="A8" s="53"/>
      <c r="B8" s="7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D28">F10+AJ10</f>
        <v>9080.699999999999</v>
      </c>
      <c r="D10" s="13">
        <f t="shared" si="0"/>
        <v>1926.1999999999998</v>
      </c>
      <c r="E10" s="14">
        <f>D10/C10*100</f>
        <v>21.212021099694958</v>
      </c>
      <c r="F10" s="34">
        <v>1362.8</v>
      </c>
      <c r="G10" s="16">
        <v>467.9</v>
      </c>
      <c r="H10" s="14">
        <f>G10/F10*100</f>
        <v>34.33372468447315</v>
      </c>
      <c r="I10" s="15">
        <v>205</v>
      </c>
      <c r="J10" s="16">
        <v>73.6</v>
      </c>
      <c r="K10" s="14">
        <f aca="true" t="shared" si="1" ref="K10:K29">J10/I10*100</f>
        <v>35.90243902439024</v>
      </c>
      <c r="L10" s="15">
        <v>0</v>
      </c>
      <c r="M10" s="16">
        <v>1.6</v>
      </c>
      <c r="N10" s="14" t="e">
        <f>M10/L10*100</f>
        <v>#DIV/0!</v>
      </c>
      <c r="O10" s="15">
        <v>98</v>
      </c>
      <c r="P10" s="16">
        <v>4.3</v>
      </c>
      <c r="Q10" s="14">
        <f>P10/O10*100</f>
        <v>4.387755102040816</v>
      </c>
      <c r="R10" s="15">
        <v>450</v>
      </c>
      <c r="S10" s="16">
        <v>50.7</v>
      </c>
      <c r="T10" s="14">
        <f>S10/R10*100</f>
        <v>11.266666666666667</v>
      </c>
      <c r="U10" s="15">
        <v>0</v>
      </c>
      <c r="V10" s="17">
        <v>0</v>
      </c>
      <c r="W10" s="14" t="e">
        <f>V10/U10*100</f>
        <v>#DIV/0!</v>
      </c>
      <c r="X10" s="15">
        <v>80</v>
      </c>
      <c r="Y10" s="35">
        <v>107.4</v>
      </c>
      <c r="Z10" s="14">
        <f>Y10/X10*100</f>
        <v>134.25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7717.9</v>
      </c>
      <c r="AK10" s="16">
        <v>1458.3</v>
      </c>
      <c r="AL10" s="14">
        <f>AK10/AJ10*100</f>
        <v>18.89503621451431</v>
      </c>
      <c r="AM10" s="34">
        <v>2175.3</v>
      </c>
      <c r="AN10" s="35">
        <v>906.3</v>
      </c>
      <c r="AO10" s="14">
        <f>AN10/AM10*100</f>
        <v>41.66321886636325</v>
      </c>
      <c r="AP10" s="15">
        <v>2994.8</v>
      </c>
      <c r="AQ10" s="16">
        <v>414.3</v>
      </c>
      <c r="AR10" s="14">
        <f>AQ10/AP10*100</f>
        <v>13.833978896754374</v>
      </c>
      <c r="AS10" s="18">
        <v>9230.6</v>
      </c>
      <c r="AT10" s="19">
        <v>1506.9</v>
      </c>
      <c r="AU10" s="14">
        <f>AT10/AS10*100</f>
        <v>16.325049292570366</v>
      </c>
      <c r="AV10" s="20">
        <v>1766.8</v>
      </c>
      <c r="AW10" s="19">
        <v>638.3</v>
      </c>
      <c r="AX10" s="14">
        <f>AW10/AV10*100</f>
        <v>36.127462078333714</v>
      </c>
      <c r="AY10" s="21">
        <v>1282.1</v>
      </c>
      <c r="AZ10" s="19">
        <v>449.8</v>
      </c>
      <c r="BA10" s="14">
        <f aca="true" t="shared" si="2" ref="BA10:BA29">AZ10/AY10*100</f>
        <v>35.08306684345995</v>
      </c>
      <c r="BB10" s="22">
        <v>3488.8</v>
      </c>
      <c r="BC10" s="23">
        <v>40</v>
      </c>
      <c r="BD10" s="14">
        <f>BC10/BB10*100</f>
        <v>1.1465260261407932</v>
      </c>
      <c r="BE10" s="21">
        <v>1420.4</v>
      </c>
      <c r="BF10" s="23">
        <v>52.1</v>
      </c>
      <c r="BG10" s="14">
        <f>BF10/BE10*100</f>
        <v>3.6679808504646574</v>
      </c>
      <c r="BH10" s="21">
        <v>2462.7</v>
      </c>
      <c r="BI10" s="19">
        <v>744.2</v>
      </c>
      <c r="BJ10" s="14">
        <f>BI10/BH10*100</f>
        <v>30.218865472855</v>
      </c>
      <c r="BK10" s="24">
        <v>-149.9</v>
      </c>
      <c r="BL10" s="24">
        <v>419.3</v>
      </c>
      <c r="BM10" s="14">
        <f>BL10/BK10*100</f>
        <v>-279.7198132088059</v>
      </c>
      <c r="BN10" s="24">
        <f aca="true" t="shared" si="3" ref="BN10:BN28">C10-AS10</f>
        <v>-149.90000000000146</v>
      </c>
      <c r="BO10" s="24">
        <f aca="true" t="shared" si="4" ref="BO10:BO28">D10-AT10</f>
        <v>419.2999999999997</v>
      </c>
      <c r="BP10" s="14">
        <f>BO10/BN10*100</f>
        <v>-279.719813208803</v>
      </c>
      <c r="BQ10" s="6"/>
      <c r="BR10" s="25"/>
    </row>
    <row r="11" spans="1:70" ht="15.75">
      <c r="A11" s="11">
        <v>2</v>
      </c>
      <c r="B11" s="12" t="s">
        <v>28</v>
      </c>
      <c r="C11" s="39">
        <f t="shared" si="0"/>
        <v>6549.3</v>
      </c>
      <c r="D11" s="14">
        <f aca="true" t="shared" si="5" ref="D11:D28">G11+AK11</f>
        <v>1538.3</v>
      </c>
      <c r="E11" s="14">
        <f aca="true" t="shared" si="6" ref="E11:E28">D11/C11*100</f>
        <v>23.488006351823856</v>
      </c>
      <c r="F11" s="34">
        <v>993.5</v>
      </c>
      <c r="G11" s="16">
        <v>272.8</v>
      </c>
      <c r="H11" s="14">
        <f aca="true" t="shared" si="7" ref="H11:H28">G11/F11*100</f>
        <v>27.458480120785104</v>
      </c>
      <c r="I11" s="15">
        <v>25.9</v>
      </c>
      <c r="J11" s="16">
        <v>5.8</v>
      </c>
      <c r="K11" s="14">
        <f t="shared" si="1"/>
        <v>22.393822393822393</v>
      </c>
      <c r="L11" s="15">
        <v>51</v>
      </c>
      <c r="M11" s="16">
        <v>19.3</v>
      </c>
      <c r="N11" s="14">
        <f aca="true" t="shared" si="8" ref="N11:N28">M11/L11*100</f>
        <v>37.84313725490196</v>
      </c>
      <c r="O11" s="15">
        <v>105</v>
      </c>
      <c r="P11" s="16">
        <v>2.6</v>
      </c>
      <c r="Q11" s="14">
        <f aca="true" t="shared" si="9" ref="Q11:Q28">P11/O11*100</f>
        <v>2.4761904761904763</v>
      </c>
      <c r="R11" s="15">
        <v>265</v>
      </c>
      <c r="S11" s="35">
        <v>12.1</v>
      </c>
      <c r="T11" s="14">
        <f>S11/R11*100</f>
        <v>4.566037735849057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24</v>
      </c>
      <c r="Z11" s="14">
        <f aca="true" t="shared" si="11" ref="Z11:Z28">Y11/X11*100</f>
        <v>34.285714285714285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4">
        <v>5555.8</v>
      </c>
      <c r="AK11" s="35">
        <v>1265.5</v>
      </c>
      <c r="AL11" s="14">
        <f aca="true" t="shared" si="15" ref="AL11:AL28">AK11/AJ11*100</f>
        <v>22.777997768098203</v>
      </c>
      <c r="AM11" s="34">
        <v>1896.9</v>
      </c>
      <c r="AN11" s="16">
        <v>790.5</v>
      </c>
      <c r="AO11" s="14">
        <f aca="true" t="shared" si="16" ref="AO11:AO28">AN11/AM11*100</f>
        <v>41.673256365649216</v>
      </c>
      <c r="AP11" s="15">
        <v>1345.2</v>
      </c>
      <c r="AQ11" s="16">
        <v>144.8</v>
      </c>
      <c r="AR11" s="14">
        <f>AQ11/AP11*100</f>
        <v>10.764198632173654</v>
      </c>
      <c r="AS11" s="18">
        <v>6579.3</v>
      </c>
      <c r="AT11" s="19">
        <v>974.8</v>
      </c>
      <c r="AU11" s="14">
        <f aca="true" t="shared" si="17" ref="AU11:AU28">AT11/AS11*100</f>
        <v>14.816165853510253</v>
      </c>
      <c r="AV11" s="26">
        <v>1357</v>
      </c>
      <c r="AW11" s="19">
        <v>453.6</v>
      </c>
      <c r="AX11" s="14">
        <f aca="true" t="shared" si="18" ref="AX11:AX28">AW11/AV11*100</f>
        <v>33.426676492262345</v>
      </c>
      <c r="AY11" s="21">
        <v>1070.6</v>
      </c>
      <c r="AZ11" s="19">
        <v>329</v>
      </c>
      <c r="BA11" s="14">
        <f t="shared" si="2"/>
        <v>30.73043153371941</v>
      </c>
      <c r="BB11" s="27">
        <v>2892.4</v>
      </c>
      <c r="BC11" s="23">
        <v>44</v>
      </c>
      <c r="BD11" s="14">
        <f aca="true" t="shared" si="19" ref="BD11:BD28">BC11/BB11*100</f>
        <v>1.5212280459134282</v>
      </c>
      <c r="BE11" s="21">
        <v>677.3</v>
      </c>
      <c r="BF11" s="23">
        <v>0</v>
      </c>
      <c r="BG11" s="14">
        <f aca="true" t="shared" si="20" ref="BG11:BG28">BF11/BE11*100</f>
        <v>0</v>
      </c>
      <c r="BH11" s="21">
        <v>1532.6</v>
      </c>
      <c r="BI11" s="19">
        <v>444.9</v>
      </c>
      <c r="BJ11" s="14">
        <f aca="true" t="shared" si="21" ref="BJ11:BJ28">BI11/BH11*100</f>
        <v>29.029100874331203</v>
      </c>
      <c r="BK11" s="24">
        <v>-30</v>
      </c>
      <c r="BL11" s="24">
        <v>563.5</v>
      </c>
      <c r="BM11" s="14">
        <f aca="true" t="shared" si="22" ref="BM11:BM28">BL11/BK11*100</f>
        <v>-1878.3333333333335</v>
      </c>
      <c r="BN11" s="24">
        <f t="shared" si="3"/>
        <v>-30</v>
      </c>
      <c r="BO11" s="24">
        <f t="shared" si="4"/>
        <v>563.5</v>
      </c>
      <c r="BP11" s="14">
        <f aca="true" t="shared" si="23" ref="BP11:BP28">BO11/BN11*100</f>
        <v>-1878.3333333333335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4930.6</v>
      </c>
      <c r="D12" s="14">
        <f t="shared" si="5"/>
        <v>1187.8000000000002</v>
      </c>
      <c r="E12" s="14">
        <f t="shared" si="6"/>
        <v>24.09037439662516</v>
      </c>
      <c r="F12" s="15">
        <v>1549.9</v>
      </c>
      <c r="G12" s="16">
        <v>452.6</v>
      </c>
      <c r="H12" s="14">
        <f t="shared" si="7"/>
        <v>29.201883992515647</v>
      </c>
      <c r="I12" s="15">
        <v>91.1</v>
      </c>
      <c r="J12" s="16">
        <v>14.9</v>
      </c>
      <c r="K12" s="14">
        <f t="shared" si="1"/>
        <v>16.355653128430298</v>
      </c>
      <c r="L12" s="15">
        <v>10</v>
      </c>
      <c r="M12" s="16">
        <v>0.1</v>
      </c>
      <c r="N12" s="14">
        <f t="shared" si="8"/>
        <v>1</v>
      </c>
      <c r="O12" s="15">
        <v>250</v>
      </c>
      <c r="P12" s="16">
        <v>3.2</v>
      </c>
      <c r="Q12" s="14">
        <f t="shared" si="9"/>
        <v>1.28</v>
      </c>
      <c r="R12" s="28">
        <v>500</v>
      </c>
      <c r="S12" s="16">
        <v>14.7</v>
      </c>
      <c r="T12" s="14">
        <f aca="true" t="shared" si="24" ref="T12:T28">S12/R12*100</f>
        <v>2.94</v>
      </c>
      <c r="U12" s="15">
        <v>0</v>
      </c>
      <c r="V12" s="17">
        <v>0</v>
      </c>
      <c r="W12" s="14" t="e">
        <f t="shared" si="10"/>
        <v>#DIV/0!</v>
      </c>
      <c r="X12" s="15">
        <v>189</v>
      </c>
      <c r="Y12" s="17">
        <v>199</v>
      </c>
      <c r="Z12" s="14">
        <f t="shared" si="11"/>
        <v>105.2910052910053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4">
        <v>3380.7</v>
      </c>
      <c r="AK12" s="16">
        <v>735.2</v>
      </c>
      <c r="AL12" s="14">
        <f t="shared" si="15"/>
        <v>21.746975478451212</v>
      </c>
      <c r="AM12" s="15">
        <v>1675</v>
      </c>
      <c r="AN12" s="34">
        <v>697.9</v>
      </c>
      <c r="AO12" s="14">
        <f t="shared" si="16"/>
        <v>41.66567164179104</v>
      </c>
      <c r="AP12" s="15">
        <v>378.4</v>
      </c>
      <c r="AQ12" s="16">
        <v>0</v>
      </c>
      <c r="AR12" s="14">
        <f aca="true" t="shared" si="25" ref="AR12:AR28">AQ12/AP12*100</f>
        <v>0</v>
      </c>
      <c r="AS12" s="27">
        <v>5010.6</v>
      </c>
      <c r="AT12" s="19">
        <v>938.3</v>
      </c>
      <c r="AU12" s="14">
        <f t="shared" si="17"/>
        <v>18.726300243483813</v>
      </c>
      <c r="AV12" s="26">
        <v>1386.5</v>
      </c>
      <c r="AW12" s="19">
        <v>435.5</v>
      </c>
      <c r="AX12" s="14">
        <f t="shared" si="18"/>
        <v>31.410025243418684</v>
      </c>
      <c r="AY12" s="21">
        <v>1099.7</v>
      </c>
      <c r="AZ12" s="19">
        <v>339.9</v>
      </c>
      <c r="BA12" s="14">
        <f t="shared" si="2"/>
        <v>30.90842957170137</v>
      </c>
      <c r="BB12" s="41">
        <v>1755.5</v>
      </c>
      <c r="BC12" s="23">
        <v>45</v>
      </c>
      <c r="BD12" s="14">
        <f t="shared" si="19"/>
        <v>2.563372258615779</v>
      </c>
      <c r="BE12" s="21">
        <v>785</v>
      </c>
      <c r="BF12" s="23">
        <v>69.6</v>
      </c>
      <c r="BG12" s="14">
        <f t="shared" si="20"/>
        <v>8.86624203821656</v>
      </c>
      <c r="BH12" s="21">
        <v>939.7</v>
      </c>
      <c r="BI12" s="19">
        <v>356.5</v>
      </c>
      <c r="BJ12" s="14">
        <f t="shared" si="21"/>
        <v>37.93763967223582</v>
      </c>
      <c r="BK12" s="24">
        <v>-80</v>
      </c>
      <c r="BL12" s="24">
        <v>249.5</v>
      </c>
      <c r="BM12" s="14">
        <f t="shared" si="22"/>
        <v>-311.875</v>
      </c>
      <c r="BN12" s="24">
        <f t="shared" si="3"/>
        <v>-80</v>
      </c>
      <c r="BO12" s="24">
        <f t="shared" si="4"/>
        <v>249.50000000000023</v>
      </c>
      <c r="BP12" s="14">
        <f t="shared" si="23"/>
        <v>-311.8750000000003</v>
      </c>
      <c r="BQ12" s="6"/>
      <c r="BR12" s="25"/>
    </row>
    <row r="13" spans="1:70" ht="15" customHeight="1">
      <c r="A13" s="11">
        <v>4</v>
      </c>
      <c r="B13" s="12" t="s">
        <v>30</v>
      </c>
      <c r="C13" s="39">
        <f t="shared" si="0"/>
        <v>4735.2</v>
      </c>
      <c r="D13" s="14">
        <f t="shared" si="5"/>
        <v>1023.1</v>
      </c>
      <c r="E13" s="14">
        <f t="shared" si="6"/>
        <v>21.606267950667345</v>
      </c>
      <c r="F13" s="15">
        <v>1509.8</v>
      </c>
      <c r="G13" s="16">
        <v>399.1</v>
      </c>
      <c r="H13" s="14">
        <f t="shared" si="7"/>
        <v>26.433964763544843</v>
      </c>
      <c r="I13" s="15">
        <v>225</v>
      </c>
      <c r="J13" s="16">
        <v>52.4</v>
      </c>
      <c r="K13" s="14">
        <f t="shared" si="1"/>
        <v>23.288888888888888</v>
      </c>
      <c r="L13" s="15">
        <v>28</v>
      </c>
      <c r="M13" s="16">
        <v>53.2</v>
      </c>
      <c r="N13" s="14">
        <f t="shared" si="8"/>
        <v>190</v>
      </c>
      <c r="O13" s="15">
        <v>89</v>
      </c>
      <c r="P13" s="16">
        <v>0.8</v>
      </c>
      <c r="Q13" s="14">
        <f t="shared" si="9"/>
        <v>0.8988764044943821</v>
      </c>
      <c r="R13" s="15">
        <v>550.1</v>
      </c>
      <c r="S13" s="16">
        <v>27.5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80</v>
      </c>
      <c r="Y13" s="17">
        <v>25</v>
      </c>
      <c r="Z13" s="14">
        <f t="shared" si="11"/>
        <v>31.25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4">
        <v>3225.4</v>
      </c>
      <c r="AK13" s="16">
        <v>624</v>
      </c>
      <c r="AL13" s="14">
        <f t="shared" si="15"/>
        <v>19.346437651144043</v>
      </c>
      <c r="AM13" s="15">
        <v>548</v>
      </c>
      <c r="AN13" s="35">
        <v>228.3</v>
      </c>
      <c r="AO13" s="14">
        <f t="shared" si="16"/>
        <v>41.660583941605836</v>
      </c>
      <c r="AP13" s="15">
        <v>1239</v>
      </c>
      <c r="AQ13" s="16">
        <v>182.7</v>
      </c>
      <c r="AR13" s="14">
        <f t="shared" si="25"/>
        <v>14.745762711864405</v>
      </c>
      <c r="AS13" s="27">
        <v>4895.3</v>
      </c>
      <c r="AT13" s="19">
        <v>1073.6</v>
      </c>
      <c r="AU13" s="14">
        <f t="shared" si="17"/>
        <v>21.931240169141827</v>
      </c>
      <c r="AV13" s="26">
        <v>1177.3</v>
      </c>
      <c r="AW13" s="19">
        <v>468.9</v>
      </c>
      <c r="AX13" s="14">
        <f t="shared" si="18"/>
        <v>39.82842096322093</v>
      </c>
      <c r="AY13" s="21">
        <v>1016.4</v>
      </c>
      <c r="AZ13" s="19">
        <v>378.7</v>
      </c>
      <c r="BA13" s="14">
        <f t="shared" si="2"/>
        <v>37.25895316804408</v>
      </c>
      <c r="BB13" s="27">
        <v>1764.9</v>
      </c>
      <c r="BC13" s="23">
        <v>229.1</v>
      </c>
      <c r="BD13" s="14">
        <f t="shared" si="19"/>
        <v>12.98090543373562</v>
      </c>
      <c r="BE13" s="21">
        <v>1046.8</v>
      </c>
      <c r="BF13" s="23">
        <v>48.7</v>
      </c>
      <c r="BG13" s="14">
        <f t="shared" si="20"/>
        <v>4.652273595720291</v>
      </c>
      <c r="BH13" s="21">
        <v>814.3</v>
      </c>
      <c r="BI13" s="19">
        <v>294.3</v>
      </c>
      <c r="BJ13" s="14">
        <f t="shared" si="21"/>
        <v>36.14147120225961</v>
      </c>
      <c r="BK13" s="24">
        <v>-160.1</v>
      </c>
      <c r="BL13" s="24">
        <v>-50.5</v>
      </c>
      <c r="BM13" s="14">
        <f>BL13/BK13*100</f>
        <v>31.54278575890069</v>
      </c>
      <c r="BN13" s="24">
        <f t="shared" si="3"/>
        <v>-160.10000000000036</v>
      </c>
      <c r="BO13" s="24">
        <f t="shared" si="4"/>
        <v>-50.499999999999886</v>
      </c>
      <c r="BP13" s="14">
        <f>BO13/BN13*100</f>
        <v>31.542785758900543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5280.1</v>
      </c>
      <c r="D14" s="14">
        <f t="shared" si="5"/>
        <v>923.8</v>
      </c>
      <c r="E14" s="14">
        <f t="shared" si="6"/>
        <v>17.495880759834094</v>
      </c>
      <c r="F14" s="15">
        <v>1073.8</v>
      </c>
      <c r="G14" s="16">
        <v>324.7</v>
      </c>
      <c r="H14" s="14">
        <f t="shared" si="7"/>
        <v>30.238405662134475</v>
      </c>
      <c r="I14" s="15">
        <v>67</v>
      </c>
      <c r="J14" s="16">
        <v>17</v>
      </c>
      <c r="K14" s="14">
        <f t="shared" si="1"/>
        <v>25.37313432835821</v>
      </c>
      <c r="L14" s="15">
        <v>0</v>
      </c>
      <c r="M14" s="16">
        <v>0.9</v>
      </c>
      <c r="N14" s="14" t="e">
        <f t="shared" si="8"/>
        <v>#DIV/0!</v>
      </c>
      <c r="O14" s="15">
        <v>120</v>
      </c>
      <c r="P14" s="16">
        <v>11.6</v>
      </c>
      <c r="Q14" s="14">
        <f t="shared" si="9"/>
        <v>9.666666666666666</v>
      </c>
      <c r="R14" s="15">
        <v>315</v>
      </c>
      <c r="S14" s="16">
        <v>12.7</v>
      </c>
      <c r="T14" s="14">
        <f t="shared" si="24"/>
        <v>4.031746031746032</v>
      </c>
      <c r="U14" s="15">
        <v>0</v>
      </c>
      <c r="V14" s="17">
        <v>0</v>
      </c>
      <c r="W14" s="14" t="e">
        <f t="shared" si="10"/>
        <v>#DIV/0!</v>
      </c>
      <c r="X14" s="15">
        <v>280</v>
      </c>
      <c r="Y14" s="17">
        <v>158.1</v>
      </c>
      <c r="Z14" s="14">
        <f t="shared" si="11"/>
        <v>56.46428571428571</v>
      </c>
      <c r="AA14" s="15">
        <v>20</v>
      </c>
      <c r="AB14" s="16">
        <v>3</v>
      </c>
      <c r="AC14" s="14">
        <f t="shared" si="12"/>
        <v>15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4206.3</v>
      </c>
      <c r="AK14" s="16">
        <v>599.1</v>
      </c>
      <c r="AL14" s="14">
        <f t="shared" si="15"/>
        <v>14.242921332287285</v>
      </c>
      <c r="AM14" s="15">
        <v>1145.1</v>
      </c>
      <c r="AN14" s="16">
        <v>477.1</v>
      </c>
      <c r="AO14" s="14">
        <f t="shared" si="16"/>
        <v>41.66448345122697</v>
      </c>
      <c r="AP14" s="15">
        <v>1125.3</v>
      </c>
      <c r="AQ14" s="16">
        <v>84.6</v>
      </c>
      <c r="AR14" s="14">
        <f t="shared" si="25"/>
        <v>7.517995201279659</v>
      </c>
      <c r="AS14" s="27">
        <v>5430.1</v>
      </c>
      <c r="AT14" s="19">
        <v>900.8</v>
      </c>
      <c r="AU14" s="14">
        <f t="shared" si="17"/>
        <v>16.589013093681515</v>
      </c>
      <c r="AV14" s="26">
        <v>1120</v>
      </c>
      <c r="AW14" s="19">
        <v>413.2</v>
      </c>
      <c r="AX14" s="14">
        <f t="shared" si="18"/>
        <v>36.892857142857146</v>
      </c>
      <c r="AY14" s="21">
        <v>746.2</v>
      </c>
      <c r="AZ14" s="19">
        <v>281.4</v>
      </c>
      <c r="BA14" s="14">
        <f t="shared" si="2"/>
        <v>37.71106941838649</v>
      </c>
      <c r="BB14" s="27">
        <v>1218.9</v>
      </c>
      <c r="BC14" s="23">
        <v>76.6</v>
      </c>
      <c r="BD14" s="14">
        <f t="shared" si="19"/>
        <v>6.284354746082532</v>
      </c>
      <c r="BE14" s="21">
        <v>656.9</v>
      </c>
      <c r="BF14" s="23">
        <v>65</v>
      </c>
      <c r="BG14" s="14">
        <f t="shared" si="20"/>
        <v>9.894961181306135</v>
      </c>
      <c r="BH14" s="21">
        <v>2342.3</v>
      </c>
      <c r="BI14" s="37">
        <v>314.6</v>
      </c>
      <c r="BJ14" s="14">
        <f t="shared" si="21"/>
        <v>13.431242795542842</v>
      </c>
      <c r="BK14" s="24">
        <v>-150</v>
      </c>
      <c r="BL14" s="24">
        <v>23</v>
      </c>
      <c r="BM14" s="14">
        <f t="shared" si="22"/>
        <v>-15.333333333333332</v>
      </c>
      <c r="BN14" s="24">
        <f t="shared" si="3"/>
        <v>-150</v>
      </c>
      <c r="BO14" s="24">
        <f t="shared" si="4"/>
        <v>23</v>
      </c>
      <c r="BP14" s="14">
        <f t="shared" si="23"/>
        <v>-15.333333333333332</v>
      </c>
      <c r="BQ14" s="6"/>
      <c r="BR14" s="25"/>
    </row>
    <row r="15" spans="1:70" ht="15.75">
      <c r="A15" s="11">
        <v>6</v>
      </c>
      <c r="B15" s="12" t="s">
        <v>32</v>
      </c>
      <c r="C15" s="13">
        <f>F15+AJ15</f>
        <v>5675.4</v>
      </c>
      <c r="D15" s="14">
        <f t="shared" si="5"/>
        <v>1317</v>
      </c>
      <c r="E15" s="14">
        <f t="shared" si="6"/>
        <v>23.205412834337668</v>
      </c>
      <c r="F15" s="15">
        <v>1178.7</v>
      </c>
      <c r="G15" s="16">
        <v>300</v>
      </c>
      <c r="H15" s="14">
        <f t="shared" si="7"/>
        <v>25.451768897938404</v>
      </c>
      <c r="I15" s="15">
        <v>29</v>
      </c>
      <c r="J15" s="16">
        <v>10</v>
      </c>
      <c r="K15" s="14">
        <f t="shared" si="1"/>
        <v>34.48275862068966</v>
      </c>
      <c r="L15" s="15">
        <v>0</v>
      </c>
      <c r="M15" s="16">
        <v>0</v>
      </c>
      <c r="N15" s="14" t="e">
        <f t="shared" si="8"/>
        <v>#DIV/0!</v>
      </c>
      <c r="O15" s="15">
        <v>158</v>
      </c>
      <c r="P15" s="16">
        <v>4</v>
      </c>
      <c r="Q15" s="14">
        <f t="shared" si="9"/>
        <v>2.5316455696202533</v>
      </c>
      <c r="R15" s="15">
        <v>363</v>
      </c>
      <c r="S15" s="16">
        <v>22.4</v>
      </c>
      <c r="T15" s="14">
        <f t="shared" si="24"/>
        <v>6.170798898071625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62.8</v>
      </c>
      <c r="Z15" s="14">
        <f t="shared" si="11"/>
        <v>36.94117647058823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4496.7</v>
      </c>
      <c r="AK15" s="16">
        <v>1017</v>
      </c>
      <c r="AL15" s="14">
        <f t="shared" si="15"/>
        <v>22.61658549603042</v>
      </c>
      <c r="AM15" s="15">
        <v>1790.4</v>
      </c>
      <c r="AN15" s="16">
        <v>746</v>
      </c>
      <c r="AO15" s="14">
        <f t="shared" si="16"/>
        <v>41.666666666666664</v>
      </c>
      <c r="AP15" s="15">
        <v>1313.4</v>
      </c>
      <c r="AQ15" s="16">
        <v>128.8</v>
      </c>
      <c r="AR15" s="14">
        <f t="shared" si="25"/>
        <v>9.806608801583677</v>
      </c>
      <c r="AS15" s="27">
        <v>5855.4</v>
      </c>
      <c r="AT15" s="19">
        <v>987.4</v>
      </c>
      <c r="AU15" s="14">
        <f t="shared" si="17"/>
        <v>16.863066571028455</v>
      </c>
      <c r="AV15" s="26">
        <v>1268.7</v>
      </c>
      <c r="AW15" s="19">
        <v>423.5</v>
      </c>
      <c r="AX15" s="14">
        <f t="shared" si="18"/>
        <v>33.38062583747143</v>
      </c>
      <c r="AY15" s="21">
        <v>1099.6</v>
      </c>
      <c r="AZ15" s="19">
        <v>386.9</v>
      </c>
      <c r="BA15" s="14">
        <f t="shared" si="2"/>
        <v>35.18552200800291</v>
      </c>
      <c r="BB15" s="27">
        <v>2420.2</v>
      </c>
      <c r="BC15" s="23">
        <v>154.8</v>
      </c>
      <c r="BD15" s="14">
        <f t="shared" si="19"/>
        <v>6.396165606148253</v>
      </c>
      <c r="BE15" s="21">
        <v>616.8</v>
      </c>
      <c r="BF15" s="23">
        <v>51.6</v>
      </c>
      <c r="BG15" s="14">
        <f t="shared" si="20"/>
        <v>8.365758754863814</v>
      </c>
      <c r="BH15" s="21">
        <v>1442.7</v>
      </c>
      <c r="BI15" s="19">
        <v>321.9</v>
      </c>
      <c r="BJ15" s="14">
        <f t="shared" si="21"/>
        <v>22.312331045955496</v>
      </c>
      <c r="BK15" s="24">
        <v>-180</v>
      </c>
      <c r="BL15" s="24">
        <v>329.6</v>
      </c>
      <c r="BM15" s="14">
        <f t="shared" si="22"/>
        <v>-183.11111111111111</v>
      </c>
      <c r="BN15" s="24">
        <f t="shared" si="3"/>
        <v>-180</v>
      </c>
      <c r="BO15" s="24">
        <f t="shared" si="4"/>
        <v>329.6</v>
      </c>
      <c r="BP15" s="14">
        <f t="shared" si="23"/>
        <v>-183.11111111111111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5310.8</v>
      </c>
      <c r="D16" s="33">
        <f t="shared" si="5"/>
        <v>1120.5</v>
      </c>
      <c r="E16" s="14">
        <f t="shared" si="6"/>
        <v>21.098516231076296</v>
      </c>
      <c r="F16" s="15">
        <v>961</v>
      </c>
      <c r="G16" s="16">
        <v>275</v>
      </c>
      <c r="H16" s="14">
        <f t="shared" si="7"/>
        <v>28.616024973985432</v>
      </c>
      <c r="I16" s="15">
        <v>26</v>
      </c>
      <c r="J16" s="16">
        <v>6.6</v>
      </c>
      <c r="K16" s="14">
        <f t="shared" si="1"/>
        <v>25.384615384615383</v>
      </c>
      <c r="L16" s="15">
        <v>0</v>
      </c>
      <c r="M16" s="16">
        <v>0</v>
      </c>
      <c r="N16" s="14" t="e">
        <f t="shared" si="8"/>
        <v>#DIV/0!</v>
      </c>
      <c r="O16" s="15">
        <v>100</v>
      </c>
      <c r="P16" s="16">
        <v>1.6</v>
      </c>
      <c r="Q16" s="40">
        <f t="shared" si="9"/>
        <v>1.6</v>
      </c>
      <c r="R16" s="15">
        <v>327.2</v>
      </c>
      <c r="S16" s="16">
        <v>18</v>
      </c>
      <c r="T16" s="14">
        <f t="shared" si="24"/>
        <v>5.501222493887531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78.4</v>
      </c>
      <c r="Z16" s="14">
        <f t="shared" si="11"/>
        <v>65.33333333333334</v>
      </c>
      <c r="AA16" s="15">
        <v>8</v>
      </c>
      <c r="AB16" s="16">
        <v>3.3</v>
      </c>
      <c r="AC16" s="14">
        <f t="shared" si="12"/>
        <v>41.25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4349.8</v>
      </c>
      <c r="AK16" s="35">
        <v>845.5</v>
      </c>
      <c r="AL16" s="14">
        <f t="shared" si="15"/>
        <v>19.43767529541588</v>
      </c>
      <c r="AM16" s="15">
        <v>1510.9</v>
      </c>
      <c r="AN16" s="16">
        <v>629.6</v>
      </c>
      <c r="AO16" s="14">
        <f t="shared" si="16"/>
        <v>41.67052750016546</v>
      </c>
      <c r="AP16" s="15">
        <v>1800.7</v>
      </c>
      <c r="AQ16" s="16">
        <v>178.6</v>
      </c>
      <c r="AR16" s="14">
        <f t="shared" si="25"/>
        <v>9.91836508024657</v>
      </c>
      <c r="AS16" s="27">
        <v>5470.8</v>
      </c>
      <c r="AT16" s="19">
        <v>1092.6</v>
      </c>
      <c r="AU16" s="14">
        <f t="shared" si="17"/>
        <v>19.971484974775166</v>
      </c>
      <c r="AV16" s="26">
        <v>1294.3</v>
      </c>
      <c r="AW16" s="19">
        <v>457.1</v>
      </c>
      <c r="AX16" s="14">
        <f t="shared" si="18"/>
        <v>35.31638723634397</v>
      </c>
      <c r="AY16" s="21">
        <v>964.1</v>
      </c>
      <c r="AZ16" s="19">
        <v>343.4</v>
      </c>
      <c r="BA16" s="14">
        <f t="shared" si="2"/>
        <v>35.61871175189296</v>
      </c>
      <c r="BB16" s="27">
        <v>1197.9</v>
      </c>
      <c r="BC16" s="23">
        <v>14.3</v>
      </c>
      <c r="BD16" s="14">
        <f t="shared" si="19"/>
        <v>1.1937557392102847</v>
      </c>
      <c r="BE16" s="21">
        <v>669.4</v>
      </c>
      <c r="BF16" s="23">
        <v>124.8</v>
      </c>
      <c r="BG16" s="14">
        <f t="shared" si="20"/>
        <v>18.643561398267106</v>
      </c>
      <c r="BH16" s="21">
        <v>2217.2</v>
      </c>
      <c r="BI16" s="19">
        <v>465.1</v>
      </c>
      <c r="BJ16" s="14">
        <f t="shared" si="21"/>
        <v>20.976907811654343</v>
      </c>
      <c r="BK16" s="24">
        <v>-160</v>
      </c>
      <c r="BL16" s="24">
        <v>27.9</v>
      </c>
      <c r="BM16" s="14">
        <f t="shared" si="22"/>
        <v>-17.4375</v>
      </c>
      <c r="BN16" s="24">
        <f t="shared" si="3"/>
        <v>-160</v>
      </c>
      <c r="BO16" s="24">
        <f t="shared" si="4"/>
        <v>27.90000000000009</v>
      </c>
      <c r="BP16" s="14">
        <f t="shared" si="23"/>
        <v>-17.437500000000057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54233.9</v>
      </c>
      <c r="D17" s="14">
        <f t="shared" si="5"/>
        <v>13041</v>
      </c>
      <c r="E17" s="14">
        <f t="shared" si="6"/>
        <v>24.045845863933813</v>
      </c>
      <c r="F17" s="15">
        <v>36605.4</v>
      </c>
      <c r="G17" s="16">
        <v>12878</v>
      </c>
      <c r="H17" s="14">
        <f t="shared" si="7"/>
        <v>35.18060176913789</v>
      </c>
      <c r="I17" s="15">
        <v>20400</v>
      </c>
      <c r="J17" s="16">
        <v>7528.3</v>
      </c>
      <c r="K17" s="14">
        <f t="shared" si="1"/>
        <v>36.90343137254902</v>
      </c>
      <c r="L17" s="15">
        <v>20</v>
      </c>
      <c r="M17" s="16">
        <v>27.6</v>
      </c>
      <c r="N17" s="14">
        <f t="shared" si="8"/>
        <v>138</v>
      </c>
      <c r="O17" s="15">
        <v>3700</v>
      </c>
      <c r="P17" s="16">
        <v>258.6</v>
      </c>
      <c r="Q17" s="14">
        <f t="shared" si="9"/>
        <v>6.989189189189189</v>
      </c>
      <c r="R17" s="15">
        <v>8650</v>
      </c>
      <c r="S17" s="17">
        <v>2516.6</v>
      </c>
      <c r="T17" s="14">
        <f t="shared" si="24"/>
        <v>29.093641618497106</v>
      </c>
      <c r="U17" s="15">
        <v>1170</v>
      </c>
      <c r="V17" s="17">
        <v>623.2</v>
      </c>
      <c r="W17" s="14">
        <f t="shared" si="10"/>
        <v>53.26495726495727</v>
      </c>
      <c r="X17" s="15">
        <v>30</v>
      </c>
      <c r="Y17" s="17">
        <v>25.8</v>
      </c>
      <c r="Z17" s="14">
        <f t="shared" si="11"/>
        <v>86</v>
      </c>
      <c r="AA17" s="15">
        <v>50</v>
      </c>
      <c r="AB17" s="16">
        <v>67.1</v>
      </c>
      <c r="AC17" s="14">
        <f t="shared" si="12"/>
        <v>134.2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345</v>
      </c>
      <c r="AI17" s="14">
        <f t="shared" si="14"/>
        <v>69</v>
      </c>
      <c r="AJ17" s="15">
        <v>17628.5</v>
      </c>
      <c r="AK17" s="16">
        <v>163</v>
      </c>
      <c r="AL17" s="14">
        <f t="shared" si="15"/>
        <v>0.9246390787645007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5"/>
        <v>#DIV/0!</v>
      </c>
      <c r="AS17" s="27">
        <v>55982.8</v>
      </c>
      <c r="AT17" s="19">
        <v>11199.7</v>
      </c>
      <c r="AU17" s="14">
        <f t="shared" si="17"/>
        <v>20.005608865580143</v>
      </c>
      <c r="AV17" s="26">
        <v>6792.2</v>
      </c>
      <c r="AW17" s="19">
        <v>1930.9</v>
      </c>
      <c r="AX17" s="14">
        <f t="shared" si="18"/>
        <v>28.428197049556847</v>
      </c>
      <c r="AY17" s="21">
        <v>5650.2</v>
      </c>
      <c r="AZ17" s="19">
        <v>1854.5</v>
      </c>
      <c r="BA17" s="14">
        <f t="shared" si="2"/>
        <v>32.82184701426498</v>
      </c>
      <c r="BB17" s="27">
        <v>16823.3</v>
      </c>
      <c r="BC17" s="23">
        <v>2531.9</v>
      </c>
      <c r="BD17" s="14">
        <f t="shared" si="19"/>
        <v>15.04996047148895</v>
      </c>
      <c r="BE17" s="21">
        <v>24908.9</v>
      </c>
      <c r="BF17" s="23">
        <v>4556.5</v>
      </c>
      <c r="BG17" s="14">
        <f t="shared" si="20"/>
        <v>18.29265844738226</v>
      </c>
      <c r="BH17" s="21">
        <v>5753.8</v>
      </c>
      <c r="BI17" s="19">
        <v>1936.1</v>
      </c>
      <c r="BJ17" s="14">
        <f t="shared" si="21"/>
        <v>33.64906670374361</v>
      </c>
      <c r="BK17" s="24">
        <v>-1748.9</v>
      </c>
      <c r="BL17" s="24">
        <v>1841.3</v>
      </c>
      <c r="BM17" s="14">
        <f t="shared" si="22"/>
        <v>-105.28332094459374</v>
      </c>
      <c r="BN17" s="24">
        <f t="shared" si="3"/>
        <v>-1748.9000000000015</v>
      </c>
      <c r="BO17" s="24">
        <f t="shared" si="4"/>
        <v>1841.2999999999993</v>
      </c>
      <c r="BP17" s="14">
        <f t="shared" si="23"/>
        <v>-105.28332094459361</v>
      </c>
      <c r="BQ17" s="6"/>
      <c r="BR17" s="25"/>
    </row>
    <row r="18" spans="1:70" ht="15.75">
      <c r="A18" s="11">
        <v>9</v>
      </c>
      <c r="B18" s="12" t="s">
        <v>35</v>
      </c>
      <c r="C18" s="13">
        <f t="shared" si="0"/>
        <v>7681.4</v>
      </c>
      <c r="D18" s="33">
        <f t="shared" si="5"/>
        <v>1551.1</v>
      </c>
      <c r="E18" s="14">
        <f t="shared" si="6"/>
        <v>20.19293357981618</v>
      </c>
      <c r="F18" s="15">
        <v>1124.7</v>
      </c>
      <c r="G18" s="16">
        <v>359.4</v>
      </c>
      <c r="H18" s="14">
        <f t="shared" si="7"/>
        <v>31.955188050146706</v>
      </c>
      <c r="I18" s="15">
        <v>48</v>
      </c>
      <c r="J18" s="16">
        <v>11.3</v>
      </c>
      <c r="K18" s="14">
        <f t="shared" si="1"/>
        <v>23.541666666666668</v>
      </c>
      <c r="L18" s="15">
        <v>31</v>
      </c>
      <c r="M18" s="16">
        <v>10.4</v>
      </c>
      <c r="N18" s="14">
        <f t="shared" si="8"/>
        <v>33.5483870967742</v>
      </c>
      <c r="O18" s="15">
        <v>75</v>
      </c>
      <c r="P18" s="16">
        <v>3.7</v>
      </c>
      <c r="Q18" s="14">
        <f t="shared" si="9"/>
        <v>4.933333333333334</v>
      </c>
      <c r="R18" s="15">
        <v>377</v>
      </c>
      <c r="S18" s="16">
        <v>36.4</v>
      </c>
      <c r="T18" s="14">
        <f t="shared" si="24"/>
        <v>9.655172413793103</v>
      </c>
      <c r="U18" s="15">
        <v>0</v>
      </c>
      <c r="V18" s="17">
        <v>0</v>
      </c>
      <c r="W18" s="14" t="e">
        <f t="shared" si="10"/>
        <v>#DIV/0!</v>
      </c>
      <c r="X18" s="29">
        <v>58</v>
      </c>
      <c r="Y18" s="35">
        <v>62.6</v>
      </c>
      <c r="Z18" s="14">
        <f t="shared" si="11"/>
        <v>107.93103448275862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34">
        <v>6556.7</v>
      </c>
      <c r="AK18" s="16">
        <v>1191.7</v>
      </c>
      <c r="AL18" s="14">
        <f t="shared" si="15"/>
        <v>18.17530159989019</v>
      </c>
      <c r="AM18" s="15">
        <v>1499.6</v>
      </c>
      <c r="AN18" s="16">
        <v>624.9</v>
      </c>
      <c r="AO18" s="14">
        <f t="shared" si="16"/>
        <v>41.671112296612435</v>
      </c>
      <c r="AP18" s="15">
        <v>2765</v>
      </c>
      <c r="AQ18" s="16">
        <v>529.6</v>
      </c>
      <c r="AR18" s="14">
        <f t="shared" si="25"/>
        <v>19.15370705244123</v>
      </c>
      <c r="AS18" s="27">
        <v>7981.5</v>
      </c>
      <c r="AT18" s="19">
        <v>1567.9</v>
      </c>
      <c r="AU18" s="14">
        <f t="shared" si="17"/>
        <v>19.644177159681767</v>
      </c>
      <c r="AV18" s="26">
        <v>1554.9</v>
      </c>
      <c r="AW18" s="19">
        <v>654.2</v>
      </c>
      <c r="AX18" s="14">
        <f t="shared" si="18"/>
        <v>42.07344523763586</v>
      </c>
      <c r="AY18" s="21">
        <v>1004.3</v>
      </c>
      <c r="AZ18" s="19">
        <v>405.8</v>
      </c>
      <c r="BA18" s="14">
        <f t="shared" si="2"/>
        <v>40.40625311162004</v>
      </c>
      <c r="BB18" s="27">
        <v>3165</v>
      </c>
      <c r="BC18" s="23">
        <v>18.7</v>
      </c>
      <c r="BD18" s="14">
        <f t="shared" si="19"/>
        <v>0.5908372827804107</v>
      </c>
      <c r="BE18" s="21">
        <v>561.4</v>
      </c>
      <c r="BF18" s="23">
        <v>123.2</v>
      </c>
      <c r="BG18" s="14">
        <f t="shared" si="20"/>
        <v>21.945137157107233</v>
      </c>
      <c r="BH18" s="21">
        <v>2608.3</v>
      </c>
      <c r="BI18" s="19">
        <v>736.7</v>
      </c>
      <c r="BJ18" s="14">
        <f t="shared" si="21"/>
        <v>28.244450408311927</v>
      </c>
      <c r="BK18" s="24">
        <v>-300.1</v>
      </c>
      <c r="BL18" s="24">
        <v>-16.8</v>
      </c>
      <c r="BM18" s="14">
        <f t="shared" si="22"/>
        <v>5.598133955348217</v>
      </c>
      <c r="BN18" s="24">
        <f t="shared" si="3"/>
        <v>-300.10000000000036</v>
      </c>
      <c r="BO18" s="24">
        <f t="shared" si="4"/>
        <v>-16.800000000000182</v>
      </c>
      <c r="BP18" s="14">
        <f t="shared" si="23"/>
        <v>5.5981339553482705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5671</v>
      </c>
      <c r="D19" s="14">
        <f t="shared" si="5"/>
        <v>1372.9</v>
      </c>
      <c r="E19" s="14">
        <f t="shared" si="6"/>
        <v>24.20913419150062</v>
      </c>
      <c r="F19" s="15">
        <v>1507.7</v>
      </c>
      <c r="G19" s="16">
        <v>496.7</v>
      </c>
      <c r="H19" s="14">
        <f t="shared" si="7"/>
        <v>32.94421967234861</v>
      </c>
      <c r="I19" s="15">
        <v>69</v>
      </c>
      <c r="J19" s="35">
        <v>19.5</v>
      </c>
      <c r="K19" s="14">
        <f t="shared" si="1"/>
        <v>28.26086956521739</v>
      </c>
      <c r="L19" s="15">
        <v>91</v>
      </c>
      <c r="M19" s="16">
        <v>39.5</v>
      </c>
      <c r="N19" s="14">
        <f t="shared" si="8"/>
        <v>43.40659340659341</v>
      </c>
      <c r="O19" s="15">
        <v>154</v>
      </c>
      <c r="P19" s="16">
        <v>3.3</v>
      </c>
      <c r="Q19" s="14">
        <f t="shared" si="9"/>
        <v>2.142857142857143</v>
      </c>
      <c r="R19" s="15">
        <v>327</v>
      </c>
      <c r="S19" s="16">
        <v>22.3</v>
      </c>
      <c r="T19" s="14">
        <f t="shared" si="24"/>
        <v>6.819571865443426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87.5</v>
      </c>
      <c r="Z19" s="14">
        <f t="shared" si="11"/>
        <v>43.75</v>
      </c>
      <c r="AA19" s="15">
        <v>50</v>
      </c>
      <c r="AB19" s="16">
        <v>50</v>
      </c>
      <c r="AC19" s="14">
        <f t="shared" si="12"/>
        <v>100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4163.3</v>
      </c>
      <c r="AK19" s="16">
        <v>876.2</v>
      </c>
      <c r="AL19" s="14">
        <f t="shared" si="15"/>
        <v>21.045805010448444</v>
      </c>
      <c r="AM19" s="15">
        <v>1836.2</v>
      </c>
      <c r="AN19" s="16">
        <v>765.1</v>
      </c>
      <c r="AO19" s="14">
        <f t="shared" si="16"/>
        <v>41.667574338307375</v>
      </c>
      <c r="AP19" s="15">
        <v>611.3</v>
      </c>
      <c r="AQ19" s="16">
        <v>73.8</v>
      </c>
      <c r="AR19" s="14">
        <f t="shared" si="25"/>
        <v>12.072632095534107</v>
      </c>
      <c r="AS19" s="27">
        <v>5771</v>
      </c>
      <c r="AT19" s="19">
        <v>1048.3</v>
      </c>
      <c r="AU19" s="14">
        <f t="shared" si="17"/>
        <v>18.164962744758274</v>
      </c>
      <c r="AV19" s="26">
        <v>1573.2</v>
      </c>
      <c r="AW19" s="19">
        <v>484.7</v>
      </c>
      <c r="AX19" s="14">
        <f t="shared" si="18"/>
        <v>30.80981439105009</v>
      </c>
      <c r="AY19" s="21">
        <v>1026.9</v>
      </c>
      <c r="AZ19" s="19">
        <v>358.5</v>
      </c>
      <c r="BA19" s="14">
        <f t="shared" si="2"/>
        <v>34.91089687408706</v>
      </c>
      <c r="BB19" s="27">
        <v>2110.7</v>
      </c>
      <c r="BC19" s="23">
        <v>0</v>
      </c>
      <c r="BD19" s="14">
        <f t="shared" si="19"/>
        <v>0</v>
      </c>
      <c r="BE19" s="21">
        <v>1033</v>
      </c>
      <c r="BF19" s="23">
        <v>110.4</v>
      </c>
      <c r="BG19" s="14">
        <f t="shared" si="20"/>
        <v>10.687318489835432</v>
      </c>
      <c r="BH19" s="21">
        <v>801.2</v>
      </c>
      <c r="BI19" s="19">
        <v>321.4</v>
      </c>
      <c r="BJ19" s="14">
        <f t="shared" si="21"/>
        <v>40.11482775836245</v>
      </c>
      <c r="BK19" s="24">
        <v>-100</v>
      </c>
      <c r="BL19" s="24">
        <v>324.6</v>
      </c>
      <c r="BM19" s="14">
        <f t="shared" si="22"/>
        <v>-324.6</v>
      </c>
      <c r="BN19" s="24">
        <f t="shared" si="3"/>
        <v>-100</v>
      </c>
      <c r="BO19" s="24">
        <f t="shared" si="4"/>
        <v>324.60000000000014</v>
      </c>
      <c r="BP19" s="14">
        <f t="shared" si="23"/>
        <v>-324.60000000000014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8315.2</v>
      </c>
      <c r="D20" s="14">
        <f t="shared" si="5"/>
        <v>2701.5</v>
      </c>
      <c r="E20" s="14">
        <f t="shared" si="6"/>
        <v>32.48869540119299</v>
      </c>
      <c r="F20" s="15">
        <v>3084</v>
      </c>
      <c r="G20" s="16">
        <v>1036.2</v>
      </c>
      <c r="H20" s="14">
        <f t="shared" si="7"/>
        <v>33.59922178988327</v>
      </c>
      <c r="I20" s="15">
        <v>420</v>
      </c>
      <c r="J20" s="35">
        <v>119</v>
      </c>
      <c r="K20" s="14">
        <f t="shared" si="1"/>
        <v>28.333333333333332</v>
      </c>
      <c r="L20" s="15">
        <v>40</v>
      </c>
      <c r="M20" s="16">
        <v>23.3</v>
      </c>
      <c r="N20" s="14">
        <f t="shared" si="8"/>
        <v>58.25</v>
      </c>
      <c r="O20" s="15">
        <v>535</v>
      </c>
      <c r="P20" s="16">
        <v>14.2</v>
      </c>
      <c r="Q20" s="14">
        <f t="shared" si="9"/>
        <v>2.6542056074766354</v>
      </c>
      <c r="R20" s="15">
        <v>897</v>
      </c>
      <c r="S20" s="16">
        <v>160.5</v>
      </c>
      <c r="T20" s="14">
        <f t="shared" si="24"/>
        <v>17.892976588628763</v>
      </c>
      <c r="U20" s="15">
        <v>0</v>
      </c>
      <c r="V20" s="17">
        <v>0</v>
      </c>
      <c r="W20" s="14" t="e">
        <f t="shared" si="10"/>
        <v>#DIV/0!</v>
      </c>
      <c r="X20" s="15">
        <v>150</v>
      </c>
      <c r="Y20" s="17">
        <v>218</v>
      </c>
      <c r="Z20" s="14">
        <f t="shared" si="11"/>
        <v>145.33333333333334</v>
      </c>
      <c r="AA20" s="15">
        <v>300</v>
      </c>
      <c r="AB20" s="16">
        <v>187.2</v>
      </c>
      <c r="AC20" s="14">
        <f t="shared" si="12"/>
        <v>62.4</v>
      </c>
      <c r="AD20" s="14">
        <v>0</v>
      </c>
      <c r="AE20" s="14">
        <v>0</v>
      </c>
      <c r="AF20" s="14" t="e">
        <f t="shared" si="13"/>
        <v>#DIV/0!</v>
      </c>
      <c r="AG20" s="14">
        <v>11</v>
      </c>
      <c r="AH20" s="14">
        <v>12.6</v>
      </c>
      <c r="AI20" s="14">
        <f t="shared" si="14"/>
        <v>114.54545454545455</v>
      </c>
      <c r="AJ20" s="15">
        <v>5231.2</v>
      </c>
      <c r="AK20" s="16">
        <v>1665.3</v>
      </c>
      <c r="AL20" s="14">
        <f t="shared" si="15"/>
        <v>31.83399602385686</v>
      </c>
      <c r="AM20" s="15">
        <v>2938.3</v>
      </c>
      <c r="AN20" s="16">
        <v>1224.3</v>
      </c>
      <c r="AO20" s="14">
        <f t="shared" si="16"/>
        <v>41.66695027737127</v>
      </c>
      <c r="AP20" s="15">
        <v>130.4</v>
      </c>
      <c r="AQ20" s="16">
        <v>0</v>
      </c>
      <c r="AR20" s="14">
        <f t="shared" si="25"/>
        <v>0</v>
      </c>
      <c r="AS20" s="27">
        <v>8675.2</v>
      </c>
      <c r="AT20" s="19">
        <v>2323.5</v>
      </c>
      <c r="AU20" s="14">
        <f t="shared" si="17"/>
        <v>26.78324419033567</v>
      </c>
      <c r="AV20" s="26">
        <v>2446.6</v>
      </c>
      <c r="AW20" s="19">
        <v>936.4</v>
      </c>
      <c r="AX20" s="14">
        <f t="shared" si="18"/>
        <v>38.27352243930353</v>
      </c>
      <c r="AY20" s="21">
        <v>1846.5</v>
      </c>
      <c r="AZ20" s="19">
        <v>744.9</v>
      </c>
      <c r="BA20" s="14">
        <f t="shared" si="2"/>
        <v>40.34118602761982</v>
      </c>
      <c r="BB20" s="22">
        <v>2199.8</v>
      </c>
      <c r="BC20" s="23">
        <v>256</v>
      </c>
      <c r="BD20" s="14">
        <f t="shared" si="19"/>
        <v>11.637421583780343</v>
      </c>
      <c r="BE20" s="21">
        <v>1612.4</v>
      </c>
      <c r="BF20" s="23">
        <v>207.6</v>
      </c>
      <c r="BG20" s="14">
        <f t="shared" si="20"/>
        <v>12.875217067725128</v>
      </c>
      <c r="BH20" s="21">
        <v>1957.5</v>
      </c>
      <c r="BI20" s="19">
        <v>686.1</v>
      </c>
      <c r="BJ20" s="14">
        <f t="shared" si="21"/>
        <v>35.04980842911877</v>
      </c>
      <c r="BK20" s="24">
        <v>-360</v>
      </c>
      <c r="BL20" s="24">
        <v>378</v>
      </c>
      <c r="BM20" s="14">
        <f t="shared" si="22"/>
        <v>-105</v>
      </c>
      <c r="BN20" s="24">
        <f t="shared" si="3"/>
        <v>-360</v>
      </c>
      <c r="BO20" s="24">
        <f t="shared" si="4"/>
        <v>378</v>
      </c>
      <c r="BP20" s="14">
        <f t="shared" si="23"/>
        <v>-105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5097.9</v>
      </c>
      <c r="D21" s="14">
        <f t="shared" si="5"/>
        <v>1390</v>
      </c>
      <c r="E21" s="14">
        <f t="shared" si="6"/>
        <v>27.26612919045097</v>
      </c>
      <c r="F21" s="15">
        <v>691.5</v>
      </c>
      <c r="G21" s="16">
        <v>242.9</v>
      </c>
      <c r="H21" s="14">
        <f t="shared" si="7"/>
        <v>35.126536514822845</v>
      </c>
      <c r="I21" s="15">
        <v>38</v>
      </c>
      <c r="J21" s="16">
        <v>14.2</v>
      </c>
      <c r="K21" s="14">
        <f t="shared" si="1"/>
        <v>37.368421052631575</v>
      </c>
      <c r="L21" s="15">
        <v>0</v>
      </c>
      <c r="M21" s="16">
        <v>7.1</v>
      </c>
      <c r="N21" s="14" t="e">
        <f t="shared" si="8"/>
        <v>#DIV/0!</v>
      </c>
      <c r="O21" s="15">
        <v>40</v>
      </c>
      <c r="P21" s="16">
        <v>1.8</v>
      </c>
      <c r="Q21" s="14">
        <f t="shared" si="9"/>
        <v>4.5</v>
      </c>
      <c r="R21" s="15">
        <v>205.7</v>
      </c>
      <c r="S21" s="16">
        <v>25.5</v>
      </c>
      <c r="T21" s="14">
        <f t="shared" si="24"/>
        <v>12.396694214876034</v>
      </c>
      <c r="U21" s="15">
        <v>0</v>
      </c>
      <c r="V21" s="17">
        <v>0</v>
      </c>
      <c r="W21" s="14" t="e">
        <f t="shared" si="10"/>
        <v>#DIV/0!</v>
      </c>
      <c r="X21" s="29">
        <v>52</v>
      </c>
      <c r="Y21" s="17">
        <v>8.5</v>
      </c>
      <c r="Z21" s="14">
        <f t="shared" si="11"/>
        <v>16.346153846153847</v>
      </c>
      <c r="AA21" s="15">
        <v>6</v>
      </c>
      <c r="AB21" s="16">
        <v>3</v>
      </c>
      <c r="AC21" s="14">
        <f t="shared" si="12"/>
        <v>50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0.6</v>
      </c>
      <c r="AI21" s="14" t="e">
        <f t="shared" si="14"/>
        <v>#DIV/0!</v>
      </c>
      <c r="AJ21" s="15">
        <v>4406.4</v>
      </c>
      <c r="AK21" s="16">
        <v>1147.1</v>
      </c>
      <c r="AL21" s="14">
        <f t="shared" si="15"/>
        <v>26.032588961510527</v>
      </c>
      <c r="AM21" s="15">
        <v>1181.6</v>
      </c>
      <c r="AN21" s="16">
        <v>492.3</v>
      </c>
      <c r="AO21" s="14">
        <f t="shared" si="16"/>
        <v>41.66384563303995</v>
      </c>
      <c r="AP21" s="15">
        <v>2080</v>
      </c>
      <c r="AQ21" s="16">
        <v>446.5</v>
      </c>
      <c r="AR21" s="14">
        <f t="shared" si="25"/>
        <v>21.466346153846153</v>
      </c>
      <c r="AS21" s="27">
        <v>5147.9</v>
      </c>
      <c r="AT21" s="19">
        <v>1392.1</v>
      </c>
      <c r="AU21" s="14">
        <f t="shared" si="17"/>
        <v>27.042094834787</v>
      </c>
      <c r="AV21" s="26">
        <v>1266.7</v>
      </c>
      <c r="AW21" s="19">
        <v>561.4</v>
      </c>
      <c r="AX21" s="14">
        <f t="shared" si="18"/>
        <v>44.31988631878108</v>
      </c>
      <c r="AY21" s="21">
        <v>981.2</v>
      </c>
      <c r="AZ21" s="19">
        <v>414.6</v>
      </c>
      <c r="BA21" s="14">
        <f t="shared" si="2"/>
        <v>42.25438238891154</v>
      </c>
      <c r="BB21" s="27">
        <v>1169.4</v>
      </c>
      <c r="BC21" s="23">
        <v>19</v>
      </c>
      <c r="BD21" s="14">
        <f t="shared" si="19"/>
        <v>1.6247648366683767</v>
      </c>
      <c r="BE21" s="21">
        <v>1175.4</v>
      </c>
      <c r="BF21" s="23">
        <v>149</v>
      </c>
      <c r="BG21" s="14">
        <f t="shared" si="20"/>
        <v>12.676535647439168</v>
      </c>
      <c r="BH21" s="21">
        <v>1444.4</v>
      </c>
      <c r="BI21" s="19">
        <v>637.1</v>
      </c>
      <c r="BJ21" s="14">
        <f t="shared" si="21"/>
        <v>44.10828025477707</v>
      </c>
      <c r="BK21" s="24">
        <v>-50</v>
      </c>
      <c r="BL21" s="24">
        <v>-2.1</v>
      </c>
      <c r="BM21" s="14">
        <f t="shared" si="22"/>
        <v>4.2</v>
      </c>
      <c r="BN21" s="24">
        <f t="shared" si="3"/>
        <v>-50</v>
      </c>
      <c r="BO21" s="24">
        <f t="shared" si="4"/>
        <v>-2.099999999999909</v>
      </c>
      <c r="BP21" s="14">
        <f t="shared" si="23"/>
        <v>4.199999999999818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6868.8</v>
      </c>
      <c r="D22" s="14">
        <f t="shared" si="5"/>
        <v>1286.6</v>
      </c>
      <c r="E22" s="14">
        <f t="shared" si="6"/>
        <v>18.731073841136734</v>
      </c>
      <c r="F22" s="34">
        <v>1154.8</v>
      </c>
      <c r="G22" s="16">
        <v>330.9</v>
      </c>
      <c r="H22" s="14">
        <f t="shared" si="7"/>
        <v>28.654312435053686</v>
      </c>
      <c r="I22" s="15">
        <v>36</v>
      </c>
      <c r="J22" s="16">
        <v>11.3</v>
      </c>
      <c r="K22" s="14">
        <f t="shared" si="1"/>
        <v>31.38888888888889</v>
      </c>
      <c r="L22" s="15">
        <v>15</v>
      </c>
      <c r="M22" s="35">
        <v>14.7</v>
      </c>
      <c r="N22" s="14">
        <f t="shared" si="8"/>
        <v>98</v>
      </c>
      <c r="O22" s="15">
        <v>92</v>
      </c>
      <c r="P22" s="16">
        <v>1.4</v>
      </c>
      <c r="Q22" s="14">
        <f t="shared" si="9"/>
        <v>1.5217391304347825</v>
      </c>
      <c r="R22" s="15">
        <v>390</v>
      </c>
      <c r="S22" s="16">
        <v>23.1</v>
      </c>
      <c r="T22" s="14">
        <f t="shared" si="24"/>
        <v>5.923076923076923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53</v>
      </c>
      <c r="Z22" s="14">
        <f t="shared" si="11"/>
        <v>66.25</v>
      </c>
      <c r="AA22" s="15">
        <v>30</v>
      </c>
      <c r="AB22" s="16">
        <v>3.5</v>
      </c>
      <c r="AC22" s="14">
        <f t="shared" si="12"/>
        <v>11.666666666666666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5714</v>
      </c>
      <c r="AK22" s="16">
        <v>955.7</v>
      </c>
      <c r="AL22" s="14">
        <f t="shared" si="15"/>
        <v>16.725586279313966</v>
      </c>
      <c r="AM22" s="15">
        <v>1814.8</v>
      </c>
      <c r="AN22" s="16">
        <v>756.2</v>
      </c>
      <c r="AO22" s="14">
        <f t="shared" si="16"/>
        <v>41.668503416354426</v>
      </c>
      <c r="AP22" s="15">
        <v>1891.4</v>
      </c>
      <c r="AQ22" s="16">
        <v>159.3</v>
      </c>
      <c r="AR22" s="14">
        <f t="shared" si="25"/>
        <v>8.422332663635403</v>
      </c>
      <c r="AS22" s="27">
        <v>6968.8</v>
      </c>
      <c r="AT22" s="19">
        <v>1168.8</v>
      </c>
      <c r="AU22" s="14">
        <f t="shared" si="17"/>
        <v>16.771897600734704</v>
      </c>
      <c r="AV22" s="26">
        <v>1567.6</v>
      </c>
      <c r="AW22" s="19">
        <v>524.1</v>
      </c>
      <c r="AX22" s="14">
        <f t="shared" si="18"/>
        <v>33.43327379433529</v>
      </c>
      <c r="AY22" s="21">
        <v>1104.9</v>
      </c>
      <c r="AZ22" s="19">
        <v>358.6</v>
      </c>
      <c r="BA22" s="14">
        <f t="shared" si="2"/>
        <v>32.45542583039189</v>
      </c>
      <c r="BB22" s="27">
        <v>2710.9</v>
      </c>
      <c r="BC22" s="23">
        <v>55</v>
      </c>
      <c r="BD22" s="14">
        <f t="shared" si="19"/>
        <v>2.0288465085395995</v>
      </c>
      <c r="BE22" s="21">
        <v>883.1</v>
      </c>
      <c r="BF22" s="23">
        <v>53</v>
      </c>
      <c r="BG22" s="14">
        <f t="shared" si="20"/>
        <v>6.00158532442532</v>
      </c>
      <c r="BH22" s="21">
        <v>1673.3</v>
      </c>
      <c r="BI22" s="19">
        <v>504.2</v>
      </c>
      <c r="BJ22" s="14">
        <f t="shared" si="21"/>
        <v>30.132074344110443</v>
      </c>
      <c r="BK22" s="24">
        <v>-100</v>
      </c>
      <c r="BL22" s="24">
        <v>117.8</v>
      </c>
      <c r="BM22" s="14">
        <f t="shared" si="22"/>
        <v>-117.8</v>
      </c>
      <c r="BN22" s="24">
        <f t="shared" si="3"/>
        <v>-100</v>
      </c>
      <c r="BO22" s="24">
        <f t="shared" si="4"/>
        <v>117.79999999999995</v>
      </c>
      <c r="BP22" s="14">
        <f t="shared" si="23"/>
        <v>-117.79999999999995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4744.8</v>
      </c>
      <c r="D23" s="14">
        <f t="shared" si="5"/>
        <v>1060.8000000000002</v>
      </c>
      <c r="E23" s="14">
        <f t="shared" si="6"/>
        <v>22.357106727364698</v>
      </c>
      <c r="F23" s="34">
        <v>1103.9</v>
      </c>
      <c r="G23" s="16">
        <v>339.6</v>
      </c>
      <c r="H23" s="14">
        <f t="shared" si="7"/>
        <v>30.763656128272487</v>
      </c>
      <c r="I23" s="15">
        <v>34</v>
      </c>
      <c r="J23" s="16">
        <v>10.6</v>
      </c>
      <c r="K23" s="14">
        <f t="shared" si="1"/>
        <v>31.176470588235293</v>
      </c>
      <c r="L23" s="15">
        <v>24</v>
      </c>
      <c r="M23" s="16">
        <v>23.4</v>
      </c>
      <c r="N23" s="14">
        <f t="shared" si="8"/>
        <v>97.5</v>
      </c>
      <c r="O23" s="15">
        <v>49</v>
      </c>
      <c r="P23" s="16">
        <v>0.2</v>
      </c>
      <c r="Q23" s="14">
        <f t="shared" si="9"/>
        <v>0.40816326530612246</v>
      </c>
      <c r="R23" s="15">
        <v>342</v>
      </c>
      <c r="S23" s="16">
        <v>10.5</v>
      </c>
      <c r="T23" s="14">
        <f t="shared" si="24"/>
        <v>3.070175438596491</v>
      </c>
      <c r="U23" s="15">
        <v>0</v>
      </c>
      <c r="V23" s="17">
        <v>0</v>
      </c>
      <c r="W23" s="14" t="e">
        <f t="shared" si="10"/>
        <v>#DIV/0!</v>
      </c>
      <c r="X23" s="29">
        <v>300</v>
      </c>
      <c r="Y23" s="17">
        <v>128.9</v>
      </c>
      <c r="Z23" s="14">
        <f t="shared" si="11"/>
        <v>42.96666666666667</v>
      </c>
      <c r="AA23" s="15">
        <v>9</v>
      </c>
      <c r="AB23" s="16">
        <v>6.5</v>
      </c>
      <c r="AC23" s="14">
        <f t="shared" si="12"/>
        <v>72.22222222222221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3640.9</v>
      </c>
      <c r="AK23" s="16">
        <v>721.2</v>
      </c>
      <c r="AL23" s="14">
        <f t="shared" si="15"/>
        <v>19.808289159273805</v>
      </c>
      <c r="AM23" s="15">
        <v>1031.3</v>
      </c>
      <c r="AN23" s="16">
        <v>429.7</v>
      </c>
      <c r="AO23" s="14">
        <f t="shared" si="16"/>
        <v>41.665858625036364</v>
      </c>
      <c r="AP23" s="15">
        <v>1827.7</v>
      </c>
      <c r="AQ23" s="16">
        <v>254.2</v>
      </c>
      <c r="AR23" s="14">
        <v>2</v>
      </c>
      <c r="AS23" s="27">
        <v>4844.8</v>
      </c>
      <c r="AT23" s="37">
        <v>983.2</v>
      </c>
      <c r="AU23" s="14">
        <f t="shared" si="17"/>
        <v>20.293923381770146</v>
      </c>
      <c r="AV23" s="26">
        <v>1348.1</v>
      </c>
      <c r="AW23" s="19">
        <v>413.2</v>
      </c>
      <c r="AX23" s="14">
        <f t="shared" si="18"/>
        <v>30.650545211779544</v>
      </c>
      <c r="AY23" s="21">
        <v>871.4</v>
      </c>
      <c r="AZ23" s="19">
        <v>247</v>
      </c>
      <c r="BA23" s="14">
        <f t="shared" si="2"/>
        <v>28.345191645627725</v>
      </c>
      <c r="BB23" s="27">
        <v>1091.8</v>
      </c>
      <c r="BC23" s="23">
        <v>20.4</v>
      </c>
      <c r="BD23" s="14">
        <f t="shared" si="19"/>
        <v>1.86847407950174</v>
      </c>
      <c r="BE23" s="21">
        <v>693.3</v>
      </c>
      <c r="BF23" s="23">
        <v>49.6</v>
      </c>
      <c r="BG23" s="14">
        <f t="shared" si="20"/>
        <v>7.154190105293525</v>
      </c>
      <c r="BH23" s="21">
        <v>1619.6</v>
      </c>
      <c r="BI23" s="19">
        <v>465.8</v>
      </c>
      <c r="BJ23" s="14">
        <f t="shared" si="21"/>
        <v>28.760187700666833</v>
      </c>
      <c r="BK23" s="24">
        <v>-100</v>
      </c>
      <c r="BL23" s="24">
        <v>77.6</v>
      </c>
      <c r="BM23" s="14">
        <f t="shared" si="22"/>
        <v>-77.6</v>
      </c>
      <c r="BN23" s="24">
        <f t="shared" si="3"/>
        <v>-100</v>
      </c>
      <c r="BO23" s="24">
        <f t="shared" si="4"/>
        <v>77.60000000000014</v>
      </c>
      <c r="BP23" s="14">
        <f t="shared" si="23"/>
        <v>-77.60000000000014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4715.7</v>
      </c>
      <c r="D24" s="14">
        <f t="shared" si="5"/>
        <v>1021.6</v>
      </c>
      <c r="E24" s="14">
        <f t="shared" si="6"/>
        <v>21.66380388913629</v>
      </c>
      <c r="F24" s="15">
        <v>864.5</v>
      </c>
      <c r="G24" s="16">
        <v>250.9</v>
      </c>
      <c r="H24" s="14">
        <f t="shared" si="7"/>
        <v>29.022556390977446</v>
      </c>
      <c r="I24" s="15">
        <v>89</v>
      </c>
      <c r="J24" s="16">
        <v>27.6</v>
      </c>
      <c r="K24" s="14">
        <f t="shared" si="1"/>
        <v>31.011235955056183</v>
      </c>
      <c r="L24" s="15">
        <v>47</v>
      </c>
      <c r="M24" s="16">
        <v>48.7</v>
      </c>
      <c r="N24" s="14">
        <f t="shared" si="8"/>
        <v>103.61702127659575</v>
      </c>
      <c r="O24" s="15">
        <v>133.7</v>
      </c>
      <c r="P24" s="16">
        <v>2</v>
      </c>
      <c r="Q24" s="14">
        <f t="shared" si="9"/>
        <v>1.4958863126402395</v>
      </c>
      <c r="R24" s="15">
        <v>300</v>
      </c>
      <c r="S24" s="16">
        <v>16.3</v>
      </c>
      <c r="T24" s="14">
        <f t="shared" si="24"/>
        <v>5.433333333333334</v>
      </c>
      <c r="U24" s="15">
        <v>0</v>
      </c>
      <c r="V24" s="17">
        <v>0</v>
      </c>
      <c r="W24" s="14" t="e">
        <f t="shared" si="10"/>
        <v>#DIV/0!</v>
      </c>
      <c r="X24" s="29">
        <v>52</v>
      </c>
      <c r="Y24" s="17">
        <v>54.3</v>
      </c>
      <c r="Z24" s="14">
        <f t="shared" si="11"/>
        <v>104.4230769230769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4.9</v>
      </c>
      <c r="AI24" s="14">
        <f t="shared" si="14"/>
        <v>24.500000000000004</v>
      </c>
      <c r="AJ24" s="15">
        <v>3851.2</v>
      </c>
      <c r="AK24" s="16">
        <v>770.7</v>
      </c>
      <c r="AL24" s="14">
        <f t="shared" si="15"/>
        <v>20.0119443290403</v>
      </c>
      <c r="AM24" s="15">
        <v>1083.3</v>
      </c>
      <c r="AN24" s="16">
        <v>451.4</v>
      </c>
      <c r="AO24" s="14">
        <f t="shared" si="16"/>
        <v>41.668974429982455</v>
      </c>
      <c r="AP24" s="15">
        <v>1605.5</v>
      </c>
      <c r="AQ24" s="16">
        <v>282</v>
      </c>
      <c r="AR24" s="14">
        <f t="shared" si="25"/>
        <v>17.564621613204608</v>
      </c>
      <c r="AS24" s="27">
        <v>4810.7</v>
      </c>
      <c r="AT24" s="19">
        <v>1070.7</v>
      </c>
      <c r="AU24" s="14">
        <f t="shared" si="17"/>
        <v>22.256636248363026</v>
      </c>
      <c r="AV24" s="26">
        <v>1211.4</v>
      </c>
      <c r="AW24" s="19">
        <v>418.9</v>
      </c>
      <c r="AX24" s="14">
        <f t="shared" si="18"/>
        <v>34.579824995872535</v>
      </c>
      <c r="AY24" s="21">
        <v>743.5</v>
      </c>
      <c r="AZ24" s="19">
        <v>259.6</v>
      </c>
      <c r="BA24" s="14">
        <f t="shared" si="2"/>
        <v>34.91593813046403</v>
      </c>
      <c r="BB24" s="27">
        <v>1323.9</v>
      </c>
      <c r="BC24" s="23">
        <v>13.5</v>
      </c>
      <c r="BD24" s="14">
        <f t="shared" si="19"/>
        <v>1.0197144799456153</v>
      </c>
      <c r="BE24" s="21">
        <v>872.4</v>
      </c>
      <c r="BF24" s="23">
        <v>31.4</v>
      </c>
      <c r="BG24" s="14">
        <f t="shared" si="20"/>
        <v>3.5992663915635026</v>
      </c>
      <c r="BH24" s="21">
        <v>1311.1</v>
      </c>
      <c r="BI24" s="19">
        <v>577.8</v>
      </c>
      <c r="BJ24" s="14">
        <f t="shared" si="21"/>
        <v>44.06986499885592</v>
      </c>
      <c r="BK24" s="24">
        <v>-95</v>
      </c>
      <c r="BL24" s="24">
        <v>-49.1</v>
      </c>
      <c r="BM24" s="14">
        <f t="shared" si="22"/>
        <v>51.68421052631579</v>
      </c>
      <c r="BN24" s="24">
        <f t="shared" si="3"/>
        <v>-95</v>
      </c>
      <c r="BO24" s="24">
        <f t="shared" si="4"/>
        <v>-49.10000000000002</v>
      </c>
      <c r="BP24" s="14">
        <f t="shared" si="23"/>
        <v>51.68421052631581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4430.5</v>
      </c>
      <c r="D25" s="14">
        <f t="shared" si="5"/>
        <v>707.3</v>
      </c>
      <c r="E25" s="14">
        <f t="shared" si="6"/>
        <v>15.964338110822704</v>
      </c>
      <c r="F25" s="15">
        <v>820.4</v>
      </c>
      <c r="G25" s="16">
        <v>194.4</v>
      </c>
      <c r="H25" s="14">
        <f t="shared" si="7"/>
        <v>23.69575816674793</v>
      </c>
      <c r="I25" s="15">
        <v>91.5</v>
      </c>
      <c r="J25" s="16">
        <v>39.5</v>
      </c>
      <c r="K25" s="14">
        <f t="shared" si="1"/>
        <v>43.169398907103826</v>
      </c>
      <c r="L25" s="15">
        <v>170</v>
      </c>
      <c r="M25" s="16">
        <v>32.2</v>
      </c>
      <c r="N25" s="14">
        <f t="shared" si="8"/>
        <v>18.941176470588236</v>
      </c>
      <c r="O25" s="15">
        <v>53</v>
      </c>
      <c r="P25" s="16">
        <v>0.2</v>
      </c>
      <c r="Q25" s="14">
        <f t="shared" si="9"/>
        <v>0.37735849056603776</v>
      </c>
      <c r="R25" s="15">
        <v>258</v>
      </c>
      <c r="S25" s="16">
        <v>8.6</v>
      </c>
      <c r="T25" s="14">
        <f t="shared" si="24"/>
        <v>3.3333333333333335</v>
      </c>
      <c r="U25" s="15">
        <v>0</v>
      </c>
      <c r="V25" s="17">
        <v>0</v>
      </c>
      <c r="W25" s="14" t="e">
        <f t="shared" si="10"/>
        <v>#DIV/0!</v>
      </c>
      <c r="X25" s="29">
        <v>33</v>
      </c>
      <c r="Y25" s="17">
        <v>16.5</v>
      </c>
      <c r="Z25" s="14">
        <f t="shared" si="11"/>
        <v>50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3610.1</v>
      </c>
      <c r="AK25" s="16">
        <v>512.9</v>
      </c>
      <c r="AL25" s="14">
        <f t="shared" si="15"/>
        <v>14.207362676934157</v>
      </c>
      <c r="AM25" s="15">
        <v>628.5</v>
      </c>
      <c r="AN25" s="16">
        <v>261.9</v>
      </c>
      <c r="AO25" s="14">
        <f>AN25/AM25*100</f>
        <v>41.67064439140811</v>
      </c>
      <c r="AP25" s="15">
        <v>1212.4</v>
      </c>
      <c r="AQ25" s="16">
        <v>213.7</v>
      </c>
      <c r="AR25" s="14">
        <f t="shared" si="25"/>
        <v>17.626195974925764</v>
      </c>
      <c r="AS25" s="27">
        <v>4480.5</v>
      </c>
      <c r="AT25" s="19">
        <v>736.1</v>
      </c>
      <c r="AU25" s="14">
        <f t="shared" si="17"/>
        <v>16.428969981028903</v>
      </c>
      <c r="AV25" s="26">
        <v>1166.1</v>
      </c>
      <c r="AW25" s="19">
        <v>409.6</v>
      </c>
      <c r="AX25" s="14">
        <f t="shared" si="18"/>
        <v>35.12563245004717</v>
      </c>
      <c r="AY25" s="21">
        <v>748.6</v>
      </c>
      <c r="AZ25" s="19">
        <v>267.7</v>
      </c>
      <c r="BA25" s="14">
        <f t="shared" si="2"/>
        <v>35.76008549292011</v>
      </c>
      <c r="BB25" s="27">
        <v>710.2</v>
      </c>
      <c r="BC25" s="23">
        <v>0</v>
      </c>
      <c r="BD25" s="14">
        <f t="shared" si="19"/>
        <v>0</v>
      </c>
      <c r="BE25" s="21">
        <v>852</v>
      </c>
      <c r="BF25" s="23">
        <v>24</v>
      </c>
      <c r="BG25" s="14">
        <f t="shared" si="20"/>
        <v>2.8169014084507045</v>
      </c>
      <c r="BH25" s="36">
        <v>1642.2</v>
      </c>
      <c r="BI25" s="19">
        <v>269.4</v>
      </c>
      <c r="BJ25" s="14">
        <f t="shared" si="21"/>
        <v>16.40482279868469</v>
      </c>
      <c r="BK25" s="24">
        <v>-50</v>
      </c>
      <c r="BL25" s="24">
        <v>-28.8</v>
      </c>
      <c r="BM25" s="14">
        <f t="shared" si="22"/>
        <v>57.60000000000001</v>
      </c>
      <c r="BN25" s="24">
        <f t="shared" si="3"/>
        <v>-50</v>
      </c>
      <c r="BO25" s="24">
        <f t="shared" si="4"/>
        <v>-28.800000000000068</v>
      </c>
      <c r="BP25" s="14">
        <f t="shared" si="23"/>
        <v>57.600000000000136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4723.7</v>
      </c>
      <c r="D26" s="14">
        <f t="shared" si="5"/>
        <v>1538</v>
      </c>
      <c r="E26" s="14">
        <f t="shared" si="6"/>
        <v>32.559222643266935</v>
      </c>
      <c r="F26" s="15">
        <v>1012.3</v>
      </c>
      <c r="G26" s="16">
        <v>457.2</v>
      </c>
      <c r="H26" s="14">
        <f t="shared" si="7"/>
        <v>45.16447693371531</v>
      </c>
      <c r="I26" s="15">
        <v>38</v>
      </c>
      <c r="J26" s="16">
        <v>11.3</v>
      </c>
      <c r="K26" s="14">
        <f t="shared" si="1"/>
        <v>29.73684210526316</v>
      </c>
      <c r="L26" s="15">
        <v>3.5</v>
      </c>
      <c r="M26" s="16">
        <v>151.6</v>
      </c>
      <c r="N26" s="14">
        <f t="shared" si="8"/>
        <v>4331.428571428571</v>
      </c>
      <c r="O26" s="15">
        <v>132</v>
      </c>
      <c r="P26" s="16">
        <v>1.6</v>
      </c>
      <c r="Q26" s="14">
        <f t="shared" si="9"/>
        <v>1.2121212121212122</v>
      </c>
      <c r="R26" s="15">
        <v>360</v>
      </c>
      <c r="S26" s="16">
        <v>36</v>
      </c>
      <c r="T26" s="14">
        <f t="shared" si="24"/>
        <v>10</v>
      </c>
      <c r="U26" s="15">
        <v>0</v>
      </c>
      <c r="V26" s="17">
        <v>0</v>
      </c>
      <c r="W26" s="14" t="e">
        <f t="shared" si="10"/>
        <v>#DIV/0!</v>
      </c>
      <c r="X26" s="29">
        <v>50</v>
      </c>
      <c r="Y26" s="17">
        <v>69.9</v>
      </c>
      <c r="Z26" s="14">
        <f t="shared" si="11"/>
        <v>139.8</v>
      </c>
      <c r="AA26" s="15">
        <v>10</v>
      </c>
      <c r="AB26" s="16">
        <v>5.1</v>
      </c>
      <c r="AC26" s="14">
        <f t="shared" si="12"/>
        <v>51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3711.4</v>
      </c>
      <c r="AK26" s="16">
        <v>1080.8</v>
      </c>
      <c r="AL26" s="14">
        <f t="shared" si="15"/>
        <v>29.121086382497168</v>
      </c>
      <c r="AM26" s="15">
        <v>1586.6</v>
      </c>
      <c r="AN26" s="16">
        <v>661.1</v>
      </c>
      <c r="AO26" s="14">
        <f t="shared" si="16"/>
        <v>41.667717130971894</v>
      </c>
      <c r="AP26" s="15">
        <v>1163.9</v>
      </c>
      <c r="AQ26" s="16">
        <v>202.5</v>
      </c>
      <c r="AR26" s="14">
        <f t="shared" si="25"/>
        <v>17.398401924563963</v>
      </c>
      <c r="AS26" s="27">
        <v>4753.7</v>
      </c>
      <c r="AT26" s="19">
        <v>1382.8</v>
      </c>
      <c r="AU26" s="14">
        <f t="shared" si="17"/>
        <v>29.088920209521007</v>
      </c>
      <c r="AV26" s="26">
        <v>1246.8</v>
      </c>
      <c r="AW26" s="19">
        <v>456.5</v>
      </c>
      <c r="AX26" s="14">
        <f t="shared" si="18"/>
        <v>36.61373115174848</v>
      </c>
      <c r="AY26" s="21">
        <v>960.7</v>
      </c>
      <c r="AZ26" s="19">
        <v>356.3</v>
      </c>
      <c r="BA26" s="14">
        <f t="shared" si="2"/>
        <v>37.08754033517227</v>
      </c>
      <c r="BB26" s="27">
        <v>1294.8</v>
      </c>
      <c r="BC26" s="23">
        <v>210.3</v>
      </c>
      <c r="BD26" s="14">
        <f t="shared" si="19"/>
        <v>16.241890639481003</v>
      </c>
      <c r="BE26" s="21">
        <v>667.2</v>
      </c>
      <c r="BF26" s="23">
        <v>81.4</v>
      </c>
      <c r="BG26" s="14">
        <f t="shared" si="20"/>
        <v>12.200239808153478</v>
      </c>
      <c r="BH26" s="21">
        <v>1452.9</v>
      </c>
      <c r="BI26" s="19">
        <v>605.8</v>
      </c>
      <c r="BJ26" s="14">
        <f t="shared" si="21"/>
        <v>41.69591850781196</v>
      </c>
      <c r="BK26" s="24">
        <v>-30</v>
      </c>
      <c r="BL26" s="24">
        <v>155.2</v>
      </c>
      <c r="BM26" s="14">
        <f t="shared" si="22"/>
        <v>-517.3333333333333</v>
      </c>
      <c r="BN26" s="24">
        <f t="shared" si="3"/>
        <v>-30</v>
      </c>
      <c r="BO26" s="24">
        <f t="shared" si="4"/>
        <v>155.20000000000005</v>
      </c>
      <c r="BP26" s="14">
        <f t="shared" si="23"/>
        <v>-517.3333333333335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4825.7</v>
      </c>
      <c r="D27" s="33">
        <f t="shared" si="5"/>
        <v>1233.9</v>
      </c>
      <c r="E27" s="14">
        <f t="shared" si="6"/>
        <v>25.569347452183106</v>
      </c>
      <c r="F27" s="15">
        <v>866.7</v>
      </c>
      <c r="G27" s="35">
        <v>424.8</v>
      </c>
      <c r="H27" s="14">
        <f t="shared" si="7"/>
        <v>49.0134994807892</v>
      </c>
      <c r="I27" s="15">
        <v>30</v>
      </c>
      <c r="J27" s="16">
        <v>7.7</v>
      </c>
      <c r="K27" s="14">
        <f t="shared" si="1"/>
        <v>25.666666666666664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0.9</v>
      </c>
      <c r="Q27" s="14">
        <f t="shared" si="9"/>
        <v>2</v>
      </c>
      <c r="R27" s="15">
        <v>237</v>
      </c>
      <c r="S27" s="16">
        <v>13</v>
      </c>
      <c r="T27" s="14">
        <f t="shared" si="24"/>
        <v>5.485232067510549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78.7</v>
      </c>
      <c r="Z27" s="14">
        <f t="shared" si="11"/>
        <v>78.7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34">
        <v>3959</v>
      </c>
      <c r="AK27" s="16">
        <v>809.1</v>
      </c>
      <c r="AL27" s="14">
        <f t="shared" si="15"/>
        <v>20.436979035109875</v>
      </c>
      <c r="AM27" s="15">
        <v>1239.1</v>
      </c>
      <c r="AN27" s="16">
        <v>516.3</v>
      </c>
      <c r="AO27" s="14">
        <f t="shared" si="16"/>
        <v>41.66733919780486</v>
      </c>
      <c r="AP27" s="15">
        <v>1527.8</v>
      </c>
      <c r="AQ27" s="16">
        <v>255.5</v>
      </c>
      <c r="AR27" s="14">
        <f t="shared" si="25"/>
        <v>16.723393114281976</v>
      </c>
      <c r="AS27" s="27">
        <v>4855.7</v>
      </c>
      <c r="AT27" s="19">
        <v>1044.5</v>
      </c>
      <c r="AU27" s="14">
        <f t="shared" si="17"/>
        <v>21.510801738163394</v>
      </c>
      <c r="AV27" s="26">
        <v>1299.4</v>
      </c>
      <c r="AW27" s="19">
        <v>514.9</v>
      </c>
      <c r="AX27" s="14">
        <f t="shared" si="18"/>
        <v>39.6259812221025</v>
      </c>
      <c r="AY27" s="21">
        <v>998.8</v>
      </c>
      <c r="AZ27" s="37">
        <v>330.9</v>
      </c>
      <c r="BA27" s="14">
        <f t="shared" si="2"/>
        <v>33.129755706848215</v>
      </c>
      <c r="BB27" s="27">
        <v>1510.7</v>
      </c>
      <c r="BC27" s="23">
        <v>39.1</v>
      </c>
      <c r="BD27" s="14">
        <f t="shared" si="19"/>
        <v>2.5882041437744094</v>
      </c>
      <c r="BE27" s="21">
        <v>845.1</v>
      </c>
      <c r="BF27" s="23">
        <v>101.6</v>
      </c>
      <c r="BG27" s="14">
        <f t="shared" si="20"/>
        <v>12.022245888060583</v>
      </c>
      <c r="BH27" s="21">
        <v>1108.6</v>
      </c>
      <c r="BI27" s="19">
        <v>357.1</v>
      </c>
      <c r="BJ27" s="14">
        <f t="shared" si="21"/>
        <v>32.211798664982865</v>
      </c>
      <c r="BK27" s="24">
        <v>-30</v>
      </c>
      <c r="BL27" s="24">
        <v>189.4</v>
      </c>
      <c r="BM27" s="14">
        <f t="shared" si="22"/>
        <v>-631.3333333333334</v>
      </c>
      <c r="BN27" s="24">
        <f t="shared" si="3"/>
        <v>-30</v>
      </c>
      <c r="BO27" s="24">
        <f t="shared" si="4"/>
        <v>189.4000000000001</v>
      </c>
      <c r="BP27" s="14">
        <f t="shared" si="23"/>
        <v>-631.3333333333336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5669.299999999999</v>
      </c>
      <c r="D28" s="14">
        <f t="shared" si="5"/>
        <v>1413.6</v>
      </c>
      <c r="E28" s="14">
        <f t="shared" si="6"/>
        <v>24.934295239271165</v>
      </c>
      <c r="F28" s="15">
        <v>1437.9</v>
      </c>
      <c r="G28" s="16">
        <v>492.4</v>
      </c>
      <c r="H28" s="14">
        <f t="shared" si="7"/>
        <v>34.244384171361006</v>
      </c>
      <c r="I28" s="15">
        <v>124</v>
      </c>
      <c r="J28" s="16">
        <v>40</v>
      </c>
      <c r="K28" s="14">
        <f t="shared" si="1"/>
        <v>32.25806451612903</v>
      </c>
      <c r="L28" s="15">
        <v>90</v>
      </c>
      <c r="M28" s="16">
        <v>37.1</v>
      </c>
      <c r="N28" s="14">
        <f t="shared" si="8"/>
        <v>41.22222222222222</v>
      </c>
      <c r="O28" s="15">
        <v>160</v>
      </c>
      <c r="P28" s="16">
        <v>1.3</v>
      </c>
      <c r="Q28" s="14">
        <f t="shared" si="9"/>
        <v>0.8125</v>
      </c>
      <c r="R28" s="15">
        <v>369.1</v>
      </c>
      <c r="S28" s="16">
        <v>15</v>
      </c>
      <c r="T28" s="14">
        <f t="shared" si="24"/>
        <v>4.06393931183961</v>
      </c>
      <c r="U28" s="15">
        <v>0</v>
      </c>
      <c r="V28" s="17">
        <v>0</v>
      </c>
      <c r="W28" s="14" t="e">
        <f t="shared" si="10"/>
        <v>#DIV/0!</v>
      </c>
      <c r="X28" s="29">
        <v>33</v>
      </c>
      <c r="Y28" s="17">
        <v>133.8</v>
      </c>
      <c r="Z28" s="14">
        <f t="shared" si="11"/>
        <v>405.4545454545455</v>
      </c>
      <c r="AA28" s="15">
        <v>180</v>
      </c>
      <c r="AB28" s="16">
        <v>52.3</v>
      </c>
      <c r="AC28" s="14">
        <f t="shared" si="12"/>
        <v>29.055555555555557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4231.4</v>
      </c>
      <c r="AK28" s="16">
        <v>921.2</v>
      </c>
      <c r="AL28" s="14">
        <f t="shared" si="15"/>
        <v>21.77057238738952</v>
      </c>
      <c r="AM28" s="15">
        <v>1416.3</v>
      </c>
      <c r="AN28" s="16">
        <v>590.1</v>
      </c>
      <c r="AO28" s="14">
        <f t="shared" si="16"/>
        <v>41.664901503918664</v>
      </c>
      <c r="AP28" s="15">
        <v>1704.1</v>
      </c>
      <c r="AQ28" s="16">
        <v>293.8</v>
      </c>
      <c r="AR28" s="14">
        <f t="shared" si="25"/>
        <v>17.24077225514935</v>
      </c>
      <c r="AS28" s="27">
        <v>5749.3</v>
      </c>
      <c r="AT28" s="19">
        <v>1581.7</v>
      </c>
      <c r="AU28" s="14">
        <f t="shared" si="17"/>
        <v>27.511175273511558</v>
      </c>
      <c r="AV28" s="26">
        <v>1484.4</v>
      </c>
      <c r="AW28" s="19">
        <v>620.4</v>
      </c>
      <c r="AX28" s="14">
        <f t="shared" si="18"/>
        <v>41.7946645109135</v>
      </c>
      <c r="AY28" s="21">
        <v>1198</v>
      </c>
      <c r="AZ28" s="19">
        <v>528.5</v>
      </c>
      <c r="BA28" s="14">
        <f t="shared" si="2"/>
        <v>44.11519198664441</v>
      </c>
      <c r="BB28" s="27">
        <v>1577.2</v>
      </c>
      <c r="BC28" s="23">
        <v>41.4</v>
      </c>
      <c r="BD28" s="14">
        <f t="shared" si="19"/>
        <v>2.62490489475019</v>
      </c>
      <c r="BE28" s="21">
        <v>697.9</v>
      </c>
      <c r="BF28" s="23">
        <v>70.5</v>
      </c>
      <c r="BG28" s="14">
        <f t="shared" si="20"/>
        <v>10.101733772746812</v>
      </c>
      <c r="BH28" s="21">
        <v>1855.9</v>
      </c>
      <c r="BI28" s="19">
        <v>820.5</v>
      </c>
      <c r="BJ28" s="14">
        <f t="shared" si="21"/>
        <v>44.21035616143111</v>
      </c>
      <c r="BK28" s="24">
        <v>-80</v>
      </c>
      <c r="BL28" s="24">
        <v>-168.1</v>
      </c>
      <c r="BM28" s="14">
        <f t="shared" si="22"/>
        <v>210.12499999999997</v>
      </c>
      <c r="BN28" s="24">
        <f t="shared" si="3"/>
        <v>-80.00000000000091</v>
      </c>
      <c r="BO28" s="24">
        <f t="shared" si="4"/>
        <v>-168.10000000000014</v>
      </c>
      <c r="BP28" s="14">
        <f t="shared" si="23"/>
        <v>210.12499999999775</v>
      </c>
      <c r="BQ28" s="6"/>
      <c r="BR28" s="25"/>
    </row>
    <row r="29" spans="1:70" ht="14.25" customHeight="1">
      <c r="A29" s="74" t="s">
        <v>17</v>
      </c>
      <c r="B29" s="75"/>
      <c r="C29" s="42">
        <f>SUM(C10:C28)</f>
        <v>158540</v>
      </c>
      <c r="D29" s="42">
        <f>SUM(D10:D28)</f>
        <v>37355</v>
      </c>
      <c r="E29" s="42">
        <f>D29/C29*100</f>
        <v>23.5618771288003</v>
      </c>
      <c r="F29" s="42">
        <f>SUM(F10:F28)</f>
        <v>58903.3</v>
      </c>
      <c r="G29" s="42">
        <f>SUM(G10:G28)</f>
        <v>19995.500000000007</v>
      </c>
      <c r="H29" s="42">
        <f>G29/F29*100</f>
        <v>33.94631540168378</v>
      </c>
      <c r="I29" s="42">
        <f>SUM(I10:I28)</f>
        <v>22086.5</v>
      </c>
      <c r="J29" s="42">
        <f>SUM(J10:J28)</f>
        <v>8020.600000000001</v>
      </c>
      <c r="K29" s="33">
        <f t="shared" si="1"/>
        <v>36.31449075226949</v>
      </c>
      <c r="L29" s="42">
        <f>SUM(L10:L28)</f>
        <v>620.5</v>
      </c>
      <c r="M29" s="42">
        <f>SUM(M10:M28)</f>
        <v>490.70000000000005</v>
      </c>
      <c r="N29" s="42">
        <f>M29/L29*100</f>
        <v>79.08138597904916</v>
      </c>
      <c r="O29" s="42">
        <f>SUM(O10:O28)</f>
        <v>6088.7</v>
      </c>
      <c r="P29" s="42">
        <f>SUM(P10:P28)</f>
        <v>317.3</v>
      </c>
      <c r="Q29" s="42">
        <f>P29/O29*100</f>
        <v>5.211293051061803</v>
      </c>
      <c r="R29" s="42">
        <f>SUM(R10:R28)</f>
        <v>15483.1</v>
      </c>
      <c r="S29" s="42">
        <f>SUM(S10:S28)</f>
        <v>3041.9</v>
      </c>
      <c r="T29" s="42">
        <f>S29/R29*100</f>
        <v>19.646582402748802</v>
      </c>
      <c r="U29" s="42">
        <f>SUM(U10:U28)</f>
        <v>1170</v>
      </c>
      <c r="V29" s="42">
        <f>SUM(V10:V28)</f>
        <v>623.2</v>
      </c>
      <c r="W29" s="42">
        <f>V29/U29*100</f>
        <v>53.26495726495727</v>
      </c>
      <c r="X29" s="42">
        <f>SUM(X10:X28)</f>
        <v>2127</v>
      </c>
      <c r="Y29" s="42">
        <f>SUM(Y10:Y28)</f>
        <v>1592.2</v>
      </c>
      <c r="Z29" s="42">
        <f>Y29/X29*100</f>
        <v>74.8566055477198</v>
      </c>
      <c r="AA29" s="42">
        <f>SUM(AA10:AA28)</f>
        <v>664</v>
      </c>
      <c r="AB29" s="42">
        <f>SUM(AB10:AB28)</f>
        <v>381</v>
      </c>
      <c r="AC29" s="42">
        <f>AB29/AA29*100</f>
        <v>57.37951807228916</v>
      </c>
      <c r="AD29" s="42">
        <f>SUM(AD10:AD28)</f>
        <v>0</v>
      </c>
      <c r="AE29" s="42">
        <f>SUM(AE10:AE28)</f>
        <v>0</v>
      </c>
      <c r="AF29" s="33" t="e">
        <f t="shared" si="13"/>
        <v>#DIV/0!</v>
      </c>
      <c r="AG29" s="42">
        <f>SUM(AG10:AG28)</f>
        <v>531</v>
      </c>
      <c r="AH29" s="42">
        <f>SUM(AH10:AH28)</f>
        <v>363.1</v>
      </c>
      <c r="AI29" s="33">
        <f t="shared" si="14"/>
        <v>68.38041431261772</v>
      </c>
      <c r="AJ29" s="42">
        <f>SUM(AJ10:AJ28)</f>
        <v>99636.69999999998</v>
      </c>
      <c r="AK29" s="42">
        <f>SUM(AK10:AK28)</f>
        <v>17359.5</v>
      </c>
      <c r="AL29" s="42">
        <f>AK29/AJ29*100</f>
        <v>17.4227970215794</v>
      </c>
      <c r="AM29" s="42">
        <f>SUM(AM10:AM28)</f>
        <v>26997.199999999993</v>
      </c>
      <c r="AN29" s="42">
        <f>SUM(AN10:AN28)</f>
        <v>11249</v>
      </c>
      <c r="AO29" s="42">
        <f>AN29/AM29*100</f>
        <v>41.66728401463857</v>
      </c>
      <c r="AP29" s="42">
        <f>SUM(AP10:AP28)</f>
        <v>26716.300000000003</v>
      </c>
      <c r="AQ29" s="42">
        <f>SUM(AQ10:AQ28)</f>
        <v>3844.7</v>
      </c>
      <c r="AR29" s="42">
        <f>AQ29/AP29*100</f>
        <v>14.390840048958871</v>
      </c>
      <c r="AS29" s="42">
        <f>SUM(AS10:AS28)</f>
        <v>162494</v>
      </c>
      <c r="AT29" s="42">
        <f>SUM(AT10:AT28)</f>
        <v>32973.7</v>
      </c>
      <c r="AU29" s="42">
        <f>(AT29/AS29)*100</f>
        <v>20.29225694487181</v>
      </c>
      <c r="AV29" s="42">
        <f>SUM(AV10:AV28)</f>
        <v>32328</v>
      </c>
      <c r="AW29" s="42">
        <f>SUM(AW10:AW28)</f>
        <v>11215.3</v>
      </c>
      <c r="AX29" s="42">
        <f>AW29/AV29*100</f>
        <v>34.692217272952234</v>
      </c>
      <c r="AY29" s="42">
        <f>SUM(AY10:AY28)</f>
        <v>24413.7</v>
      </c>
      <c r="AZ29" s="42">
        <f>SUM(AZ10:AZ28)</f>
        <v>8636</v>
      </c>
      <c r="BA29" s="42">
        <f t="shared" si="2"/>
        <v>35.37358122693406</v>
      </c>
      <c r="BB29" s="42">
        <f>SUM(BB10:BB28)</f>
        <v>50426.3</v>
      </c>
      <c r="BC29" s="42">
        <f>SUM(BC10:BC28)</f>
        <v>3809.1</v>
      </c>
      <c r="BD29" s="42">
        <f>BC29/BB29*100</f>
        <v>7.553796332469366</v>
      </c>
      <c r="BE29" s="42">
        <f>SUM(BE10:BE28)</f>
        <v>40674.700000000004</v>
      </c>
      <c r="BF29" s="42">
        <f>SUM(BF10:BF28)</f>
        <v>5970</v>
      </c>
      <c r="BG29" s="42">
        <f>BF29/BE29*100</f>
        <v>14.677428475194654</v>
      </c>
      <c r="BH29" s="42">
        <f>SUM(BH10:BH28)</f>
        <v>34980.3</v>
      </c>
      <c r="BI29" s="42">
        <f>SUM(BI10:BI28)</f>
        <v>10859.499999999998</v>
      </c>
      <c r="BJ29" s="38">
        <f>BI29/BH29*100</f>
        <v>31.04461654131039</v>
      </c>
      <c r="BK29" s="30">
        <f>SUM(BK10:BK28)</f>
        <v>-3954</v>
      </c>
      <c r="BL29" s="30">
        <f>SUM(BL10:BL28)</f>
        <v>4381.299999999999</v>
      </c>
      <c r="BM29" s="30">
        <f>BL29/BK29*100</f>
        <v>-110.80677794638338</v>
      </c>
      <c r="BN29" s="30">
        <f>SUM(BN10:BN28)</f>
        <v>-3954.0000000000045</v>
      </c>
      <c r="BO29" s="30">
        <f>SUM(BO10:BO28)</f>
        <v>4381.299999999999</v>
      </c>
      <c r="BP29" s="30">
        <f>BO29/BN29*100</f>
        <v>-110.80677794638328</v>
      </c>
      <c r="BQ29" s="6"/>
      <c r="BR29" s="25"/>
    </row>
    <row r="30" spans="3:68" ht="15.75" hidden="1">
      <c r="C30" s="31">
        <f aca="true" t="shared" si="26" ref="C30:AC30">C29-C20</f>
        <v>150224.8</v>
      </c>
      <c r="D30" s="31">
        <f t="shared" si="26"/>
        <v>34653.5</v>
      </c>
      <c r="E30" s="31">
        <f t="shared" si="26"/>
        <v>-8.92681827239269</v>
      </c>
      <c r="F30" s="31">
        <f t="shared" si="26"/>
        <v>55819.3</v>
      </c>
      <c r="G30" s="31">
        <f t="shared" si="26"/>
        <v>18959.300000000007</v>
      </c>
      <c r="H30" s="31">
        <f t="shared" si="26"/>
        <v>0.3470936118005099</v>
      </c>
      <c r="I30" s="31">
        <f t="shared" si="26"/>
        <v>21666.5</v>
      </c>
      <c r="J30" s="31">
        <f t="shared" si="26"/>
        <v>7901.600000000001</v>
      </c>
      <c r="K30" s="31">
        <f t="shared" si="26"/>
        <v>7.98115741893616</v>
      </c>
      <c r="L30" s="31">
        <f t="shared" si="26"/>
        <v>580.5</v>
      </c>
      <c r="M30" s="31">
        <f t="shared" si="26"/>
        <v>467.40000000000003</v>
      </c>
      <c r="N30" s="31">
        <f t="shared" si="26"/>
        <v>20.83138597904916</v>
      </c>
      <c r="O30" s="31">
        <f t="shared" si="26"/>
        <v>5553.7</v>
      </c>
      <c r="P30" s="31">
        <f t="shared" si="26"/>
        <v>303.1</v>
      </c>
      <c r="Q30" s="31">
        <f t="shared" si="26"/>
        <v>2.557087443585168</v>
      </c>
      <c r="R30" s="31">
        <f t="shared" si="26"/>
        <v>14586.1</v>
      </c>
      <c r="S30" s="31">
        <f t="shared" si="26"/>
        <v>2881.4</v>
      </c>
      <c r="T30" s="31">
        <f t="shared" si="26"/>
        <v>1.7536058141200392</v>
      </c>
      <c r="U30" s="31">
        <f t="shared" si="26"/>
        <v>1170</v>
      </c>
      <c r="V30" s="31">
        <f t="shared" si="26"/>
        <v>623.2</v>
      </c>
      <c r="W30" s="31" t="e">
        <f t="shared" si="26"/>
        <v>#DIV/0!</v>
      </c>
      <c r="X30" s="31">
        <f t="shared" si="26"/>
        <v>1977</v>
      </c>
      <c r="Y30" s="31">
        <f t="shared" si="26"/>
        <v>1374.2</v>
      </c>
      <c r="Z30" s="31">
        <f t="shared" si="26"/>
        <v>-70.47672778561355</v>
      </c>
      <c r="AA30" s="31">
        <f t="shared" si="26"/>
        <v>364</v>
      </c>
      <c r="AB30" s="31">
        <f t="shared" si="26"/>
        <v>193.8</v>
      </c>
      <c r="AC30" s="31">
        <f t="shared" si="26"/>
        <v>-5.02048192771084</v>
      </c>
      <c r="AD30" s="31"/>
      <c r="AE30" s="31"/>
      <c r="AF30" s="14" t="e">
        <f t="shared" si="13"/>
        <v>#DIV/0!</v>
      </c>
      <c r="AG30" s="31">
        <f aca="true" t="shared" si="27" ref="AG30:BP30">AG29-AG20</f>
        <v>520</v>
      </c>
      <c r="AH30" s="31">
        <f t="shared" si="27"/>
        <v>350.5</v>
      </c>
      <c r="AI30" s="14">
        <f t="shared" si="14"/>
        <v>67.40384615384616</v>
      </c>
      <c r="AJ30" s="31">
        <f t="shared" si="27"/>
        <v>94405.49999999999</v>
      </c>
      <c r="AK30" s="31">
        <f t="shared" si="27"/>
        <v>15694.2</v>
      </c>
      <c r="AL30" s="31">
        <f t="shared" si="27"/>
        <v>-14.41119900227746</v>
      </c>
      <c r="AM30" s="31">
        <f t="shared" si="27"/>
        <v>24058.899999999994</v>
      </c>
      <c r="AN30" s="31">
        <f t="shared" si="27"/>
        <v>10024.7</v>
      </c>
      <c r="AO30" s="31">
        <f t="shared" si="27"/>
        <v>0.00033373726729735154</v>
      </c>
      <c r="AP30" s="31">
        <f t="shared" si="27"/>
        <v>26585.9</v>
      </c>
      <c r="AQ30" s="31">
        <f t="shared" si="27"/>
        <v>3844.7</v>
      </c>
      <c r="AR30" s="31">
        <f t="shared" si="27"/>
        <v>14.390840048958871</v>
      </c>
      <c r="AS30" s="31">
        <f t="shared" si="27"/>
        <v>153818.8</v>
      </c>
      <c r="AT30" s="31">
        <f t="shared" si="27"/>
        <v>30650.199999999997</v>
      </c>
      <c r="AU30" s="31">
        <f t="shared" si="27"/>
        <v>-6.4909872454638595</v>
      </c>
      <c r="AV30" s="31">
        <f t="shared" si="27"/>
        <v>29881.4</v>
      </c>
      <c r="AW30" s="31">
        <f t="shared" si="27"/>
        <v>10278.9</v>
      </c>
      <c r="AX30" s="31">
        <f t="shared" si="27"/>
        <v>-3.5813051663512923</v>
      </c>
      <c r="AY30" s="31">
        <f t="shared" si="27"/>
        <v>22567.2</v>
      </c>
      <c r="AZ30" s="31">
        <f t="shared" si="27"/>
        <v>7891.1</v>
      </c>
      <c r="BA30" s="31">
        <f t="shared" si="27"/>
        <v>-4.967604800685763</v>
      </c>
      <c r="BB30" s="31">
        <f t="shared" si="27"/>
        <v>48226.5</v>
      </c>
      <c r="BC30" s="31">
        <f t="shared" si="27"/>
        <v>3553.1</v>
      </c>
      <c r="BD30" s="31">
        <f t="shared" si="27"/>
        <v>-4.083625251310977</v>
      </c>
      <c r="BE30" s="31">
        <f t="shared" si="27"/>
        <v>39062.3</v>
      </c>
      <c r="BF30" s="31">
        <f t="shared" si="27"/>
        <v>5762.4</v>
      </c>
      <c r="BG30" s="31">
        <f t="shared" si="27"/>
        <v>1.8022114074695263</v>
      </c>
      <c r="BH30" s="31">
        <f t="shared" si="27"/>
        <v>33022.8</v>
      </c>
      <c r="BI30" s="31">
        <f t="shared" si="27"/>
        <v>10173.399999999998</v>
      </c>
      <c r="BJ30" s="31">
        <f t="shared" si="27"/>
        <v>-4.00519188780838</v>
      </c>
      <c r="BK30" s="31">
        <f>BK29-BK20</f>
        <v>-3594</v>
      </c>
      <c r="BL30" s="31">
        <f>BL29-BL20</f>
        <v>4003.2999999999993</v>
      </c>
      <c r="BM30" s="31">
        <f>BM29-BM20</f>
        <v>-5.806777946383377</v>
      </c>
      <c r="BN30" s="31">
        <f t="shared" si="27"/>
        <v>-3594.0000000000045</v>
      </c>
      <c r="BO30" s="31">
        <f t="shared" si="27"/>
        <v>4003.2999999999993</v>
      </c>
      <c r="BP30" s="31">
        <f t="shared" si="27"/>
        <v>-5.806777946383278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9:25" ht="15.75">
      <c r="I32" s="7" t="s">
        <v>50</v>
      </c>
      <c r="Y32" s="7" t="s">
        <v>49</v>
      </c>
    </row>
    <row r="35" ht="15.75">
      <c r="AH35" s="32"/>
    </row>
  </sheetData>
  <sheetProtection/>
  <mergeCells count="32">
    <mergeCell ref="A29:B29"/>
    <mergeCell ref="AG6:AI7"/>
    <mergeCell ref="AM6:AO7"/>
    <mergeCell ref="B4:B8"/>
    <mergeCell ref="A4:A8"/>
    <mergeCell ref="AJ5:AL7"/>
    <mergeCell ref="I6:K7"/>
    <mergeCell ref="L6:N7"/>
    <mergeCell ref="O6:Q7"/>
    <mergeCell ref="X6:Z7"/>
    <mergeCell ref="AP6:AR7"/>
    <mergeCell ref="AM5:AR5"/>
    <mergeCell ref="AY5:BA5"/>
    <mergeCell ref="AS4:AU7"/>
    <mergeCell ref="BK4:BM7"/>
    <mergeCell ref="BN4:BP7"/>
    <mergeCell ref="BE5:BG7"/>
    <mergeCell ref="BH5:BJ7"/>
    <mergeCell ref="AV4:BJ4"/>
    <mergeCell ref="BB5:BD7"/>
    <mergeCell ref="AV5:AX7"/>
    <mergeCell ref="AY6:BA7"/>
    <mergeCell ref="R1:T1"/>
    <mergeCell ref="C2:T2"/>
    <mergeCell ref="C4:E7"/>
    <mergeCell ref="F4:AR4"/>
    <mergeCell ref="F5:H7"/>
    <mergeCell ref="I5:AI5"/>
    <mergeCell ref="R6:T7"/>
    <mergeCell ref="U6:W7"/>
    <mergeCell ref="AA6:AC7"/>
    <mergeCell ref="AD6:AF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vur_finance1</cp:lastModifiedBy>
  <cp:lastPrinted>2019-04-09T12:06:51Z</cp:lastPrinted>
  <dcterms:created xsi:type="dcterms:W3CDTF">2013-04-03T10:22:22Z</dcterms:created>
  <dcterms:modified xsi:type="dcterms:W3CDTF">2019-06-06T08:44:26Z</dcterms:modified>
  <cp:category/>
  <cp:version/>
  <cp:contentType/>
  <cp:contentStatus/>
</cp:coreProperties>
</file>