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640" activeTab="0"/>
  </bookViews>
  <sheets>
    <sheet name="Лист1 (4)" sheetId="1" r:id="rId1"/>
  </sheets>
  <definedNames>
    <definedName name="_xlnm.Print_Titles" localSheetId="0">'Лист1 (4)'!$A:$B</definedName>
  </definedNames>
  <calcPr fullCalcOnLoad="1"/>
</workbook>
</file>

<file path=xl/sharedStrings.xml><?xml version="1.0" encoding="utf-8"?>
<sst xmlns="http://schemas.openxmlformats.org/spreadsheetml/2006/main" count="121" uniqueCount="54">
  <si>
    <t>Приложение 3</t>
  </si>
  <si>
    <t>Наименование поселений</t>
  </si>
  <si>
    <t>в том числе: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</si>
  <si>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</si>
  <si>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</si>
  <si>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</si>
  <si>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</si>
  <si>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</si>
  <si>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</si>
  <si>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</si>
  <si>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</si>
  <si>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</si>
  <si>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</si>
  <si>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</si>
  <si>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</si>
  <si>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</si>
  <si>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</si>
  <si>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</si>
  <si>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</si>
  <si>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</si>
  <si>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</si>
  <si>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</si>
  <si>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</si>
  <si>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</si>
  <si>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</si>
  <si>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</si>
  <si>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</si>
  <si>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Азимсирминское сельское поселение</t>
  </si>
  <si>
    <t>Алгазинское сельское поселение</t>
  </si>
  <si>
    <t>Апнерское сельское поселение</t>
  </si>
  <si>
    <t>Большеторханское сельское поселение</t>
  </si>
  <si>
    <t>Большеяушское сельское поселение</t>
  </si>
  <si>
    <t>Буртасинское сельское поселение</t>
  </si>
  <si>
    <t>Вурманкасинское сельское поселение</t>
  </si>
  <si>
    <t>Вурнарское городское поселение</t>
  </si>
  <si>
    <t>Ермошкинское сельское поселение</t>
  </si>
  <si>
    <t>Ершипосинское сельское поселение</t>
  </si>
  <si>
    <t>Калининское сельское поселение</t>
  </si>
  <si>
    <t>Кольцовское сельское поселение</t>
  </si>
  <si>
    <t>Малояушское сельское поселение</t>
  </si>
  <si>
    <t>Ойкас-Кибекское сельское поселение</t>
  </si>
  <si>
    <t>Санарпосинское сельское поселение</t>
  </si>
  <si>
    <t>Сявалкасинское сельское поселение</t>
  </si>
  <si>
    <t>Хирпосинское сельское поселение</t>
  </si>
  <si>
    <t>Шинерское сельское поселение</t>
  </si>
  <si>
    <t>Янгорчинское сельское поселение</t>
  </si>
  <si>
    <t>Доходы - всего                    (код дохода 00085000000000000000)</t>
  </si>
  <si>
    <r>
      <t xml:space="preserve">Расходы - всего                 </t>
    </r>
    <r>
      <rPr>
        <sz val="11"/>
        <color indexed="8"/>
        <rFont val="Times New Roman"/>
        <family val="1"/>
      </rPr>
      <t xml:space="preserve">  (код расхода 00096000000000000000)</t>
    </r>
  </si>
  <si>
    <r>
      <t xml:space="preserve">Дефицит -  всего                </t>
    </r>
    <r>
      <rPr>
        <sz val="11"/>
        <color indexed="8"/>
        <rFont val="Times New Roman"/>
        <family val="1"/>
      </rPr>
      <t xml:space="preserve">      (код БК 00079000000000000000)</t>
    </r>
  </si>
  <si>
    <t>Справка об исполнении бюджетов поселений Вурнарского  района на 01 марта 2019 года</t>
  </si>
  <si>
    <t xml:space="preserve">                                      </t>
  </si>
  <si>
    <t xml:space="preserve">                                                   </t>
  </si>
  <si>
    <t xml:space="preserve">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</si>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</sst>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b/>
      <sz val="12"/>
      <name val="TimesET"/>
      <family val="0"/>
    </font>
    <font>
      <sz val="12"/>
      <name val="TimesET"/>
      <family val="0"/>
    </font>
    <font>
      <sz val="12"/>
      <name val="Arial Cyr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2"/>
      <color indexed="8"/>
      <name val="Arial Cyr"/>
      <family val="0"/>
    </font>
    <font>
      <sz val="12"/>
      <color indexed="10"/>
      <name val="Arial Cyr"/>
      <family val="0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" fillId="0" borderId="0" xfId="53" applyFont="1" applyFill="1" applyAlignment="1" applyProtection="1">
      <alignment horizontal="center" vertical="center" wrapText="1"/>
      <protection locked="0"/>
    </xf>
    <xf numFmtId="0" fontId="7" fillId="0" borderId="0" xfId="53" applyFont="1" applyFill="1" applyAlignment="1">
      <alignment vertical="center" wrapText="1"/>
      <protection/>
    </xf>
    <xf numFmtId="0" fontId="6" fillId="0" borderId="0" xfId="53" applyFont="1" applyFill="1" applyAlignment="1">
      <alignment vertical="center" wrapText="1"/>
      <protection/>
    </xf>
    <xf numFmtId="0" fontId="5" fillId="0" borderId="0" xfId="53" applyFont="1" applyFill="1" applyAlignment="1">
      <alignment vertical="center" wrapText="1"/>
      <protection/>
    </xf>
    <xf numFmtId="0" fontId="4" fillId="0" borderId="0" xfId="53" applyFont="1" applyFill="1" applyAlignment="1">
      <alignment vertical="center" wrapText="1"/>
      <protection/>
    </xf>
    <xf numFmtId="0" fontId="7" fillId="0" borderId="0" xfId="53" applyFont="1" applyFill="1">
      <alignment/>
      <protection/>
    </xf>
    <xf numFmtId="0" fontId="8" fillId="0" borderId="0" xfId="0" applyFont="1" applyFill="1" applyAlignment="1">
      <alignment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/>
    </xf>
    <xf numFmtId="172" fontId="10" fillId="0" borderId="10" xfId="53" applyNumberFormat="1" applyFont="1" applyFill="1" applyBorder="1" applyAlignment="1" applyProtection="1">
      <alignment vertical="center" wrapText="1"/>
      <protection locked="0"/>
    </xf>
    <xf numFmtId="172" fontId="7" fillId="0" borderId="10" xfId="53" applyNumberFormat="1" applyFont="1" applyFill="1" applyBorder="1" applyAlignment="1" applyProtection="1">
      <alignment vertical="center" wrapText="1"/>
      <protection locked="0"/>
    </xf>
    <xf numFmtId="172" fontId="7" fillId="32" borderId="10" xfId="0" applyNumberFormat="1" applyFont="1" applyFill="1" applyBorder="1" applyAlignment="1" applyProtection="1">
      <alignment vertical="center" wrapText="1"/>
      <protection locked="0"/>
    </xf>
    <xf numFmtId="172" fontId="7" fillId="0" borderId="10" xfId="0" applyNumberFormat="1" applyFont="1" applyBorder="1" applyAlignment="1" applyProtection="1">
      <alignment vertical="center" wrapText="1"/>
      <protection locked="0"/>
    </xf>
    <xf numFmtId="172" fontId="7" fillId="0" borderId="10" xfId="0" applyNumberFormat="1" applyFont="1" applyFill="1" applyBorder="1" applyAlignment="1" applyProtection="1">
      <alignment vertical="center" wrapText="1"/>
      <protection locked="0"/>
    </xf>
    <xf numFmtId="172" fontId="7" fillId="32" borderId="10" xfId="0" applyNumberFormat="1" applyFont="1" applyFill="1" applyBorder="1" applyAlignment="1" applyProtection="1">
      <alignment vertical="center" wrapText="1"/>
      <protection locked="0"/>
    </xf>
    <xf numFmtId="173" fontId="7" fillId="0" borderId="10" xfId="0" applyNumberFormat="1" applyFont="1" applyBorder="1" applyAlignment="1" applyProtection="1">
      <alignment vertical="center" wrapText="1"/>
      <protection locked="0"/>
    </xf>
    <xf numFmtId="173" fontId="7" fillId="32" borderId="10" xfId="0" applyNumberFormat="1" applyFont="1" applyFill="1" applyBorder="1" applyAlignment="1" applyProtection="1">
      <alignment horizontal="right" vertical="top" shrinkToFit="1"/>
      <protection locked="0"/>
    </xf>
    <xf numFmtId="172" fontId="7" fillId="32" borderId="10" xfId="0" applyNumberFormat="1" applyFont="1" applyFill="1" applyBorder="1" applyAlignment="1" applyProtection="1">
      <alignment horizontal="right" vertical="top" shrinkToFit="1"/>
      <protection locked="0"/>
    </xf>
    <xf numFmtId="0" fontId="7" fillId="32" borderId="10" xfId="0" applyFont="1" applyFill="1" applyBorder="1" applyAlignment="1" applyProtection="1">
      <alignment vertical="center" wrapText="1"/>
      <protection locked="0"/>
    </xf>
    <xf numFmtId="173" fontId="7" fillId="0" borderId="10" xfId="0" applyNumberFormat="1" applyFont="1" applyFill="1" applyBorder="1" applyAlignment="1" applyProtection="1">
      <alignment vertical="center" wrapText="1"/>
      <protection locked="0"/>
    </xf>
    <xf numFmtId="172" fontId="7" fillId="0" borderId="10" xfId="53" applyNumberFormat="1" applyFont="1" applyFill="1" applyBorder="1" applyAlignment="1" applyProtection="1">
      <alignment vertical="center" wrapText="1"/>
      <protection locked="0"/>
    </xf>
    <xf numFmtId="172" fontId="7" fillId="0" borderId="0" xfId="53" applyNumberFormat="1" applyFont="1" applyFill="1">
      <alignment/>
      <protection/>
    </xf>
    <xf numFmtId="173" fontId="7" fillId="32" borderId="10" xfId="0" applyNumberFormat="1" applyFont="1" applyFill="1" applyBorder="1" applyAlignment="1" applyProtection="1">
      <alignment/>
      <protection locked="0"/>
    </xf>
    <xf numFmtId="173" fontId="7" fillId="32" borderId="10" xfId="0" applyNumberFormat="1" applyFont="1" applyFill="1" applyBorder="1" applyAlignment="1" applyProtection="1">
      <alignment vertical="center" wrapText="1"/>
      <protection locked="0"/>
    </xf>
    <xf numFmtId="172" fontId="10" fillId="32" borderId="10" xfId="0" applyNumberFormat="1" applyFont="1" applyFill="1" applyBorder="1" applyAlignment="1" applyProtection="1">
      <alignment vertical="center" wrapText="1"/>
      <protection locked="0"/>
    </xf>
    <xf numFmtId="172" fontId="11" fillId="32" borderId="10" xfId="0" applyNumberFormat="1" applyFont="1" applyFill="1" applyBorder="1" applyAlignment="1" applyProtection="1">
      <alignment vertical="center" wrapText="1"/>
      <protection locked="0"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172" fontId="8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172" fontId="7" fillId="33" borderId="10" xfId="0" applyNumberFormat="1" applyFont="1" applyFill="1" applyBorder="1" applyAlignment="1" applyProtection="1">
      <alignment vertical="center" wrapText="1"/>
      <protection locked="0"/>
    </xf>
    <xf numFmtId="172" fontId="7" fillId="34" borderId="10" xfId="53" applyNumberFormat="1" applyFont="1" applyFill="1" applyBorder="1" applyAlignment="1" applyProtection="1">
      <alignment vertical="center" wrapText="1"/>
      <protection locked="0"/>
    </xf>
    <xf numFmtId="172" fontId="7" fillId="35" borderId="10" xfId="0" applyNumberFormat="1" applyFont="1" applyFill="1" applyBorder="1" applyAlignment="1" applyProtection="1">
      <alignment vertical="center" wrapText="1"/>
      <protection locked="0"/>
    </xf>
    <xf numFmtId="172" fontId="7" fillId="34" borderId="10" xfId="0" applyNumberFormat="1" applyFont="1" applyFill="1" applyBorder="1" applyAlignment="1" applyProtection="1">
      <alignment vertical="center" wrapText="1"/>
      <protection locked="0"/>
    </xf>
    <xf numFmtId="172" fontId="7" fillId="35" borderId="10" xfId="0" applyNumberFormat="1" applyFont="1" applyFill="1" applyBorder="1" applyAlignment="1" applyProtection="1">
      <alignment horizontal="right" vertical="top" shrinkToFit="1"/>
      <protection locked="0"/>
    </xf>
    <xf numFmtId="173" fontId="7" fillId="35" borderId="10" xfId="0" applyNumberFormat="1" applyFont="1" applyFill="1" applyBorder="1" applyAlignment="1" applyProtection="1">
      <alignment vertical="center" wrapText="1"/>
      <protection locked="0"/>
    </xf>
    <xf numFmtId="173" fontId="7" fillId="34" borderId="10" xfId="0" applyNumberFormat="1" applyFont="1" applyFill="1" applyBorder="1" applyAlignment="1" applyProtection="1">
      <alignment vertical="center" wrapText="1"/>
      <protection locked="0"/>
    </xf>
    <xf numFmtId="172" fontId="7" fillId="36" borderId="10" xfId="53" applyNumberFormat="1" applyFont="1" applyFill="1" applyBorder="1" applyAlignment="1" applyProtection="1">
      <alignment vertical="center" wrapText="1"/>
      <protection locked="0"/>
    </xf>
    <xf numFmtId="172" fontId="7" fillId="36" borderId="10" xfId="53" applyNumberFormat="1" applyFont="1" applyFill="1" applyBorder="1" applyAlignment="1" applyProtection="1">
      <alignment vertical="center" wrapText="1"/>
      <protection locked="0"/>
    </xf>
    <xf numFmtId="172" fontId="4" fillId="36" borderId="10" xfId="53" applyNumberFormat="1" applyFont="1" applyFill="1" applyBorder="1" applyAlignment="1" applyProtection="1">
      <alignment vertical="center" wrapText="1"/>
      <protection locked="0"/>
    </xf>
    <xf numFmtId="0" fontId="6" fillId="0" borderId="0" xfId="53" applyFont="1" applyFill="1" applyAlignment="1">
      <alignment horizontal="center" vertical="center" wrapText="1"/>
      <protection/>
    </xf>
    <xf numFmtId="0" fontId="5" fillId="0" borderId="0" xfId="53" applyFont="1" applyFill="1" applyAlignment="1" applyProtection="1">
      <alignment horizontal="center" vertical="center" wrapText="1"/>
      <protection locked="0"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15" xfId="53" applyFont="1" applyFill="1" applyBorder="1" applyAlignment="1">
      <alignment horizontal="center" vertical="center" wrapText="1"/>
      <protection/>
    </xf>
    <xf numFmtId="0" fontId="6" fillId="0" borderId="16" xfId="53" applyFont="1" applyFill="1" applyBorder="1" applyAlignment="1">
      <alignment horizontal="center" vertical="center" wrapText="1"/>
      <protection/>
    </xf>
    <xf numFmtId="0" fontId="6" fillId="0" borderId="17" xfId="53" applyFont="1" applyFill="1" applyBorder="1" applyAlignment="1">
      <alignment horizontal="center" vertical="center" wrapText="1"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19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9" xfId="53" applyFont="1" applyFill="1" applyBorder="1" applyAlignment="1">
      <alignment horizontal="left" vertical="center" wrapText="1"/>
      <protection/>
    </xf>
    <xf numFmtId="0" fontId="6" fillId="0" borderId="20" xfId="53" applyFont="1" applyFill="1" applyBorder="1" applyAlignment="1">
      <alignment horizontal="left" vertical="center" wrapText="1"/>
      <protection/>
    </xf>
    <xf numFmtId="0" fontId="6" fillId="0" borderId="21" xfId="53" applyFont="1" applyFill="1" applyBorder="1" applyAlignment="1">
      <alignment horizontal="left" vertical="center" wrapText="1"/>
      <protection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1" xfId="53" applyFont="1" applyFill="1" applyBorder="1" applyAlignment="1">
      <alignment horizontal="center" vertical="center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49" fontId="6" fillId="0" borderId="11" xfId="53" applyNumberFormat="1" applyFont="1" applyFill="1" applyBorder="1" applyAlignment="1">
      <alignment horizontal="center" vertical="center" wrapText="1"/>
      <protection/>
    </xf>
    <xf numFmtId="49" fontId="6" fillId="0" borderId="12" xfId="53" applyNumberFormat="1" applyFont="1" applyFill="1" applyBorder="1" applyAlignment="1">
      <alignment horizontal="center" vertical="center" wrapText="1"/>
      <protection/>
    </xf>
    <xf numFmtId="49" fontId="6" fillId="0" borderId="14" xfId="53" applyNumberFormat="1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16" xfId="53" applyNumberFormat="1" applyFont="1" applyFill="1" applyBorder="1" applyAlignment="1">
      <alignment horizontal="center" vertical="center" wrapText="1"/>
      <protection/>
    </xf>
    <xf numFmtId="49" fontId="6" fillId="0" borderId="17" xfId="53" applyNumberFormat="1" applyFont="1" applyFill="1" applyBorder="1" applyAlignment="1">
      <alignment horizontal="center" vertical="center" wrapText="1"/>
      <protection/>
    </xf>
    <xf numFmtId="0" fontId="6" fillId="0" borderId="19" xfId="54" applyFont="1" applyFill="1" applyBorder="1" applyAlignment="1">
      <alignment horizontal="center" vertical="center" wrapText="1"/>
      <protection/>
    </xf>
    <xf numFmtId="0" fontId="6" fillId="0" borderId="21" xfId="54" applyFont="1" applyFill="1" applyBorder="1" applyAlignment="1">
      <alignment horizontal="center" vertical="center" wrapText="1"/>
      <protection/>
    </xf>
    <xf numFmtId="0" fontId="6" fillId="0" borderId="22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24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6"/>
  <sheetViews>
    <sheetView tabSelected="1" view="pageBreakPreview" zoomScale="120" zoomScaleNormal="75" zoomScaleSheetLayoutView="120" zoomScalePageLayoutView="0" workbookViewId="0" topLeftCell="A1">
      <pane xSplit="5" ySplit="7" topLeftCell="K23" activePane="bottomRight" state="frozen"/>
      <selection pane="topLeft" activeCell="A1" sqref="A1"/>
      <selection pane="topRight" activeCell="F1" sqref="F1"/>
      <selection pane="bottomLeft" activeCell="A8" sqref="A8"/>
      <selection pane="bottomRight" activeCell="D23" sqref="D23"/>
    </sheetView>
  </sheetViews>
  <sheetFormatPr defaultColWidth="9.140625" defaultRowHeight="15"/>
  <cols>
    <col min="1" max="1" width="6.421875" style="7" bestFit="1" customWidth="1"/>
    <col min="2" max="2" width="36.140625" style="7" customWidth="1"/>
    <col min="3" max="3" width="17.421875" style="7" customWidth="1"/>
    <col min="4" max="4" width="15.8515625" style="7" customWidth="1"/>
    <col min="5" max="5" width="9.140625" style="7" customWidth="1"/>
    <col min="6" max="6" width="13.7109375" style="7" customWidth="1"/>
    <col min="7" max="7" width="15.8515625" style="7" customWidth="1"/>
    <col min="8" max="8" width="8.8515625" style="7" customWidth="1"/>
    <col min="9" max="9" width="15.8515625" style="7" customWidth="1"/>
    <col min="10" max="10" width="15.57421875" style="7" customWidth="1"/>
    <col min="11" max="13" width="9.140625" style="7" customWidth="1"/>
    <col min="14" max="14" width="16.7109375" style="7" customWidth="1"/>
    <col min="15" max="15" width="17.28125" style="7" customWidth="1"/>
    <col min="16" max="17" width="9.140625" style="7" customWidth="1"/>
    <col min="18" max="18" width="18.00390625" style="7" customWidth="1"/>
    <col min="19" max="19" width="13.7109375" style="7" customWidth="1"/>
    <col min="20" max="20" width="9.140625" style="7" customWidth="1"/>
    <col min="21" max="21" width="15.8515625" style="7" customWidth="1"/>
    <col min="22" max="22" width="9.140625" style="7" customWidth="1"/>
    <col min="23" max="23" width="15.140625" style="7" customWidth="1"/>
    <col min="24" max="24" width="13.8515625" style="7" customWidth="1"/>
    <col min="25" max="25" width="9.140625" style="7" customWidth="1"/>
    <col min="26" max="26" width="13.8515625" style="7" customWidth="1"/>
    <col min="27" max="28" width="9.140625" style="7" customWidth="1"/>
    <col min="29" max="29" width="14.8515625" style="7" customWidth="1"/>
    <col min="30" max="31" width="9.140625" style="7" customWidth="1"/>
    <col min="32" max="32" width="16.57421875" style="7" customWidth="1"/>
    <col min="33" max="33" width="9.140625" style="7" customWidth="1"/>
    <col min="34" max="34" width="21.7109375" style="7" bestFit="1" customWidth="1"/>
    <col min="35" max="35" width="14.8515625" style="7" customWidth="1"/>
    <col min="36" max="36" width="14.421875" style="7" customWidth="1"/>
    <col min="37" max="37" width="14.28125" style="7" customWidth="1"/>
    <col min="38" max="38" width="9.140625" style="7" customWidth="1"/>
    <col min="39" max="39" width="12.00390625" style="7" customWidth="1"/>
    <col min="40" max="40" width="14.140625" style="7" customWidth="1"/>
    <col min="41" max="41" width="14.421875" style="7" customWidth="1"/>
    <col min="42" max="42" width="13.421875" style="7" customWidth="1"/>
    <col min="43" max="43" width="13.7109375" style="7" customWidth="1"/>
    <col min="44" max="44" width="14.140625" style="7" customWidth="1"/>
    <col min="45" max="45" width="13.00390625" style="7" customWidth="1"/>
    <col min="46" max="46" width="12.00390625" style="7" customWidth="1"/>
    <col min="47" max="47" width="9.140625" style="7" customWidth="1"/>
    <col min="48" max="48" width="13.8515625" style="7" customWidth="1"/>
    <col min="49" max="49" width="13.140625" style="7" customWidth="1"/>
    <col min="50" max="50" width="9.140625" style="7" customWidth="1"/>
    <col min="51" max="51" width="13.00390625" style="7" customWidth="1"/>
    <col min="52" max="52" width="13.421875" style="7" customWidth="1"/>
    <col min="53" max="53" width="9.140625" style="7" customWidth="1"/>
    <col min="54" max="54" width="14.8515625" style="7" customWidth="1"/>
    <col min="55" max="55" width="15.57421875" style="7" customWidth="1"/>
    <col min="56" max="56" width="9.140625" style="7" customWidth="1"/>
    <col min="57" max="57" width="14.421875" style="7" customWidth="1"/>
    <col min="58" max="58" width="11.421875" style="7" bestFit="1" customWidth="1"/>
    <col min="59" max="59" width="9.140625" style="7" customWidth="1"/>
    <col min="60" max="60" width="13.421875" style="7" customWidth="1"/>
    <col min="61" max="61" width="16.28125" style="7" customWidth="1"/>
    <col min="62" max="62" width="14.8515625" style="7" customWidth="1"/>
    <col min="63" max="63" width="13.7109375" style="7" customWidth="1"/>
    <col min="64" max="64" width="15.8515625" style="7" customWidth="1"/>
    <col min="65" max="65" width="12.140625" style="7" customWidth="1"/>
    <col min="66" max="66" width="14.421875" style="7" hidden="1" customWidth="1"/>
    <col min="67" max="67" width="15.57421875" style="7" hidden="1" customWidth="1"/>
    <col min="68" max="68" width="16.421875" style="7" hidden="1" customWidth="1"/>
    <col min="69" max="69" width="9.140625" style="7" customWidth="1"/>
    <col min="70" max="70" width="10.7109375" style="7" bestFit="1" customWidth="1"/>
    <col min="71" max="16384" width="9.140625" style="7" customWidth="1"/>
  </cols>
  <sheetData>
    <row r="1" spans="1:70" ht="15" customHeight="1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5"/>
      <c r="R1" s="43" t="s">
        <v>0</v>
      </c>
      <c r="S1" s="43"/>
      <c r="T1" s="4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6"/>
      <c r="BL1" s="6"/>
      <c r="BM1" s="6"/>
      <c r="BN1" s="6"/>
      <c r="BO1" s="6"/>
      <c r="BP1" s="6"/>
      <c r="BQ1" s="6"/>
      <c r="BR1" s="6"/>
    </row>
    <row r="2" spans="1:70" ht="15.75">
      <c r="A2" s="2"/>
      <c r="B2" s="2"/>
      <c r="C2" s="44" t="s">
        <v>49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6"/>
      <c r="BL2" s="6"/>
      <c r="BM2" s="6"/>
      <c r="BN2" s="6"/>
      <c r="BO2" s="6"/>
      <c r="BP2" s="6"/>
      <c r="BQ2" s="6"/>
      <c r="BR2" s="6"/>
    </row>
    <row r="3" spans="1:70" ht="15.75">
      <c r="A3" s="2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6"/>
      <c r="BL3" s="6"/>
      <c r="BM3" s="6"/>
      <c r="BN3" s="6"/>
      <c r="BO3" s="6"/>
      <c r="BP3" s="6"/>
      <c r="BQ3" s="6"/>
      <c r="BR3" s="6"/>
    </row>
    <row r="4" spans="1:70" ht="15" customHeight="1">
      <c r="A4" s="47" t="s">
        <v>18</v>
      </c>
      <c r="B4" s="76" t="s">
        <v>1</v>
      </c>
      <c r="C4" s="45" t="s">
        <v>46</v>
      </c>
      <c r="D4" s="46"/>
      <c r="E4" s="47"/>
      <c r="F4" s="54" t="s">
        <v>2</v>
      </c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66" t="s">
        <v>47</v>
      </c>
      <c r="AT4" s="46"/>
      <c r="AU4" s="47"/>
      <c r="AV4" s="54" t="s">
        <v>4</v>
      </c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66" t="s">
        <v>48</v>
      </c>
      <c r="BL4" s="46"/>
      <c r="BM4" s="47"/>
      <c r="BN4" s="66" t="s">
        <v>48</v>
      </c>
      <c r="BO4" s="46"/>
      <c r="BP4" s="47"/>
      <c r="BQ4" s="6"/>
      <c r="BR4" s="6"/>
    </row>
    <row r="5" spans="1:70" ht="15" customHeight="1">
      <c r="A5" s="50"/>
      <c r="B5" s="77"/>
      <c r="C5" s="48"/>
      <c r="D5" s="49"/>
      <c r="E5" s="50"/>
      <c r="F5" s="56" t="s">
        <v>3</v>
      </c>
      <c r="G5" s="56"/>
      <c r="H5" s="56"/>
      <c r="I5" s="57" t="s">
        <v>4</v>
      </c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9"/>
      <c r="AJ5" s="56" t="s">
        <v>5</v>
      </c>
      <c r="AK5" s="56"/>
      <c r="AL5" s="56"/>
      <c r="AM5" s="54" t="s">
        <v>4</v>
      </c>
      <c r="AN5" s="55"/>
      <c r="AO5" s="55"/>
      <c r="AP5" s="55"/>
      <c r="AQ5" s="55"/>
      <c r="AR5" s="55"/>
      <c r="AS5" s="48"/>
      <c r="AT5" s="49"/>
      <c r="AU5" s="50"/>
      <c r="AV5" s="68" t="s">
        <v>9</v>
      </c>
      <c r="AW5" s="69"/>
      <c r="AX5" s="69"/>
      <c r="AY5" s="67" t="s">
        <v>4</v>
      </c>
      <c r="AZ5" s="67"/>
      <c r="BA5" s="67"/>
      <c r="BB5" s="67" t="s">
        <v>10</v>
      </c>
      <c r="BC5" s="67"/>
      <c r="BD5" s="67"/>
      <c r="BE5" s="67" t="s">
        <v>11</v>
      </c>
      <c r="BF5" s="67"/>
      <c r="BG5" s="67"/>
      <c r="BH5" s="56" t="s">
        <v>12</v>
      </c>
      <c r="BI5" s="56"/>
      <c r="BJ5" s="56"/>
      <c r="BK5" s="48"/>
      <c r="BL5" s="49"/>
      <c r="BM5" s="50"/>
      <c r="BN5" s="48"/>
      <c r="BO5" s="49"/>
      <c r="BP5" s="50"/>
      <c r="BQ5" s="6"/>
      <c r="BR5" s="6"/>
    </row>
    <row r="6" spans="1:70" ht="15" customHeight="1">
      <c r="A6" s="50"/>
      <c r="B6" s="77"/>
      <c r="C6" s="48"/>
      <c r="D6" s="49"/>
      <c r="E6" s="50"/>
      <c r="F6" s="56"/>
      <c r="G6" s="56"/>
      <c r="H6" s="56"/>
      <c r="I6" s="45" t="s">
        <v>6</v>
      </c>
      <c r="J6" s="46"/>
      <c r="K6" s="47"/>
      <c r="L6" s="45" t="s">
        <v>7</v>
      </c>
      <c r="M6" s="46"/>
      <c r="N6" s="47"/>
      <c r="O6" s="45" t="s">
        <v>20</v>
      </c>
      <c r="P6" s="46"/>
      <c r="Q6" s="47"/>
      <c r="R6" s="45" t="s">
        <v>8</v>
      </c>
      <c r="S6" s="46"/>
      <c r="T6" s="47"/>
      <c r="U6" s="45" t="s">
        <v>19</v>
      </c>
      <c r="V6" s="46"/>
      <c r="W6" s="47"/>
      <c r="X6" s="45" t="s">
        <v>21</v>
      </c>
      <c r="Y6" s="46"/>
      <c r="Z6" s="47"/>
      <c r="AA6" s="45" t="s">
        <v>25</v>
      </c>
      <c r="AB6" s="46"/>
      <c r="AC6" s="47"/>
      <c r="AD6" s="60" t="s">
        <v>26</v>
      </c>
      <c r="AE6" s="61"/>
      <c r="AF6" s="62"/>
      <c r="AG6" s="45" t="s">
        <v>24</v>
      </c>
      <c r="AH6" s="46"/>
      <c r="AI6" s="47"/>
      <c r="AJ6" s="56"/>
      <c r="AK6" s="56"/>
      <c r="AL6" s="56"/>
      <c r="AM6" s="45" t="s">
        <v>22</v>
      </c>
      <c r="AN6" s="46"/>
      <c r="AO6" s="47"/>
      <c r="AP6" s="45" t="s">
        <v>23</v>
      </c>
      <c r="AQ6" s="46"/>
      <c r="AR6" s="47"/>
      <c r="AS6" s="48"/>
      <c r="AT6" s="49"/>
      <c r="AU6" s="50"/>
      <c r="AV6" s="70"/>
      <c r="AW6" s="71"/>
      <c r="AX6" s="71"/>
      <c r="AY6" s="67" t="s">
        <v>13</v>
      </c>
      <c r="AZ6" s="67"/>
      <c r="BA6" s="67"/>
      <c r="BB6" s="67"/>
      <c r="BC6" s="67"/>
      <c r="BD6" s="67"/>
      <c r="BE6" s="67"/>
      <c r="BF6" s="67"/>
      <c r="BG6" s="67"/>
      <c r="BH6" s="56"/>
      <c r="BI6" s="56"/>
      <c r="BJ6" s="56"/>
      <c r="BK6" s="48"/>
      <c r="BL6" s="49"/>
      <c r="BM6" s="50"/>
      <c r="BN6" s="48"/>
      <c r="BO6" s="49"/>
      <c r="BP6" s="50"/>
      <c r="BQ6" s="6"/>
      <c r="BR6" s="6"/>
    </row>
    <row r="7" spans="1:70" ht="193.5" customHeight="1">
      <c r="A7" s="50"/>
      <c r="B7" s="77"/>
      <c r="C7" s="51"/>
      <c r="D7" s="52"/>
      <c r="E7" s="53"/>
      <c r="F7" s="56"/>
      <c r="G7" s="56"/>
      <c r="H7" s="56"/>
      <c r="I7" s="51"/>
      <c r="J7" s="52"/>
      <c r="K7" s="53"/>
      <c r="L7" s="51"/>
      <c r="M7" s="52"/>
      <c r="N7" s="53"/>
      <c r="O7" s="51"/>
      <c r="P7" s="52"/>
      <c r="Q7" s="53"/>
      <c r="R7" s="51"/>
      <c r="S7" s="52"/>
      <c r="T7" s="53"/>
      <c r="U7" s="51"/>
      <c r="V7" s="52"/>
      <c r="W7" s="53"/>
      <c r="X7" s="51"/>
      <c r="Y7" s="52"/>
      <c r="Z7" s="53"/>
      <c r="AA7" s="51"/>
      <c r="AB7" s="52"/>
      <c r="AC7" s="53"/>
      <c r="AD7" s="63"/>
      <c r="AE7" s="64"/>
      <c r="AF7" s="65"/>
      <c r="AG7" s="51"/>
      <c r="AH7" s="52"/>
      <c r="AI7" s="53"/>
      <c r="AJ7" s="56"/>
      <c r="AK7" s="56"/>
      <c r="AL7" s="56"/>
      <c r="AM7" s="51"/>
      <c r="AN7" s="52"/>
      <c r="AO7" s="53"/>
      <c r="AP7" s="51"/>
      <c r="AQ7" s="52"/>
      <c r="AR7" s="53"/>
      <c r="AS7" s="51"/>
      <c r="AT7" s="52"/>
      <c r="AU7" s="53"/>
      <c r="AV7" s="72"/>
      <c r="AW7" s="73"/>
      <c r="AX7" s="73"/>
      <c r="AY7" s="67"/>
      <c r="AZ7" s="67"/>
      <c r="BA7" s="67"/>
      <c r="BB7" s="67"/>
      <c r="BC7" s="67"/>
      <c r="BD7" s="67"/>
      <c r="BE7" s="67"/>
      <c r="BF7" s="67"/>
      <c r="BG7" s="67"/>
      <c r="BH7" s="56"/>
      <c r="BI7" s="56"/>
      <c r="BJ7" s="56"/>
      <c r="BK7" s="51"/>
      <c r="BL7" s="52"/>
      <c r="BM7" s="53"/>
      <c r="BN7" s="51"/>
      <c r="BO7" s="52"/>
      <c r="BP7" s="53"/>
      <c r="BQ7" s="6"/>
      <c r="BR7" s="6"/>
    </row>
    <row r="8" spans="1:70" ht="63">
      <c r="A8" s="53"/>
      <c r="B8" s="78"/>
      <c r="C8" s="8" t="s">
        <v>14</v>
      </c>
      <c r="D8" s="8" t="s">
        <v>15</v>
      </c>
      <c r="E8" s="8" t="s">
        <v>16</v>
      </c>
      <c r="F8" s="8" t="s">
        <v>14</v>
      </c>
      <c r="G8" s="8" t="s">
        <v>15</v>
      </c>
      <c r="H8" s="8" t="s">
        <v>16</v>
      </c>
      <c r="I8" s="8" t="s">
        <v>14</v>
      </c>
      <c r="J8" s="8" t="s">
        <v>15</v>
      </c>
      <c r="K8" s="8" t="s">
        <v>16</v>
      </c>
      <c r="L8" s="8" t="s">
        <v>14</v>
      </c>
      <c r="M8" s="8" t="s">
        <v>15</v>
      </c>
      <c r="N8" s="8" t="s">
        <v>16</v>
      </c>
      <c r="O8" s="8" t="s">
        <v>14</v>
      </c>
      <c r="P8" s="8" t="s">
        <v>15</v>
      </c>
      <c r="Q8" s="8" t="s">
        <v>16</v>
      </c>
      <c r="R8" s="8" t="s">
        <v>14</v>
      </c>
      <c r="S8" s="8" t="s">
        <v>15</v>
      </c>
      <c r="T8" s="8" t="s">
        <v>16</v>
      </c>
      <c r="U8" s="8" t="s">
        <v>14</v>
      </c>
      <c r="V8" s="8" t="s">
        <v>15</v>
      </c>
      <c r="W8" s="8" t="s">
        <v>16</v>
      </c>
      <c r="X8" s="8" t="s">
        <v>14</v>
      </c>
      <c r="Y8" s="8" t="s">
        <v>15</v>
      </c>
      <c r="Z8" s="8" t="s">
        <v>16</v>
      </c>
      <c r="AA8" s="8" t="s">
        <v>14</v>
      </c>
      <c r="AB8" s="8" t="s">
        <v>15</v>
      </c>
      <c r="AC8" s="8" t="s">
        <v>16</v>
      </c>
      <c r="AD8" s="9" t="s">
        <v>14</v>
      </c>
      <c r="AE8" s="9" t="s">
        <v>15</v>
      </c>
      <c r="AF8" s="9" t="s">
        <v>16</v>
      </c>
      <c r="AG8" s="8" t="s">
        <v>14</v>
      </c>
      <c r="AH8" s="8" t="s">
        <v>15</v>
      </c>
      <c r="AI8" s="8" t="s">
        <v>16</v>
      </c>
      <c r="AJ8" s="8" t="s">
        <v>14</v>
      </c>
      <c r="AK8" s="8" t="s">
        <v>15</v>
      </c>
      <c r="AL8" s="8" t="s">
        <v>16</v>
      </c>
      <c r="AM8" s="8" t="s">
        <v>14</v>
      </c>
      <c r="AN8" s="8" t="s">
        <v>15</v>
      </c>
      <c r="AO8" s="8" t="s">
        <v>16</v>
      </c>
      <c r="AP8" s="8" t="s">
        <v>14</v>
      </c>
      <c r="AQ8" s="8" t="s">
        <v>15</v>
      </c>
      <c r="AR8" s="8" t="s">
        <v>16</v>
      </c>
      <c r="AS8" s="8" t="s">
        <v>14</v>
      </c>
      <c r="AT8" s="8" t="s">
        <v>15</v>
      </c>
      <c r="AU8" s="8" t="s">
        <v>16</v>
      </c>
      <c r="AV8" s="8" t="s">
        <v>14</v>
      </c>
      <c r="AW8" s="8" t="s">
        <v>15</v>
      </c>
      <c r="AX8" s="8" t="s">
        <v>16</v>
      </c>
      <c r="AY8" s="8" t="s">
        <v>14</v>
      </c>
      <c r="AZ8" s="8" t="s">
        <v>15</v>
      </c>
      <c r="BA8" s="8" t="s">
        <v>16</v>
      </c>
      <c r="BB8" s="8" t="s">
        <v>14</v>
      </c>
      <c r="BC8" s="8" t="s">
        <v>15</v>
      </c>
      <c r="BD8" s="8" t="s">
        <v>16</v>
      </c>
      <c r="BE8" s="8" t="s">
        <v>14</v>
      </c>
      <c r="BF8" s="8" t="s">
        <v>15</v>
      </c>
      <c r="BG8" s="8" t="s">
        <v>16</v>
      </c>
      <c r="BH8" s="8" t="s">
        <v>14</v>
      </c>
      <c r="BI8" s="8" t="s">
        <v>15</v>
      </c>
      <c r="BJ8" s="8" t="s">
        <v>16</v>
      </c>
      <c r="BK8" s="8" t="s">
        <v>14</v>
      </c>
      <c r="BL8" s="8" t="s">
        <v>15</v>
      </c>
      <c r="BM8" s="8" t="s">
        <v>16</v>
      </c>
      <c r="BN8" s="8" t="s">
        <v>14</v>
      </c>
      <c r="BO8" s="8" t="s">
        <v>15</v>
      </c>
      <c r="BP8" s="8" t="s">
        <v>16</v>
      </c>
      <c r="BQ8" s="6"/>
      <c r="BR8" s="6"/>
    </row>
    <row r="9" spans="1:70" ht="1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10">
        <v>17</v>
      </c>
      <c r="R9" s="10">
        <v>18</v>
      </c>
      <c r="S9" s="10">
        <v>19</v>
      </c>
      <c r="T9" s="10">
        <v>20</v>
      </c>
      <c r="U9" s="10">
        <v>21</v>
      </c>
      <c r="V9" s="10">
        <v>22</v>
      </c>
      <c r="W9" s="10">
        <v>23</v>
      </c>
      <c r="X9" s="10">
        <v>24</v>
      </c>
      <c r="Y9" s="10">
        <v>25</v>
      </c>
      <c r="Z9" s="10">
        <v>26</v>
      </c>
      <c r="AA9" s="10">
        <v>27</v>
      </c>
      <c r="AB9" s="10">
        <v>28</v>
      </c>
      <c r="AC9" s="10">
        <v>29</v>
      </c>
      <c r="AD9" s="10">
        <v>30</v>
      </c>
      <c r="AE9" s="10">
        <v>31</v>
      </c>
      <c r="AF9" s="10">
        <v>32</v>
      </c>
      <c r="AG9" s="10">
        <v>33</v>
      </c>
      <c r="AH9" s="10">
        <v>34</v>
      </c>
      <c r="AI9" s="10">
        <v>35</v>
      </c>
      <c r="AJ9" s="10">
        <v>36</v>
      </c>
      <c r="AK9" s="10">
        <v>37</v>
      </c>
      <c r="AL9" s="10">
        <v>38</v>
      </c>
      <c r="AM9" s="10">
        <v>39</v>
      </c>
      <c r="AN9" s="10">
        <v>40</v>
      </c>
      <c r="AO9" s="10">
        <v>41</v>
      </c>
      <c r="AP9" s="10">
        <v>42</v>
      </c>
      <c r="AQ9" s="10">
        <v>43</v>
      </c>
      <c r="AR9" s="10">
        <v>44</v>
      </c>
      <c r="AS9" s="10">
        <v>45</v>
      </c>
      <c r="AT9" s="10">
        <v>46</v>
      </c>
      <c r="AU9" s="10">
        <v>47</v>
      </c>
      <c r="AV9" s="10">
        <v>48</v>
      </c>
      <c r="AW9" s="10">
        <v>49</v>
      </c>
      <c r="AX9" s="10">
        <v>50</v>
      </c>
      <c r="AY9" s="10">
        <v>51</v>
      </c>
      <c r="AZ9" s="10">
        <v>52</v>
      </c>
      <c r="BA9" s="10">
        <v>53</v>
      </c>
      <c r="BB9" s="10">
        <v>54</v>
      </c>
      <c r="BC9" s="10">
        <v>55</v>
      </c>
      <c r="BD9" s="10">
        <v>56</v>
      </c>
      <c r="BE9" s="10">
        <v>57</v>
      </c>
      <c r="BF9" s="10">
        <v>58</v>
      </c>
      <c r="BG9" s="10">
        <v>59</v>
      </c>
      <c r="BH9" s="10">
        <v>60</v>
      </c>
      <c r="BI9" s="10">
        <v>61</v>
      </c>
      <c r="BJ9" s="10">
        <v>62</v>
      </c>
      <c r="BK9" s="10">
        <v>63</v>
      </c>
      <c r="BL9" s="10">
        <v>64</v>
      </c>
      <c r="BM9" s="10">
        <v>65</v>
      </c>
      <c r="BN9" s="10">
        <v>63</v>
      </c>
      <c r="BO9" s="10">
        <v>64</v>
      </c>
      <c r="BP9" s="10">
        <v>65</v>
      </c>
      <c r="BQ9" s="6"/>
      <c r="BR9" s="6"/>
    </row>
    <row r="10" spans="1:70" ht="15.75">
      <c r="A10" s="11">
        <v>1</v>
      </c>
      <c r="B10" s="12" t="s">
        <v>27</v>
      </c>
      <c r="C10" s="13">
        <f aca="true" t="shared" si="0" ref="C10:C28">F10+AJ10</f>
        <v>6498.3</v>
      </c>
      <c r="D10" s="14">
        <f aca="true" t="shared" si="1" ref="D10:D28">G10+AK10</f>
        <v>918.5999999999999</v>
      </c>
      <c r="E10" s="14">
        <f>D10/C10*100</f>
        <v>14.13600480125571</v>
      </c>
      <c r="F10" s="35">
        <v>1362.8</v>
      </c>
      <c r="G10" s="16">
        <v>264.7</v>
      </c>
      <c r="H10" s="14">
        <f>G10/F10*100</f>
        <v>19.423246257704726</v>
      </c>
      <c r="I10" s="15">
        <v>205</v>
      </c>
      <c r="J10" s="16">
        <v>27</v>
      </c>
      <c r="K10" s="14">
        <f aca="true" t="shared" si="2" ref="K10:K29">J10/I10*100</f>
        <v>13.170731707317074</v>
      </c>
      <c r="L10" s="15">
        <v>0</v>
      </c>
      <c r="M10" s="16">
        <v>1.4</v>
      </c>
      <c r="N10" s="14" t="e">
        <f>M10/L10*100</f>
        <v>#DIV/0!</v>
      </c>
      <c r="O10" s="15">
        <v>98</v>
      </c>
      <c r="P10" s="16">
        <v>1.8</v>
      </c>
      <c r="Q10" s="14">
        <f>P10/O10*100</f>
        <v>1.8367346938775513</v>
      </c>
      <c r="R10" s="15">
        <v>450</v>
      </c>
      <c r="S10" s="16">
        <v>32.5</v>
      </c>
      <c r="T10" s="14">
        <f>S10/R10*100</f>
        <v>7.222222222222221</v>
      </c>
      <c r="U10" s="15">
        <v>0</v>
      </c>
      <c r="V10" s="17">
        <v>0</v>
      </c>
      <c r="W10" s="14" t="e">
        <f>V10/U10*100</f>
        <v>#DIV/0!</v>
      </c>
      <c r="X10" s="15">
        <v>80</v>
      </c>
      <c r="Y10" s="36">
        <v>104.6</v>
      </c>
      <c r="Z10" s="14">
        <f>Y10/X10*100</f>
        <v>130.75</v>
      </c>
      <c r="AA10" s="15">
        <v>0</v>
      </c>
      <c r="AB10" s="16">
        <v>0</v>
      </c>
      <c r="AC10" s="14" t="e">
        <f>AB10/AA10*100</f>
        <v>#DIV/0!</v>
      </c>
      <c r="AD10" s="14">
        <v>0</v>
      </c>
      <c r="AE10" s="14">
        <v>0</v>
      </c>
      <c r="AF10" s="14" t="e">
        <f>AE10/AD10*100</f>
        <v>#DIV/0!</v>
      </c>
      <c r="AG10" s="14">
        <v>0</v>
      </c>
      <c r="AH10" s="14">
        <v>0</v>
      </c>
      <c r="AI10" s="14" t="e">
        <f>AH10/AG10*100</f>
        <v>#DIV/0!</v>
      </c>
      <c r="AJ10" s="15">
        <v>5135.5</v>
      </c>
      <c r="AK10" s="16">
        <v>653.9</v>
      </c>
      <c r="AL10" s="14">
        <f>AK10/AJ10*100</f>
        <v>12.732937396553401</v>
      </c>
      <c r="AM10" s="33">
        <v>2175.3</v>
      </c>
      <c r="AN10" s="33">
        <v>362.5</v>
      </c>
      <c r="AO10" s="14">
        <f>AN10/AM10*100</f>
        <v>16.66436813313106</v>
      </c>
      <c r="AP10" s="15">
        <v>1657.2</v>
      </c>
      <c r="AQ10" s="16">
        <v>176.2</v>
      </c>
      <c r="AR10" s="14">
        <f>AQ10/AP10*100</f>
        <v>10.632391986483224</v>
      </c>
      <c r="AS10" s="18">
        <v>6990.2</v>
      </c>
      <c r="AT10" s="19">
        <v>311.6</v>
      </c>
      <c r="AU10" s="14">
        <f>AT10/AS10*100</f>
        <v>4.457669308460416</v>
      </c>
      <c r="AV10" s="20">
        <v>1766.8</v>
      </c>
      <c r="AW10" s="19">
        <v>197.8</v>
      </c>
      <c r="AX10" s="14">
        <f>AW10/AV10*100</f>
        <v>11.195381480642972</v>
      </c>
      <c r="AY10" s="21">
        <v>1282.1</v>
      </c>
      <c r="AZ10" s="19">
        <v>123.9</v>
      </c>
      <c r="BA10" s="14">
        <f aca="true" t="shared" si="3" ref="BA10:BA29">AZ10/AY10*100</f>
        <v>9.663832774354576</v>
      </c>
      <c r="BB10" s="22">
        <v>2244.1</v>
      </c>
      <c r="BC10" s="23">
        <v>0</v>
      </c>
      <c r="BD10" s="14">
        <f>BC10/BB10*100</f>
        <v>0</v>
      </c>
      <c r="BE10" s="21">
        <v>923.4</v>
      </c>
      <c r="BF10" s="23">
        <v>27.9</v>
      </c>
      <c r="BG10" s="14">
        <f>BF10/BE10*100</f>
        <v>3.0214424951267054</v>
      </c>
      <c r="BH10" s="21">
        <v>1964</v>
      </c>
      <c r="BI10" s="19">
        <v>76.7</v>
      </c>
      <c r="BJ10" s="14">
        <f>BI10/BH10*100</f>
        <v>3.9052953156822814</v>
      </c>
      <c r="BK10" s="24">
        <v>-491.9</v>
      </c>
      <c r="BL10" s="24">
        <v>607</v>
      </c>
      <c r="BM10" s="14">
        <f>BL10/BK10*100</f>
        <v>-123.39906485057939</v>
      </c>
      <c r="BN10" s="24">
        <f aca="true" t="shared" si="4" ref="BN10:BN28">C10-AS10</f>
        <v>-491.89999999999964</v>
      </c>
      <c r="BO10" s="24">
        <f aca="true" t="shared" si="5" ref="BO10:BO28">D10-AT10</f>
        <v>606.9999999999999</v>
      </c>
      <c r="BP10" s="14">
        <f>BO10/BN10*100</f>
        <v>-123.39906485057945</v>
      </c>
      <c r="BQ10" s="6"/>
      <c r="BR10" s="25"/>
    </row>
    <row r="11" spans="1:70" ht="15.75">
      <c r="A11" s="11">
        <v>2</v>
      </c>
      <c r="B11" s="12" t="s">
        <v>28</v>
      </c>
      <c r="C11" s="13">
        <f t="shared" si="0"/>
        <v>4790.900000000001</v>
      </c>
      <c r="D11" s="14">
        <f t="shared" si="1"/>
        <v>522.3</v>
      </c>
      <c r="E11" s="14">
        <f aca="true" t="shared" si="6" ref="E11:E28">D11/C11*100</f>
        <v>10.90191821995867</v>
      </c>
      <c r="F11" s="35">
        <v>993.6</v>
      </c>
      <c r="G11" s="16">
        <v>111.3</v>
      </c>
      <c r="H11" s="14">
        <f aca="true" t="shared" si="7" ref="H11:H28">G11/F11*100</f>
        <v>11.201690821256038</v>
      </c>
      <c r="I11" s="15">
        <v>25.9</v>
      </c>
      <c r="J11" s="16">
        <v>3.6</v>
      </c>
      <c r="K11" s="14">
        <f t="shared" si="2"/>
        <v>13.8996138996139</v>
      </c>
      <c r="L11" s="15">
        <v>51</v>
      </c>
      <c r="M11" s="16">
        <v>0</v>
      </c>
      <c r="N11" s="14">
        <f aca="true" t="shared" si="8" ref="N11:N28">M11/L11*100</f>
        <v>0</v>
      </c>
      <c r="O11" s="15">
        <v>105</v>
      </c>
      <c r="P11" s="16">
        <v>1.1</v>
      </c>
      <c r="Q11" s="14">
        <f aca="true" t="shared" si="9" ref="Q11:Q28">P11/O11*100</f>
        <v>1.0476190476190477</v>
      </c>
      <c r="R11" s="15">
        <v>265</v>
      </c>
      <c r="S11" s="16">
        <v>8.6</v>
      </c>
      <c r="T11" s="14">
        <f>S11/R11*100</f>
        <v>3.2452830188679243</v>
      </c>
      <c r="U11" s="15">
        <v>0</v>
      </c>
      <c r="V11" s="17">
        <v>0</v>
      </c>
      <c r="W11" s="14" t="e">
        <f aca="true" t="shared" si="10" ref="W11:W28">V11/U11*100</f>
        <v>#DIV/0!</v>
      </c>
      <c r="X11" s="15">
        <v>70</v>
      </c>
      <c r="Y11" s="17">
        <v>9.7</v>
      </c>
      <c r="Z11" s="14">
        <f aca="true" t="shared" si="11" ref="Z11:Z28">Y11/X11*100</f>
        <v>13.857142857142858</v>
      </c>
      <c r="AA11" s="15">
        <v>0</v>
      </c>
      <c r="AB11" s="16">
        <v>0</v>
      </c>
      <c r="AC11" s="14" t="e">
        <f aca="true" t="shared" si="12" ref="AC11:AC28">AB11/AA11*100</f>
        <v>#DIV/0!</v>
      </c>
      <c r="AD11" s="14">
        <v>0</v>
      </c>
      <c r="AE11" s="14">
        <v>0</v>
      </c>
      <c r="AF11" s="14" t="e">
        <f aca="true" t="shared" si="13" ref="AF11:AF30">AE11/AD11*100</f>
        <v>#DIV/0!</v>
      </c>
      <c r="AG11" s="14">
        <v>0</v>
      </c>
      <c r="AH11" s="14">
        <v>0</v>
      </c>
      <c r="AI11" s="14" t="e">
        <f aca="true" t="shared" si="14" ref="AI11:AI30">AH11/AG11*100</f>
        <v>#DIV/0!</v>
      </c>
      <c r="AJ11" s="35">
        <v>3797.3</v>
      </c>
      <c r="AK11" s="36">
        <v>411</v>
      </c>
      <c r="AL11" s="14">
        <f aca="true" t="shared" si="15" ref="AL11:AL28">AK11/AJ11*100</f>
        <v>10.823479840939616</v>
      </c>
      <c r="AM11" s="15">
        <v>1896.9</v>
      </c>
      <c r="AN11" s="16">
        <v>316.2</v>
      </c>
      <c r="AO11" s="14">
        <f aca="true" t="shared" si="16" ref="AO11:AO28">AN11/AM11*100</f>
        <v>16.669302546259683</v>
      </c>
      <c r="AP11" s="15">
        <v>579.1</v>
      </c>
      <c r="AQ11" s="16">
        <v>80</v>
      </c>
      <c r="AR11" s="14">
        <f>AQ11/AP11*100</f>
        <v>13.814539803142809</v>
      </c>
      <c r="AS11" s="18">
        <v>4979.9</v>
      </c>
      <c r="AT11" s="19">
        <v>386.8</v>
      </c>
      <c r="AU11" s="14">
        <f aca="true" t="shared" si="17" ref="AU11:AU28">AT11/AS11*100</f>
        <v>7.7672242414506325</v>
      </c>
      <c r="AV11" s="26">
        <v>1357</v>
      </c>
      <c r="AW11" s="19">
        <v>134.9</v>
      </c>
      <c r="AX11" s="14">
        <f aca="true" t="shared" si="18" ref="AX11:AX28">AW11/AV11*100</f>
        <v>9.941046425939573</v>
      </c>
      <c r="AY11" s="21">
        <v>1070.6</v>
      </c>
      <c r="AZ11" s="19">
        <v>98.5</v>
      </c>
      <c r="BA11" s="14">
        <f t="shared" si="3"/>
        <v>9.200448346721465</v>
      </c>
      <c r="BB11" s="27">
        <v>1900</v>
      </c>
      <c r="BC11" s="23">
        <v>15</v>
      </c>
      <c r="BD11" s="14">
        <f aca="true" t="shared" si="19" ref="BD11:BD28">BC11/BB11*100</f>
        <v>0.7894736842105263</v>
      </c>
      <c r="BE11" s="21">
        <v>399.3</v>
      </c>
      <c r="BF11" s="23">
        <v>0</v>
      </c>
      <c r="BG11" s="14">
        <f aca="true" t="shared" si="20" ref="BG11:BG28">BF11/BE11*100</f>
        <v>0</v>
      </c>
      <c r="BH11" s="21">
        <v>1231.6</v>
      </c>
      <c r="BI11" s="19">
        <v>228.6</v>
      </c>
      <c r="BJ11" s="14">
        <f aca="true" t="shared" si="21" ref="BJ11:BJ28">BI11/BH11*100</f>
        <v>18.5612211757064</v>
      </c>
      <c r="BK11" s="24">
        <v>-189</v>
      </c>
      <c r="BL11" s="24">
        <v>135.5</v>
      </c>
      <c r="BM11" s="14">
        <f>BL11/BK11*100</f>
        <v>-71.6931216931217</v>
      </c>
      <c r="BN11" s="24">
        <f t="shared" si="4"/>
        <v>-188.9999999999991</v>
      </c>
      <c r="BO11" s="24">
        <f t="shared" si="5"/>
        <v>135.49999999999994</v>
      </c>
      <c r="BP11" s="14">
        <f aca="true" t="shared" si="22" ref="BP11:BP28">BO11/BN11*100</f>
        <v>-71.69312169312201</v>
      </c>
      <c r="BQ11" s="6"/>
      <c r="BR11" s="25"/>
    </row>
    <row r="12" spans="1:70" ht="15.75">
      <c r="A12" s="11">
        <v>3</v>
      </c>
      <c r="B12" s="12" t="s">
        <v>29</v>
      </c>
      <c r="C12" s="13">
        <f t="shared" si="0"/>
        <v>4389.1</v>
      </c>
      <c r="D12" s="14">
        <f t="shared" si="1"/>
        <v>601</v>
      </c>
      <c r="E12" s="14">
        <f t="shared" si="6"/>
        <v>13.693012234854523</v>
      </c>
      <c r="F12" s="15">
        <v>1549.9</v>
      </c>
      <c r="G12" s="16">
        <v>307</v>
      </c>
      <c r="H12" s="14">
        <f t="shared" si="7"/>
        <v>19.80772953093748</v>
      </c>
      <c r="I12" s="15">
        <v>91.1</v>
      </c>
      <c r="J12" s="16">
        <v>3.9</v>
      </c>
      <c r="K12" s="14">
        <f t="shared" si="2"/>
        <v>4.281009879253568</v>
      </c>
      <c r="L12" s="15">
        <v>10</v>
      </c>
      <c r="M12" s="16">
        <v>0.1</v>
      </c>
      <c r="N12" s="14">
        <f t="shared" si="8"/>
        <v>1</v>
      </c>
      <c r="O12" s="15">
        <v>250</v>
      </c>
      <c r="P12" s="16">
        <v>1.8</v>
      </c>
      <c r="Q12" s="14">
        <f t="shared" si="9"/>
        <v>0.72</v>
      </c>
      <c r="R12" s="28">
        <v>500</v>
      </c>
      <c r="S12" s="16">
        <v>9.1</v>
      </c>
      <c r="T12" s="14">
        <f aca="true" t="shared" si="23" ref="T12:T28">S12/R12*100</f>
        <v>1.82</v>
      </c>
      <c r="U12" s="15">
        <v>0</v>
      </c>
      <c r="V12" s="17">
        <v>0</v>
      </c>
      <c r="W12" s="14" t="e">
        <f t="shared" si="10"/>
        <v>#DIV/0!</v>
      </c>
      <c r="X12" s="15">
        <v>189</v>
      </c>
      <c r="Y12" s="17">
        <v>199</v>
      </c>
      <c r="Z12" s="14">
        <f t="shared" si="11"/>
        <v>105.2910052910053</v>
      </c>
      <c r="AA12" s="15">
        <v>1</v>
      </c>
      <c r="AB12" s="16">
        <v>0</v>
      </c>
      <c r="AC12" s="14">
        <f t="shared" si="12"/>
        <v>0</v>
      </c>
      <c r="AD12" s="14">
        <v>0</v>
      </c>
      <c r="AE12" s="14">
        <v>0</v>
      </c>
      <c r="AF12" s="14" t="e">
        <f t="shared" si="13"/>
        <v>#DIV/0!</v>
      </c>
      <c r="AG12" s="14">
        <v>0</v>
      </c>
      <c r="AH12" s="14">
        <v>0</v>
      </c>
      <c r="AI12" s="14" t="e">
        <f t="shared" si="14"/>
        <v>#DIV/0!</v>
      </c>
      <c r="AJ12" s="35">
        <v>2839.2</v>
      </c>
      <c r="AK12" s="16">
        <v>294</v>
      </c>
      <c r="AL12" s="14">
        <f t="shared" si="15"/>
        <v>10.355029585798817</v>
      </c>
      <c r="AM12" s="15">
        <v>1675</v>
      </c>
      <c r="AN12" s="16">
        <v>279.2</v>
      </c>
      <c r="AO12" s="14">
        <f t="shared" si="16"/>
        <v>16.66865671641791</v>
      </c>
      <c r="AP12" s="15">
        <v>0</v>
      </c>
      <c r="AQ12" s="16">
        <v>0</v>
      </c>
      <c r="AR12" s="14" t="e">
        <f aca="true" t="shared" si="24" ref="AR12:AR28">AQ12/AP12*100</f>
        <v>#DIV/0!</v>
      </c>
      <c r="AS12" s="27">
        <v>4439.4</v>
      </c>
      <c r="AT12" s="19">
        <v>346.1</v>
      </c>
      <c r="AU12" s="14">
        <f t="shared" si="17"/>
        <v>7.796098571879084</v>
      </c>
      <c r="AV12" s="26">
        <v>1386.5</v>
      </c>
      <c r="AW12" s="19">
        <v>168.8</v>
      </c>
      <c r="AX12" s="14">
        <f t="shared" si="18"/>
        <v>12.174540209159755</v>
      </c>
      <c r="AY12" s="21">
        <v>1099.7</v>
      </c>
      <c r="AZ12" s="19">
        <v>133.1</v>
      </c>
      <c r="BA12" s="14">
        <f t="shared" si="3"/>
        <v>12.10330090024552</v>
      </c>
      <c r="BB12" s="27">
        <v>1755.6</v>
      </c>
      <c r="BC12" s="23">
        <v>0</v>
      </c>
      <c r="BD12" s="14">
        <f t="shared" si="19"/>
        <v>0</v>
      </c>
      <c r="BE12" s="21">
        <v>265.6</v>
      </c>
      <c r="BF12" s="23">
        <v>19.8</v>
      </c>
      <c r="BG12" s="14">
        <f t="shared" si="20"/>
        <v>7.454819277108434</v>
      </c>
      <c r="BH12" s="21">
        <v>939.7</v>
      </c>
      <c r="BI12" s="19">
        <v>148</v>
      </c>
      <c r="BJ12" s="14">
        <f t="shared" si="21"/>
        <v>15.749707353410663</v>
      </c>
      <c r="BK12" s="24">
        <v>-50.3</v>
      </c>
      <c r="BL12" s="24">
        <v>254.9</v>
      </c>
      <c r="BM12" s="14">
        <f>BL12/BK12*100</f>
        <v>-506.7594433399603</v>
      </c>
      <c r="BN12" s="24">
        <f t="shared" si="4"/>
        <v>-50.29999999999927</v>
      </c>
      <c r="BO12" s="24">
        <f t="shared" si="5"/>
        <v>254.89999999999998</v>
      </c>
      <c r="BP12" s="14">
        <f t="shared" si="22"/>
        <v>-506.7594433399675</v>
      </c>
      <c r="BQ12" s="6"/>
      <c r="BR12" s="25"/>
    </row>
    <row r="13" spans="1:70" ht="15" customHeight="1">
      <c r="A13" s="11">
        <v>4</v>
      </c>
      <c r="B13" s="12" t="s">
        <v>30</v>
      </c>
      <c r="C13" s="13">
        <f t="shared" si="0"/>
        <v>4020.6000000000004</v>
      </c>
      <c r="D13" s="14">
        <f t="shared" si="1"/>
        <v>357.1</v>
      </c>
      <c r="E13" s="14">
        <f t="shared" si="6"/>
        <v>8.881758941451524</v>
      </c>
      <c r="F13" s="15">
        <v>1509.8</v>
      </c>
      <c r="G13" s="16">
        <v>144.7</v>
      </c>
      <c r="H13" s="14">
        <f t="shared" si="7"/>
        <v>9.58405086766459</v>
      </c>
      <c r="I13" s="15">
        <v>225</v>
      </c>
      <c r="J13" s="16">
        <v>19.6</v>
      </c>
      <c r="K13" s="14">
        <f t="shared" si="2"/>
        <v>8.71111111111111</v>
      </c>
      <c r="L13" s="15">
        <v>28</v>
      </c>
      <c r="M13" s="16">
        <v>0</v>
      </c>
      <c r="N13" s="14">
        <f t="shared" si="8"/>
        <v>0</v>
      </c>
      <c r="O13" s="15">
        <v>89</v>
      </c>
      <c r="P13" s="16">
        <v>0.7</v>
      </c>
      <c r="Q13" s="14">
        <f t="shared" si="9"/>
        <v>0.7865168539325842</v>
      </c>
      <c r="R13" s="15">
        <v>550.1</v>
      </c>
      <c r="S13" s="16">
        <v>11.6</v>
      </c>
      <c r="T13" s="14">
        <f t="shared" si="23"/>
        <v>2.108707507725868</v>
      </c>
      <c r="U13" s="15">
        <v>0</v>
      </c>
      <c r="V13" s="17">
        <v>0</v>
      </c>
      <c r="W13" s="14" t="e">
        <f t="shared" si="10"/>
        <v>#DIV/0!</v>
      </c>
      <c r="X13" s="15">
        <v>80</v>
      </c>
      <c r="Y13" s="17">
        <v>12</v>
      </c>
      <c r="Z13" s="14">
        <f t="shared" si="11"/>
        <v>15</v>
      </c>
      <c r="AA13" s="15">
        <v>0</v>
      </c>
      <c r="AB13" s="16">
        <v>0</v>
      </c>
      <c r="AC13" s="14" t="e">
        <f t="shared" si="12"/>
        <v>#DIV/0!</v>
      </c>
      <c r="AD13" s="14">
        <v>0</v>
      </c>
      <c r="AE13" s="14">
        <v>0</v>
      </c>
      <c r="AF13" s="14" t="e">
        <f t="shared" si="13"/>
        <v>#DIV/0!</v>
      </c>
      <c r="AG13" s="14">
        <v>0</v>
      </c>
      <c r="AH13" s="14">
        <v>0</v>
      </c>
      <c r="AI13" s="14" t="e">
        <f t="shared" si="14"/>
        <v>#DIV/0!</v>
      </c>
      <c r="AJ13" s="35">
        <v>2510.8</v>
      </c>
      <c r="AK13" s="16">
        <v>212.4</v>
      </c>
      <c r="AL13" s="14">
        <f t="shared" si="15"/>
        <v>8.45945515373586</v>
      </c>
      <c r="AM13" s="15">
        <v>548</v>
      </c>
      <c r="AN13" s="16">
        <v>91.3</v>
      </c>
      <c r="AO13" s="14">
        <f t="shared" si="16"/>
        <v>16.66058394160584</v>
      </c>
      <c r="AP13" s="15">
        <v>730.8</v>
      </c>
      <c r="AQ13" s="16">
        <v>106.2</v>
      </c>
      <c r="AR13" s="14">
        <f t="shared" si="24"/>
        <v>14.5320197044335</v>
      </c>
      <c r="AS13" s="27">
        <v>4280.6</v>
      </c>
      <c r="AT13" s="19">
        <v>230.7</v>
      </c>
      <c r="AU13" s="14">
        <f t="shared" si="17"/>
        <v>5.3894313881231595</v>
      </c>
      <c r="AV13" s="26">
        <v>1177.3</v>
      </c>
      <c r="AW13" s="19">
        <v>133</v>
      </c>
      <c r="AX13" s="14">
        <f t="shared" si="18"/>
        <v>11.297035589909115</v>
      </c>
      <c r="AY13" s="21">
        <v>1016.4</v>
      </c>
      <c r="AZ13" s="19">
        <v>107.1</v>
      </c>
      <c r="BA13" s="14">
        <f t="shared" si="3"/>
        <v>10.537190082644628</v>
      </c>
      <c r="BB13" s="27">
        <v>1764.9</v>
      </c>
      <c r="BC13" s="23">
        <v>24.4</v>
      </c>
      <c r="BD13" s="14">
        <f t="shared" si="19"/>
        <v>1.3825145900617597</v>
      </c>
      <c r="BE13" s="21">
        <v>432.1</v>
      </c>
      <c r="BF13" s="23">
        <v>29</v>
      </c>
      <c r="BG13" s="14">
        <f t="shared" si="20"/>
        <v>6.7114093959731544</v>
      </c>
      <c r="BH13" s="21">
        <v>814.3</v>
      </c>
      <c r="BI13" s="19">
        <v>36.1</v>
      </c>
      <c r="BJ13" s="14">
        <f t="shared" si="21"/>
        <v>4.433255556920054</v>
      </c>
      <c r="BK13" s="24">
        <v>-260</v>
      </c>
      <c r="BL13" s="24">
        <v>126.4</v>
      </c>
      <c r="BM13" s="14">
        <f>BL13/BK13*100</f>
        <v>-48.61538461538461</v>
      </c>
      <c r="BN13" s="24">
        <f t="shared" si="4"/>
        <v>-260</v>
      </c>
      <c r="BO13" s="24">
        <f t="shared" si="5"/>
        <v>126.40000000000003</v>
      </c>
      <c r="BP13" s="14">
        <f>BO13/BN13*100</f>
        <v>-48.61538461538463</v>
      </c>
      <c r="BQ13" s="6"/>
      <c r="BR13" s="25"/>
    </row>
    <row r="14" spans="1:70" ht="15.75">
      <c r="A14" s="11">
        <v>5</v>
      </c>
      <c r="B14" s="12" t="s">
        <v>31</v>
      </c>
      <c r="C14" s="13">
        <f t="shared" si="0"/>
        <v>4307.7</v>
      </c>
      <c r="D14" s="14">
        <f t="shared" si="1"/>
        <v>449.20000000000005</v>
      </c>
      <c r="E14" s="14">
        <f t="shared" si="6"/>
        <v>10.427838521716927</v>
      </c>
      <c r="F14" s="15">
        <v>1073.8</v>
      </c>
      <c r="G14" s="16">
        <v>187.1</v>
      </c>
      <c r="H14" s="14">
        <f t="shared" si="7"/>
        <v>17.424101322406408</v>
      </c>
      <c r="I14" s="15">
        <v>67</v>
      </c>
      <c r="J14" s="16">
        <v>6.5</v>
      </c>
      <c r="K14" s="14">
        <f t="shared" si="2"/>
        <v>9.701492537313433</v>
      </c>
      <c r="L14" s="15">
        <v>0</v>
      </c>
      <c r="M14" s="16">
        <v>0.9</v>
      </c>
      <c r="N14" s="14" t="e">
        <f t="shared" si="8"/>
        <v>#DIV/0!</v>
      </c>
      <c r="O14" s="15">
        <v>120</v>
      </c>
      <c r="P14" s="16">
        <v>0.2</v>
      </c>
      <c r="Q14" s="14">
        <f t="shared" si="9"/>
        <v>0.16666666666666669</v>
      </c>
      <c r="R14" s="15">
        <v>315</v>
      </c>
      <c r="S14" s="16">
        <v>6.2</v>
      </c>
      <c r="T14" s="14">
        <f t="shared" si="23"/>
        <v>1.9682539682539684</v>
      </c>
      <c r="U14" s="15">
        <v>0</v>
      </c>
      <c r="V14" s="17">
        <v>0</v>
      </c>
      <c r="W14" s="14" t="e">
        <f t="shared" si="10"/>
        <v>#DIV/0!</v>
      </c>
      <c r="X14" s="15">
        <v>280</v>
      </c>
      <c r="Y14" s="17">
        <v>122.5</v>
      </c>
      <c r="Z14" s="14">
        <f t="shared" si="11"/>
        <v>43.75</v>
      </c>
      <c r="AA14" s="15">
        <v>20</v>
      </c>
      <c r="AB14" s="16">
        <v>0</v>
      </c>
      <c r="AC14" s="14">
        <f t="shared" si="12"/>
        <v>0</v>
      </c>
      <c r="AD14" s="14">
        <v>0</v>
      </c>
      <c r="AE14" s="14">
        <v>0</v>
      </c>
      <c r="AF14" s="14" t="e">
        <f t="shared" si="13"/>
        <v>#DIV/0!</v>
      </c>
      <c r="AG14" s="14">
        <v>0</v>
      </c>
      <c r="AH14" s="14">
        <v>0</v>
      </c>
      <c r="AI14" s="14" t="e">
        <f t="shared" si="14"/>
        <v>#DIV/0!</v>
      </c>
      <c r="AJ14" s="15">
        <v>3233.9</v>
      </c>
      <c r="AK14" s="16">
        <v>262.1</v>
      </c>
      <c r="AL14" s="14">
        <f t="shared" si="15"/>
        <v>8.104765144253069</v>
      </c>
      <c r="AM14" s="15">
        <v>1145.1</v>
      </c>
      <c r="AN14" s="16">
        <v>190.9</v>
      </c>
      <c r="AO14" s="14">
        <f t="shared" si="16"/>
        <v>16.67103309754607</v>
      </c>
      <c r="AP14" s="15">
        <v>338.6</v>
      </c>
      <c r="AQ14" s="16">
        <v>56.4</v>
      </c>
      <c r="AR14" s="14">
        <f t="shared" si="24"/>
        <v>16.656822209096276</v>
      </c>
      <c r="AS14" s="27">
        <v>4577.6</v>
      </c>
      <c r="AT14" s="19">
        <v>345.4</v>
      </c>
      <c r="AU14" s="14">
        <f t="shared" si="17"/>
        <v>7.545438657811952</v>
      </c>
      <c r="AV14" s="26">
        <v>1120.1</v>
      </c>
      <c r="AW14" s="19">
        <v>156.8</v>
      </c>
      <c r="AX14" s="14">
        <f t="shared" si="18"/>
        <v>13.99875011159718</v>
      </c>
      <c r="AY14" s="21">
        <v>746.2</v>
      </c>
      <c r="AZ14" s="19">
        <v>128</v>
      </c>
      <c r="BA14" s="14">
        <f t="shared" si="3"/>
        <v>17.153578129187885</v>
      </c>
      <c r="BB14" s="27">
        <v>1033.2</v>
      </c>
      <c r="BC14" s="23">
        <v>10.9</v>
      </c>
      <c r="BD14" s="14">
        <f t="shared" si="19"/>
        <v>1.0549748354626405</v>
      </c>
      <c r="BE14" s="21">
        <v>330.9</v>
      </c>
      <c r="BF14" s="23">
        <v>24.6</v>
      </c>
      <c r="BG14" s="14">
        <f t="shared" si="20"/>
        <v>7.43427017225748</v>
      </c>
      <c r="BH14" s="21">
        <v>2001.4</v>
      </c>
      <c r="BI14" s="39">
        <v>143.6</v>
      </c>
      <c r="BJ14" s="14">
        <f t="shared" si="21"/>
        <v>7.174977515738982</v>
      </c>
      <c r="BK14" s="24">
        <v>-269.9</v>
      </c>
      <c r="BL14" s="24">
        <v>103.8</v>
      </c>
      <c r="BM14" s="14">
        <f aca="true" t="shared" si="25" ref="BM14:BM28">BL14/BK14*100</f>
        <v>-38.45868840311227</v>
      </c>
      <c r="BN14" s="24">
        <f t="shared" si="4"/>
        <v>-269.90000000000055</v>
      </c>
      <c r="BO14" s="24">
        <f t="shared" si="5"/>
        <v>103.80000000000007</v>
      </c>
      <c r="BP14" s="14">
        <f t="shared" si="22"/>
        <v>-38.45868840311221</v>
      </c>
      <c r="BQ14" s="6"/>
      <c r="BR14" s="25"/>
    </row>
    <row r="15" spans="1:70" ht="15.75">
      <c r="A15" s="11">
        <v>6</v>
      </c>
      <c r="B15" s="12" t="s">
        <v>32</v>
      </c>
      <c r="C15" s="13">
        <f>F15+AJ15</f>
        <v>4537.1</v>
      </c>
      <c r="D15" s="14">
        <f t="shared" si="1"/>
        <v>447.5</v>
      </c>
      <c r="E15" s="14">
        <f t="shared" si="6"/>
        <v>9.86312843005444</v>
      </c>
      <c r="F15" s="15">
        <v>1178.7</v>
      </c>
      <c r="G15" s="16">
        <v>134.2</v>
      </c>
      <c r="H15" s="14">
        <f t="shared" si="7"/>
        <v>11.385424620344446</v>
      </c>
      <c r="I15" s="15">
        <v>29</v>
      </c>
      <c r="J15" s="16">
        <v>2.9</v>
      </c>
      <c r="K15" s="14">
        <f t="shared" si="2"/>
        <v>10</v>
      </c>
      <c r="L15" s="15">
        <v>0</v>
      </c>
      <c r="M15" s="16">
        <v>0</v>
      </c>
      <c r="N15" s="14" t="e">
        <f t="shared" si="8"/>
        <v>#DIV/0!</v>
      </c>
      <c r="O15" s="15">
        <v>158</v>
      </c>
      <c r="P15" s="16">
        <v>0.5</v>
      </c>
      <c r="Q15" s="14">
        <f t="shared" si="9"/>
        <v>0.31645569620253167</v>
      </c>
      <c r="R15" s="15">
        <v>363</v>
      </c>
      <c r="S15" s="16">
        <v>12.1</v>
      </c>
      <c r="T15" s="14">
        <f t="shared" si="23"/>
        <v>3.3333333333333335</v>
      </c>
      <c r="U15" s="15">
        <v>0</v>
      </c>
      <c r="V15" s="17">
        <v>0</v>
      </c>
      <c r="W15" s="14" t="e">
        <f t="shared" si="10"/>
        <v>#DIV/0!</v>
      </c>
      <c r="X15" s="15">
        <v>170</v>
      </c>
      <c r="Y15" s="17">
        <v>34.7</v>
      </c>
      <c r="Z15" s="14">
        <f t="shared" si="11"/>
        <v>20.411764705882355</v>
      </c>
      <c r="AA15" s="15">
        <v>0</v>
      </c>
      <c r="AB15" s="16">
        <v>0</v>
      </c>
      <c r="AC15" s="14" t="e">
        <f t="shared" si="12"/>
        <v>#DIV/0!</v>
      </c>
      <c r="AD15" s="14">
        <v>0</v>
      </c>
      <c r="AE15" s="14">
        <v>0</v>
      </c>
      <c r="AF15" s="14" t="e">
        <f t="shared" si="13"/>
        <v>#DIV/0!</v>
      </c>
      <c r="AG15" s="14">
        <v>0</v>
      </c>
      <c r="AH15" s="14">
        <v>0</v>
      </c>
      <c r="AI15" s="14" t="e">
        <f t="shared" si="14"/>
        <v>#DIV/0!</v>
      </c>
      <c r="AJ15" s="15">
        <v>3358.4</v>
      </c>
      <c r="AK15" s="16">
        <v>313.3</v>
      </c>
      <c r="AL15" s="14">
        <f t="shared" si="15"/>
        <v>9.32884707003335</v>
      </c>
      <c r="AM15" s="15">
        <v>1790.4</v>
      </c>
      <c r="AN15" s="16">
        <v>298.4</v>
      </c>
      <c r="AO15" s="14">
        <f t="shared" si="16"/>
        <v>16.666666666666664</v>
      </c>
      <c r="AP15" s="15">
        <v>515.1</v>
      </c>
      <c r="AQ15" s="16">
        <v>0</v>
      </c>
      <c r="AR15" s="14">
        <f t="shared" si="24"/>
        <v>0</v>
      </c>
      <c r="AS15" s="27">
        <v>4870.4</v>
      </c>
      <c r="AT15" s="19">
        <v>219.4</v>
      </c>
      <c r="AU15" s="14">
        <f t="shared" si="17"/>
        <v>4.50476346911958</v>
      </c>
      <c r="AV15" s="26">
        <v>1255.8</v>
      </c>
      <c r="AW15" s="19">
        <v>123.9</v>
      </c>
      <c r="AX15" s="14">
        <f t="shared" si="18"/>
        <v>9.866220735785953</v>
      </c>
      <c r="AY15" s="21">
        <v>1095.6</v>
      </c>
      <c r="AZ15" s="19">
        <v>113.5</v>
      </c>
      <c r="BA15" s="14">
        <f t="shared" si="3"/>
        <v>10.359620299379337</v>
      </c>
      <c r="BB15" s="27">
        <v>1693.2</v>
      </c>
      <c r="BC15" s="23">
        <v>49.9</v>
      </c>
      <c r="BD15" s="14">
        <f t="shared" si="19"/>
        <v>2.947082447436806</v>
      </c>
      <c r="BE15" s="21">
        <v>371.8</v>
      </c>
      <c r="BF15" s="23">
        <v>14.8</v>
      </c>
      <c r="BG15" s="14">
        <f t="shared" si="20"/>
        <v>3.9806347498655192</v>
      </c>
      <c r="BH15" s="21">
        <v>1442.7</v>
      </c>
      <c r="BI15" s="19">
        <v>22.6</v>
      </c>
      <c r="BJ15" s="14">
        <f t="shared" si="21"/>
        <v>1.5665072433631386</v>
      </c>
      <c r="BK15" s="24">
        <v>-333.3</v>
      </c>
      <c r="BL15" s="24">
        <v>228.1</v>
      </c>
      <c r="BM15" s="14">
        <f t="shared" si="25"/>
        <v>-68.43684368436843</v>
      </c>
      <c r="BN15" s="24">
        <f t="shared" si="4"/>
        <v>-333.2999999999993</v>
      </c>
      <c r="BO15" s="24">
        <f t="shared" si="5"/>
        <v>228.1</v>
      </c>
      <c r="BP15" s="14">
        <f t="shared" si="22"/>
        <v>-68.43684368436858</v>
      </c>
      <c r="BQ15" s="6"/>
      <c r="BR15" s="25"/>
    </row>
    <row r="16" spans="1:70" ht="15.75">
      <c r="A16" s="11">
        <v>7</v>
      </c>
      <c r="B16" s="12" t="s">
        <v>33</v>
      </c>
      <c r="C16" s="13">
        <f t="shared" si="0"/>
        <v>4084.5</v>
      </c>
      <c r="D16" s="34">
        <f t="shared" si="1"/>
        <v>509.6</v>
      </c>
      <c r="E16" s="14">
        <f t="shared" si="6"/>
        <v>12.4764353041988</v>
      </c>
      <c r="F16" s="15">
        <v>961</v>
      </c>
      <c r="G16" s="16">
        <v>123.8</v>
      </c>
      <c r="H16" s="14">
        <f t="shared" si="7"/>
        <v>12.882414151925078</v>
      </c>
      <c r="I16" s="15">
        <v>26</v>
      </c>
      <c r="J16" s="16">
        <v>2.3</v>
      </c>
      <c r="K16" s="14">
        <f t="shared" si="2"/>
        <v>8.846153846153845</v>
      </c>
      <c r="L16" s="15">
        <v>0</v>
      </c>
      <c r="M16" s="16">
        <v>0</v>
      </c>
      <c r="N16" s="14" t="e">
        <f t="shared" si="8"/>
        <v>#DIV/0!</v>
      </c>
      <c r="O16" s="15">
        <v>100</v>
      </c>
      <c r="P16" s="16">
        <v>1.2</v>
      </c>
      <c r="Q16" s="14">
        <f t="shared" si="9"/>
        <v>1.2</v>
      </c>
      <c r="R16" s="15">
        <v>327.2</v>
      </c>
      <c r="S16" s="16">
        <v>7.3</v>
      </c>
      <c r="T16" s="14">
        <f t="shared" si="23"/>
        <v>2.231051344743276</v>
      </c>
      <c r="U16" s="15">
        <v>0</v>
      </c>
      <c r="V16" s="17">
        <v>0</v>
      </c>
      <c r="W16" s="14" t="e">
        <f t="shared" si="10"/>
        <v>#DIV/0!</v>
      </c>
      <c r="X16" s="15">
        <v>120</v>
      </c>
      <c r="Y16" s="17">
        <v>41.5</v>
      </c>
      <c r="Z16" s="14">
        <f t="shared" si="11"/>
        <v>34.583333333333336</v>
      </c>
      <c r="AA16" s="15">
        <v>8</v>
      </c>
      <c r="AB16" s="16">
        <v>1.3</v>
      </c>
      <c r="AC16" s="14">
        <f t="shared" si="12"/>
        <v>16.25</v>
      </c>
      <c r="AD16" s="14">
        <v>0</v>
      </c>
      <c r="AE16" s="14">
        <v>0</v>
      </c>
      <c r="AF16" s="14" t="e">
        <f t="shared" si="13"/>
        <v>#DIV/0!</v>
      </c>
      <c r="AG16" s="14">
        <v>0</v>
      </c>
      <c r="AH16" s="14">
        <v>0</v>
      </c>
      <c r="AI16" s="14" t="e">
        <f t="shared" si="14"/>
        <v>#DIV/0!</v>
      </c>
      <c r="AJ16" s="15">
        <v>3123.5</v>
      </c>
      <c r="AK16" s="16">
        <v>385.8</v>
      </c>
      <c r="AL16" s="14">
        <f t="shared" si="15"/>
        <v>12.35152873379222</v>
      </c>
      <c r="AM16" s="15">
        <v>1510.9</v>
      </c>
      <c r="AN16" s="16">
        <v>251.8</v>
      </c>
      <c r="AO16" s="14">
        <f t="shared" si="16"/>
        <v>16.665563571381295</v>
      </c>
      <c r="AP16" s="15">
        <v>714.5</v>
      </c>
      <c r="AQ16" s="16">
        <v>119.1</v>
      </c>
      <c r="AR16" s="14">
        <f t="shared" si="24"/>
        <v>16.668999300209936</v>
      </c>
      <c r="AS16" s="27">
        <v>4145.6</v>
      </c>
      <c r="AT16" s="19">
        <v>258.1</v>
      </c>
      <c r="AU16" s="14">
        <f t="shared" si="17"/>
        <v>6.225878039367039</v>
      </c>
      <c r="AV16" s="26">
        <v>1294.3</v>
      </c>
      <c r="AW16" s="19">
        <v>177.3</v>
      </c>
      <c r="AX16" s="14">
        <f t="shared" si="18"/>
        <v>13.698524298848799</v>
      </c>
      <c r="AY16" s="21">
        <v>964.1</v>
      </c>
      <c r="AZ16" s="19">
        <v>139.9</v>
      </c>
      <c r="BA16" s="14">
        <f t="shared" si="3"/>
        <v>14.510942848252256</v>
      </c>
      <c r="BB16" s="27">
        <v>1197.9</v>
      </c>
      <c r="BC16" s="23">
        <v>0</v>
      </c>
      <c r="BD16" s="14">
        <f t="shared" si="19"/>
        <v>0</v>
      </c>
      <c r="BE16" s="21">
        <v>264.3</v>
      </c>
      <c r="BF16" s="23">
        <v>0</v>
      </c>
      <c r="BG16" s="14">
        <f t="shared" si="20"/>
        <v>0</v>
      </c>
      <c r="BH16" s="21">
        <v>1297.2</v>
      </c>
      <c r="BI16" s="19">
        <v>71.2</v>
      </c>
      <c r="BJ16" s="14">
        <f t="shared" si="21"/>
        <v>5.4887449892075235</v>
      </c>
      <c r="BK16" s="24">
        <v>-61.1</v>
      </c>
      <c r="BL16" s="24">
        <v>251.5</v>
      </c>
      <c r="BM16" s="14">
        <f t="shared" si="25"/>
        <v>-411.620294599018</v>
      </c>
      <c r="BN16" s="24">
        <f t="shared" si="4"/>
        <v>-61.100000000000364</v>
      </c>
      <c r="BO16" s="24">
        <f t="shared" si="5"/>
        <v>251.5</v>
      </c>
      <c r="BP16" s="14">
        <f t="shared" si="22"/>
        <v>-411.6202945990156</v>
      </c>
      <c r="BQ16" s="6"/>
      <c r="BR16" s="25"/>
    </row>
    <row r="17" spans="1:70" ht="15" customHeight="1">
      <c r="A17" s="11">
        <v>8</v>
      </c>
      <c r="B17" s="12" t="s">
        <v>34</v>
      </c>
      <c r="C17" s="13">
        <f t="shared" si="0"/>
        <v>45152.2</v>
      </c>
      <c r="D17" s="14">
        <f t="shared" si="1"/>
        <v>5294.9</v>
      </c>
      <c r="E17" s="14">
        <f t="shared" si="6"/>
        <v>11.726781862234843</v>
      </c>
      <c r="F17" s="15">
        <v>36605.4</v>
      </c>
      <c r="G17" s="16">
        <v>5235.5</v>
      </c>
      <c r="H17" s="14">
        <f t="shared" si="7"/>
        <v>14.302534598720406</v>
      </c>
      <c r="I17" s="15">
        <v>20400</v>
      </c>
      <c r="J17" s="16">
        <v>2374.2</v>
      </c>
      <c r="K17" s="14">
        <f t="shared" si="2"/>
        <v>11.638235294117646</v>
      </c>
      <c r="L17" s="15">
        <v>20</v>
      </c>
      <c r="M17" s="16">
        <v>0</v>
      </c>
      <c r="N17" s="14">
        <f t="shared" si="8"/>
        <v>0</v>
      </c>
      <c r="O17" s="15">
        <v>3700</v>
      </c>
      <c r="P17" s="16">
        <v>134.1</v>
      </c>
      <c r="Q17" s="14">
        <f t="shared" si="9"/>
        <v>3.624324324324324</v>
      </c>
      <c r="R17" s="15">
        <v>8650</v>
      </c>
      <c r="S17" s="16">
        <v>1338.1</v>
      </c>
      <c r="T17" s="14">
        <f t="shared" si="23"/>
        <v>15.469364161849711</v>
      </c>
      <c r="U17" s="15">
        <v>1170</v>
      </c>
      <c r="V17" s="17">
        <v>150.4</v>
      </c>
      <c r="W17" s="14">
        <f t="shared" si="10"/>
        <v>12.854700854700853</v>
      </c>
      <c r="X17" s="15">
        <v>30</v>
      </c>
      <c r="Y17" s="17">
        <v>0</v>
      </c>
      <c r="Z17" s="14">
        <f t="shared" si="11"/>
        <v>0</v>
      </c>
      <c r="AA17" s="15">
        <v>50</v>
      </c>
      <c r="AB17" s="16">
        <v>1.3</v>
      </c>
      <c r="AC17" s="14">
        <f t="shared" si="12"/>
        <v>2.6</v>
      </c>
      <c r="AD17" s="14">
        <v>0</v>
      </c>
      <c r="AE17" s="14">
        <v>0</v>
      </c>
      <c r="AF17" s="14" t="e">
        <f t="shared" si="13"/>
        <v>#DIV/0!</v>
      </c>
      <c r="AG17" s="14">
        <v>500</v>
      </c>
      <c r="AH17" s="14">
        <v>60</v>
      </c>
      <c r="AI17" s="14">
        <f t="shared" si="14"/>
        <v>12</v>
      </c>
      <c r="AJ17" s="15">
        <v>8546.8</v>
      </c>
      <c r="AK17" s="16">
        <v>59.4</v>
      </c>
      <c r="AL17" s="14">
        <f t="shared" si="15"/>
        <v>0.6949969579257734</v>
      </c>
      <c r="AM17" s="15">
        <v>0</v>
      </c>
      <c r="AN17" s="16">
        <v>0</v>
      </c>
      <c r="AO17" s="14" t="e">
        <f t="shared" si="16"/>
        <v>#DIV/0!</v>
      </c>
      <c r="AP17" s="15">
        <v>0</v>
      </c>
      <c r="AQ17" s="16">
        <v>0</v>
      </c>
      <c r="AR17" s="14" t="e">
        <f t="shared" si="24"/>
        <v>#DIV/0!</v>
      </c>
      <c r="AS17" s="27">
        <v>55932.8</v>
      </c>
      <c r="AT17" s="19">
        <v>2628.7</v>
      </c>
      <c r="AU17" s="14">
        <f t="shared" si="17"/>
        <v>4.699746839064019</v>
      </c>
      <c r="AV17" s="26">
        <v>6698.2</v>
      </c>
      <c r="AW17" s="19">
        <v>604.5</v>
      </c>
      <c r="AX17" s="14">
        <f t="shared" si="18"/>
        <v>9.02481263623063</v>
      </c>
      <c r="AY17" s="21">
        <v>5650.2</v>
      </c>
      <c r="AZ17" s="19">
        <v>585</v>
      </c>
      <c r="BA17" s="14">
        <f t="shared" si="3"/>
        <v>10.353615801210577</v>
      </c>
      <c r="BB17" s="27">
        <v>16883.3</v>
      </c>
      <c r="BC17" s="23">
        <v>774.6</v>
      </c>
      <c r="BD17" s="14">
        <f t="shared" si="19"/>
        <v>4.587965622834399</v>
      </c>
      <c r="BE17" s="21">
        <v>24892.9</v>
      </c>
      <c r="BF17" s="23">
        <v>1203.4</v>
      </c>
      <c r="BG17" s="14">
        <f t="shared" si="20"/>
        <v>4.8343101848318195</v>
      </c>
      <c r="BH17" s="21">
        <v>5753.8</v>
      </c>
      <c r="BI17" s="19">
        <v>0</v>
      </c>
      <c r="BJ17" s="14">
        <f t="shared" si="21"/>
        <v>0</v>
      </c>
      <c r="BK17" s="24">
        <v>-1699</v>
      </c>
      <c r="BL17" s="24">
        <v>2666.2</v>
      </c>
      <c r="BM17" s="14">
        <f t="shared" si="25"/>
        <v>-156.92760447321953</v>
      </c>
      <c r="BN17" s="24">
        <f t="shared" si="4"/>
        <v>-10780.600000000006</v>
      </c>
      <c r="BO17" s="24">
        <f t="shared" si="5"/>
        <v>2666.2</v>
      </c>
      <c r="BP17" s="14">
        <f t="shared" si="22"/>
        <v>-24.731462070756717</v>
      </c>
      <c r="BQ17" s="6"/>
      <c r="BR17" s="25"/>
    </row>
    <row r="18" spans="1:70" ht="15.75">
      <c r="A18" s="11">
        <v>9</v>
      </c>
      <c r="B18" s="12" t="s">
        <v>35</v>
      </c>
      <c r="C18" s="13">
        <f t="shared" si="0"/>
        <v>5969.8</v>
      </c>
      <c r="D18" s="14">
        <f t="shared" si="1"/>
        <v>813</v>
      </c>
      <c r="E18" s="14">
        <f t="shared" si="6"/>
        <v>13.61854668498107</v>
      </c>
      <c r="F18" s="15">
        <v>1124.7</v>
      </c>
      <c r="G18" s="16">
        <v>195.2</v>
      </c>
      <c r="H18" s="14">
        <f t="shared" si="7"/>
        <v>17.35573930825998</v>
      </c>
      <c r="I18" s="15">
        <v>48</v>
      </c>
      <c r="J18" s="16">
        <v>3.9</v>
      </c>
      <c r="K18" s="14">
        <f t="shared" si="2"/>
        <v>8.125</v>
      </c>
      <c r="L18" s="15">
        <v>31</v>
      </c>
      <c r="M18" s="16">
        <v>10.6</v>
      </c>
      <c r="N18" s="14">
        <f t="shared" si="8"/>
        <v>34.193548387096776</v>
      </c>
      <c r="O18" s="15">
        <v>75</v>
      </c>
      <c r="P18" s="16">
        <v>2.5</v>
      </c>
      <c r="Q18" s="14">
        <f t="shared" si="9"/>
        <v>3.3333333333333335</v>
      </c>
      <c r="R18" s="15">
        <v>377</v>
      </c>
      <c r="S18" s="16">
        <v>27.3</v>
      </c>
      <c r="T18" s="14">
        <f t="shared" si="23"/>
        <v>7.241379310344828</v>
      </c>
      <c r="U18" s="15">
        <v>0</v>
      </c>
      <c r="V18" s="17">
        <v>0</v>
      </c>
      <c r="W18" s="14" t="e">
        <f t="shared" si="10"/>
        <v>#DIV/0!</v>
      </c>
      <c r="X18" s="29">
        <v>58</v>
      </c>
      <c r="Y18" s="36">
        <v>51.8</v>
      </c>
      <c r="Z18" s="14">
        <f t="shared" si="11"/>
        <v>89.31034482758619</v>
      </c>
      <c r="AA18" s="15">
        <v>0</v>
      </c>
      <c r="AB18" s="16">
        <v>0</v>
      </c>
      <c r="AC18" s="14" t="e">
        <f t="shared" si="12"/>
        <v>#DIV/0!</v>
      </c>
      <c r="AD18" s="14">
        <v>0</v>
      </c>
      <c r="AE18" s="14">
        <v>0</v>
      </c>
      <c r="AF18" s="14" t="e">
        <f t="shared" si="13"/>
        <v>#DIV/0!</v>
      </c>
      <c r="AG18" s="14">
        <v>0</v>
      </c>
      <c r="AH18" s="14">
        <v>0</v>
      </c>
      <c r="AI18" s="14" t="e">
        <f t="shared" si="14"/>
        <v>#DIV/0!</v>
      </c>
      <c r="AJ18" s="15">
        <v>4845.1</v>
      </c>
      <c r="AK18" s="16">
        <v>617.8</v>
      </c>
      <c r="AL18" s="14">
        <f t="shared" si="15"/>
        <v>12.751026810592142</v>
      </c>
      <c r="AM18" s="15">
        <v>1499.6</v>
      </c>
      <c r="AN18" s="16">
        <v>249.9</v>
      </c>
      <c r="AO18" s="14">
        <f t="shared" si="16"/>
        <v>16.664443851693786</v>
      </c>
      <c r="AP18" s="15">
        <v>2118.3</v>
      </c>
      <c r="AQ18" s="16">
        <v>353.1</v>
      </c>
      <c r="AR18" s="14">
        <f t="shared" si="24"/>
        <v>16.66902704999292</v>
      </c>
      <c r="AS18" s="27">
        <v>6332</v>
      </c>
      <c r="AT18" s="19">
        <v>236.6</v>
      </c>
      <c r="AU18" s="14">
        <f t="shared" si="17"/>
        <v>3.736576121288692</v>
      </c>
      <c r="AV18" s="26">
        <v>1554.9</v>
      </c>
      <c r="AW18" s="19">
        <v>197.3</v>
      </c>
      <c r="AX18" s="14">
        <f t="shared" si="18"/>
        <v>12.688918901537077</v>
      </c>
      <c r="AY18" s="21">
        <v>1004.3</v>
      </c>
      <c r="AZ18" s="19">
        <v>104.9</v>
      </c>
      <c r="BA18" s="14">
        <f t="shared" si="3"/>
        <v>10.445086129642538</v>
      </c>
      <c r="BB18" s="27">
        <v>2100.1</v>
      </c>
      <c r="BC18" s="23">
        <v>0</v>
      </c>
      <c r="BD18" s="14">
        <f t="shared" si="19"/>
        <v>0</v>
      </c>
      <c r="BE18" s="21">
        <v>286.8</v>
      </c>
      <c r="BF18" s="23">
        <v>0</v>
      </c>
      <c r="BG18" s="14">
        <f t="shared" si="20"/>
        <v>0</v>
      </c>
      <c r="BH18" s="21">
        <v>2298.3</v>
      </c>
      <c r="BI18" s="19">
        <v>29.9</v>
      </c>
      <c r="BJ18" s="14">
        <f t="shared" si="21"/>
        <v>1.3009615802984813</v>
      </c>
      <c r="BK18" s="24">
        <v>-362.2</v>
      </c>
      <c r="BL18" s="24">
        <v>576.4</v>
      </c>
      <c r="BM18" s="14">
        <f t="shared" si="25"/>
        <v>-159.13859745996686</v>
      </c>
      <c r="BN18" s="24">
        <f t="shared" si="4"/>
        <v>-362.1999999999998</v>
      </c>
      <c r="BO18" s="24">
        <f t="shared" si="5"/>
        <v>576.4</v>
      </c>
      <c r="BP18" s="14">
        <f t="shared" si="22"/>
        <v>-159.13859745996695</v>
      </c>
      <c r="BQ18" s="6"/>
      <c r="BR18" s="25"/>
    </row>
    <row r="19" spans="1:70" ht="15.75">
      <c r="A19" s="11">
        <v>10</v>
      </c>
      <c r="B19" s="12" t="s">
        <v>36</v>
      </c>
      <c r="C19" s="13">
        <f t="shared" si="0"/>
        <v>5055</v>
      </c>
      <c r="D19" s="14">
        <f t="shared" si="1"/>
        <v>459.79999999999995</v>
      </c>
      <c r="E19" s="14">
        <f t="shared" si="6"/>
        <v>9.095944609297725</v>
      </c>
      <c r="F19" s="15">
        <v>1507.7</v>
      </c>
      <c r="G19" s="16">
        <v>138.9</v>
      </c>
      <c r="H19" s="14">
        <f t="shared" si="7"/>
        <v>9.21270809842807</v>
      </c>
      <c r="I19" s="15">
        <v>69</v>
      </c>
      <c r="J19" s="16">
        <v>3.7</v>
      </c>
      <c r="K19" s="14">
        <f t="shared" si="2"/>
        <v>5.362318840579711</v>
      </c>
      <c r="L19" s="15">
        <v>91</v>
      </c>
      <c r="M19" s="16">
        <v>0</v>
      </c>
      <c r="N19" s="14">
        <f t="shared" si="8"/>
        <v>0</v>
      </c>
      <c r="O19" s="15">
        <v>154</v>
      </c>
      <c r="P19" s="16">
        <v>2.4</v>
      </c>
      <c r="Q19" s="14">
        <f t="shared" si="9"/>
        <v>1.5584415584415585</v>
      </c>
      <c r="R19" s="15">
        <v>327</v>
      </c>
      <c r="S19" s="16">
        <v>8.5</v>
      </c>
      <c r="T19" s="14">
        <f t="shared" si="23"/>
        <v>2.599388379204893</v>
      </c>
      <c r="U19" s="15">
        <v>0</v>
      </c>
      <c r="V19" s="17">
        <v>0</v>
      </c>
      <c r="W19" s="14" t="e">
        <f t="shared" si="10"/>
        <v>#DIV/0!</v>
      </c>
      <c r="X19" s="29">
        <v>200</v>
      </c>
      <c r="Y19" s="17">
        <v>9.3</v>
      </c>
      <c r="Z19" s="14">
        <f t="shared" si="11"/>
        <v>4.65</v>
      </c>
      <c r="AA19" s="15">
        <v>50</v>
      </c>
      <c r="AB19" s="16">
        <v>0</v>
      </c>
      <c r="AC19" s="14">
        <f t="shared" si="12"/>
        <v>0</v>
      </c>
      <c r="AD19" s="14">
        <v>0</v>
      </c>
      <c r="AE19" s="14">
        <v>0</v>
      </c>
      <c r="AF19" s="14" t="e">
        <f t="shared" si="13"/>
        <v>#DIV/0!</v>
      </c>
      <c r="AG19" s="14">
        <v>0</v>
      </c>
      <c r="AH19" s="14">
        <v>0</v>
      </c>
      <c r="AI19" s="14" t="e">
        <f t="shared" si="14"/>
        <v>#DIV/0!</v>
      </c>
      <c r="AJ19" s="15">
        <v>3547.3</v>
      </c>
      <c r="AK19" s="16">
        <v>320.9</v>
      </c>
      <c r="AL19" s="14">
        <f t="shared" si="15"/>
        <v>9.046316917091872</v>
      </c>
      <c r="AM19" s="15">
        <v>1836.2</v>
      </c>
      <c r="AN19" s="16">
        <v>306</v>
      </c>
      <c r="AO19" s="14">
        <f t="shared" si="16"/>
        <v>16.664851323385253</v>
      </c>
      <c r="AP19" s="15">
        <v>295.4</v>
      </c>
      <c r="AQ19" s="16">
        <v>0</v>
      </c>
      <c r="AR19" s="14">
        <f t="shared" si="24"/>
        <v>0</v>
      </c>
      <c r="AS19" s="27">
        <v>5295</v>
      </c>
      <c r="AT19" s="19">
        <v>360.6</v>
      </c>
      <c r="AU19" s="14">
        <f t="shared" si="17"/>
        <v>6.810198300283286</v>
      </c>
      <c r="AV19" s="26">
        <v>1573.9</v>
      </c>
      <c r="AW19" s="19">
        <v>164.1</v>
      </c>
      <c r="AX19" s="14">
        <f t="shared" si="18"/>
        <v>10.42632949996823</v>
      </c>
      <c r="AY19" s="21">
        <v>1027.6</v>
      </c>
      <c r="AZ19" s="19">
        <v>126</v>
      </c>
      <c r="BA19" s="14">
        <f t="shared" si="3"/>
        <v>12.26158038147139</v>
      </c>
      <c r="BB19" s="27">
        <v>2100.7</v>
      </c>
      <c r="BC19" s="23">
        <v>0</v>
      </c>
      <c r="BD19" s="14">
        <f t="shared" si="19"/>
        <v>0</v>
      </c>
      <c r="BE19" s="21">
        <v>629</v>
      </c>
      <c r="BF19" s="23">
        <v>40.3</v>
      </c>
      <c r="BG19" s="14">
        <f t="shared" si="20"/>
        <v>6.406995230524642</v>
      </c>
      <c r="BH19" s="21">
        <v>800.6</v>
      </c>
      <c r="BI19" s="19">
        <v>148.4</v>
      </c>
      <c r="BJ19" s="14">
        <f t="shared" si="21"/>
        <v>18.536097926555083</v>
      </c>
      <c r="BK19" s="24">
        <v>-240</v>
      </c>
      <c r="BL19" s="24">
        <v>99.2</v>
      </c>
      <c r="BM19" s="14">
        <f t="shared" si="25"/>
        <v>-41.333333333333336</v>
      </c>
      <c r="BN19" s="24">
        <f t="shared" si="4"/>
        <v>-240</v>
      </c>
      <c r="BO19" s="24">
        <f t="shared" si="5"/>
        <v>99.19999999999993</v>
      </c>
      <c r="BP19" s="14">
        <f t="shared" si="22"/>
        <v>-41.33333333333331</v>
      </c>
      <c r="BQ19" s="6"/>
      <c r="BR19" s="25"/>
    </row>
    <row r="20" spans="1:70" ht="15.75">
      <c r="A20" s="11">
        <v>11</v>
      </c>
      <c r="B20" s="12" t="s">
        <v>37</v>
      </c>
      <c r="C20" s="14">
        <f t="shared" si="0"/>
        <v>7824.8</v>
      </c>
      <c r="D20" s="14">
        <f t="shared" si="1"/>
        <v>1053.3</v>
      </c>
      <c r="E20" s="14">
        <f t="shared" si="6"/>
        <v>13.461046927717002</v>
      </c>
      <c r="F20" s="15">
        <v>3084</v>
      </c>
      <c r="G20" s="16">
        <v>534</v>
      </c>
      <c r="H20" s="14">
        <f t="shared" si="7"/>
        <v>17.315175097276263</v>
      </c>
      <c r="I20" s="15">
        <v>420</v>
      </c>
      <c r="J20" s="36">
        <v>40.4</v>
      </c>
      <c r="K20" s="14">
        <f t="shared" si="2"/>
        <v>9.619047619047619</v>
      </c>
      <c r="L20" s="15">
        <v>40</v>
      </c>
      <c r="M20" s="16">
        <v>0</v>
      </c>
      <c r="N20" s="14">
        <f t="shared" si="8"/>
        <v>0</v>
      </c>
      <c r="O20" s="15">
        <v>535</v>
      </c>
      <c r="P20" s="16">
        <v>10.5</v>
      </c>
      <c r="Q20" s="14">
        <f t="shared" si="9"/>
        <v>1.9626168224299065</v>
      </c>
      <c r="R20" s="15">
        <v>897</v>
      </c>
      <c r="S20" s="16">
        <v>56.9</v>
      </c>
      <c r="T20" s="14">
        <f t="shared" si="23"/>
        <v>6.343366778149387</v>
      </c>
      <c r="U20" s="15">
        <v>0</v>
      </c>
      <c r="V20" s="17">
        <v>0</v>
      </c>
      <c r="W20" s="14" t="e">
        <f t="shared" si="10"/>
        <v>#DIV/0!</v>
      </c>
      <c r="X20" s="15">
        <v>150</v>
      </c>
      <c r="Y20" s="17">
        <v>211.3</v>
      </c>
      <c r="Z20" s="14">
        <f t="shared" si="11"/>
        <v>140.86666666666667</v>
      </c>
      <c r="AA20" s="15">
        <v>300</v>
      </c>
      <c r="AB20" s="16">
        <v>79.8</v>
      </c>
      <c r="AC20" s="14">
        <f t="shared" si="12"/>
        <v>26.6</v>
      </c>
      <c r="AD20" s="14">
        <v>0</v>
      </c>
      <c r="AE20" s="14">
        <v>0</v>
      </c>
      <c r="AF20" s="14" t="e">
        <f t="shared" si="13"/>
        <v>#DIV/0!</v>
      </c>
      <c r="AG20" s="14">
        <v>11</v>
      </c>
      <c r="AH20" s="14">
        <v>4.3</v>
      </c>
      <c r="AI20" s="14">
        <f t="shared" si="14"/>
        <v>39.090909090909086</v>
      </c>
      <c r="AJ20" s="15">
        <v>4740.8</v>
      </c>
      <c r="AK20" s="16">
        <v>519.3</v>
      </c>
      <c r="AL20" s="14">
        <f t="shared" si="15"/>
        <v>10.95384745190685</v>
      </c>
      <c r="AM20" s="15">
        <v>2938.3</v>
      </c>
      <c r="AN20" s="16">
        <v>489.7</v>
      </c>
      <c r="AO20" s="14">
        <f t="shared" si="16"/>
        <v>16.66609944525746</v>
      </c>
      <c r="AP20" s="15">
        <v>0</v>
      </c>
      <c r="AQ20" s="16">
        <v>0</v>
      </c>
      <c r="AR20" s="14" t="e">
        <f t="shared" si="24"/>
        <v>#DIV/0!</v>
      </c>
      <c r="AS20" s="27">
        <v>7874.9</v>
      </c>
      <c r="AT20" s="19">
        <v>920.3</v>
      </c>
      <c r="AU20" s="14">
        <f t="shared" si="17"/>
        <v>11.68649760631881</v>
      </c>
      <c r="AV20" s="26">
        <v>2446.6</v>
      </c>
      <c r="AW20" s="19">
        <v>321.6</v>
      </c>
      <c r="AX20" s="14">
        <f t="shared" si="18"/>
        <v>13.144772337120905</v>
      </c>
      <c r="AY20" s="21">
        <v>1846.6</v>
      </c>
      <c r="AZ20" s="19">
        <v>269.8</v>
      </c>
      <c r="BA20" s="14">
        <f t="shared" si="3"/>
        <v>14.610635763023938</v>
      </c>
      <c r="BB20" s="22">
        <v>2199.8</v>
      </c>
      <c r="BC20" s="23">
        <v>0</v>
      </c>
      <c r="BD20" s="14">
        <f t="shared" si="19"/>
        <v>0</v>
      </c>
      <c r="BE20" s="21">
        <v>888.2</v>
      </c>
      <c r="BF20" s="23">
        <v>164.7</v>
      </c>
      <c r="BG20" s="14">
        <f t="shared" si="20"/>
        <v>18.543120918712</v>
      </c>
      <c r="BH20" s="21">
        <v>1957.5</v>
      </c>
      <c r="BI20" s="19">
        <v>334.8</v>
      </c>
      <c r="BJ20" s="14">
        <f t="shared" si="21"/>
        <v>17.103448275862068</v>
      </c>
      <c r="BK20" s="24">
        <v>-50.1</v>
      </c>
      <c r="BL20" s="24">
        <v>133</v>
      </c>
      <c r="BM20" s="14">
        <f t="shared" si="25"/>
        <v>-265.4690618762475</v>
      </c>
      <c r="BN20" s="24">
        <f t="shared" si="4"/>
        <v>-50.099999999999454</v>
      </c>
      <c r="BO20" s="24">
        <f t="shared" si="5"/>
        <v>133</v>
      </c>
      <c r="BP20" s="14">
        <f t="shared" si="22"/>
        <v>-265.4690618762504</v>
      </c>
      <c r="BQ20" s="6"/>
      <c r="BR20" s="25"/>
    </row>
    <row r="21" spans="1:70" ht="15" customHeight="1">
      <c r="A21" s="11">
        <v>12</v>
      </c>
      <c r="B21" s="12" t="s">
        <v>38</v>
      </c>
      <c r="C21" s="13">
        <f t="shared" si="0"/>
        <v>4503.9</v>
      </c>
      <c r="D21" s="14">
        <f t="shared" si="1"/>
        <v>539.7</v>
      </c>
      <c r="E21" s="14">
        <f t="shared" si="6"/>
        <v>11.982948111636583</v>
      </c>
      <c r="F21" s="15">
        <v>691.5</v>
      </c>
      <c r="G21" s="16">
        <v>94</v>
      </c>
      <c r="H21" s="14">
        <f t="shared" si="7"/>
        <v>13.593637020968908</v>
      </c>
      <c r="I21" s="15">
        <v>38</v>
      </c>
      <c r="J21" s="16">
        <v>3.8</v>
      </c>
      <c r="K21" s="14">
        <f t="shared" si="2"/>
        <v>10</v>
      </c>
      <c r="L21" s="15">
        <v>0</v>
      </c>
      <c r="M21" s="16">
        <v>0</v>
      </c>
      <c r="N21" s="14" t="e">
        <f t="shared" si="8"/>
        <v>#DIV/0!</v>
      </c>
      <c r="O21" s="15">
        <v>40</v>
      </c>
      <c r="P21" s="16">
        <v>0.6</v>
      </c>
      <c r="Q21" s="14">
        <f t="shared" si="9"/>
        <v>1.5</v>
      </c>
      <c r="R21" s="15">
        <v>205.7</v>
      </c>
      <c r="S21" s="16">
        <v>14.3</v>
      </c>
      <c r="T21" s="14">
        <f t="shared" si="23"/>
        <v>6.951871657754012</v>
      </c>
      <c r="U21" s="15">
        <v>0</v>
      </c>
      <c r="V21" s="17">
        <v>0</v>
      </c>
      <c r="W21" s="14" t="e">
        <f t="shared" si="10"/>
        <v>#DIV/0!</v>
      </c>
      <c r="X21" s="29">
        <v>52</v>
      </c>
      <c r="Y21" s="17">
        <v>8.5</v>
      </c>
      <c r="Z21" s="14">
        <f t="shared" si="11"/>
        <v>16.346153846153847</v>
      </c>
      <c r="AA21" s="15">
        <v>6</v>
      </c>
      <c r="AB21" s="16">
        <v>1.2</v>
      </c>
      <c r="AC21" s="14">
        <f t="shared" si="12"/>
        <v>20</v>
      </c>
      <c r="AD21" s="14">
        <v>0</v>
      </c>
      <c r="AE21" s="14">
        <v>0</v>
      </c>
      <c r="AF21" s="14" t="e">
        <f t="shared" si="13"/>
        <v>#DIV/0!</v>
      </c>
      <c r="AG21" s="14">
        <v>0</v>
      </c>
      <c r="AH21" s="14">
        <v>0</v>
      </c>
      <c r="AI21" s="14" t="e">
        <f t="shared" si="14"/>
        <v>#DIV/0!</v>
      </c>
      <c r="AJ21" s="15">
        <v>3812.4</v>
      </c>
      <c r="AK21" s="16">
        <v>445.7</v>
      </c>
      <c r="AL21" s="14">
        <f t="shared" si="15"/>
        <v>11.690798447172385</v>
      </c>
      <c r="AM21" s="15">
        <v>1181.6</v>
      </c>
      <c r="AN21" s="16">
        <v>196.9</v>
      </c>
      <c r="AO21" s="14">
        <f t="shared" si="16"/>
        <v>16.663845633039948</v>
      </c>
      <c r="AP21" s="15">
        <v>1786</v>
      </c>
      <c r="AQ21" s="16">
        <v>234</v>
      </c>
      <c r="AR21" s="14">
        <f t="shared" si="24"/>
        <v>13.101903695408733</v>
      </c>
      <c r="AS21" s="27">
        <v>4613.9</v>
      </c>
      <c r="AT21" s="19">
        <v>412.4</v>
      </c>
      <c r="AU21" s="14">
        <f t="shared" si="17"/>
        <v>8.938208457053685</v>
      </c>
      <c r="AV21" s="26">
        <v>1266.6</v>
      </c>
      <c r="AW21" s="19">
        <v>152.8</v>
      </c>
      <c r="AX21" s="14">
        <f t="shared" si="18"/>
        <v>12.063792831201644</v>
      </c>
      <c r="AY21" s="21">
        <v>981.2</v>
      </c>
      <c r="AZ21" s="19">
        <v>110.1</v>
      </c>
      <c r="BA21" s="14">
        <f t="shared" si="3"/>
        <v>11.220953933958418</v>
      </c>
      <c r="BB21" s="27">
        <v>1169.4</v>
      </c>
      <c r="BC21" s="23">
        <v>0</v>
      </c>
      <c r="BD21" s="14">
        <f t="shared" si="19"/>
        <v>0</v>
      </c>
      <c r="BE21" s="21">
        <v>641.4</v>
      </c>
      <c r="BF21" s="23">
        <v>32.9</v>
      </c>
      <c r="BG21" s="14">
        <f t="shared" si="20"/>
        <v>5.129404427814157</v>
      </c>
      <c r="BH21" s="21">
        <v>1444.4</v>
      </c>
      <c r="BI21" s="19">
        <v>219.3</v>
      </c>
      <c r="BJ21" s="14">
        <f t="shared" si="21"/>
        <v>15.182774854610912</v>
      </c>
      <c r="BK21" s="24">
        <v>-110</v>
      </c>
      <c r="BL21" s="24">
        <v>127.3</v>
      </c>
      <c r="BM21" s="14">
        <f t="shared" si="25"/>
        <v>-115.72727272727272</v>
      </c>
      <c r="BN21" s="24">
        <f t="shared" si="4"/>
        <v>-110</v>
      </c>
      <c r="BO21" s="24">
        <f t="shared" si="5"/>
        <v>127.30000000000007</v>
      </c>
      <c r="BP21" s="14">
        <f t="shared" si="22"/>
        <v>-115.72727272727279</v>
      </c>
      <c r="BQ21" s="6"/>
      <c r="BR21" s="25"/>
    </row>
    <row r="22" spans="1:70" ht="15.75">
      <c r="A22" s="11">
        <v>13</v>
      </c>
      <c r="B22" s="12" t="s">
        <v>39</v>
      </c>
      <c r="C22" s="13">
        <f t="shared" si="0"/>
        <v>4783.5</v>
      </c>
      <c r="D22" s="14">
        <f t="shared" si="1"/>
        <v>525.8</v>
      </c>
      <c r="E22" s="14">
        <f t="shared" si="6"/>
        <v>10.991951499947735</v>
      </c>
      <c r="F22" s="35">
        <v>1154.8</v>
      </c>
      <c r="G22" s="16">
        <v>160.4</v>
      </c>
      <c r="H22" s="14">
        <f t="shared" si="7"/>
        <v>13.889851056459996</v>
      </c>
      <c r="I22" s="15">
        <v>36</v>
      </c>
      <c r="J22" s="16">
        <v>1.9</v>
      </c>
      <c r="K22" s="14">
        <f t="shared" si="2"/>
        <v>5.277777777777778</v>
      </c>
      <c r="L22" s="15">
        <v>15</v>
      </c>
      <c r="M22" s="16">
        <v>10.9</v>
      </c>
      <c r="N22" s="14">
        <f t="shared" si="8"/>
        <v>72.66666666666667</v>
      </c>
      <c r="O22" s="15">
        <v>92</v>
      </c>
      <c r="P22" s="16">
        <v>1.1</v>
      </c>
      <c r="Q22" s="14">
        <f t="shared" si="9"/>
        <v>1.1956521739130435</v>
      </c>
      <c r="R22" s="15">
        <v>390</v>
      </c>
      <c r="S22" s="16">
        <v>16.9</v>
      </c>
      <c r="T22" s="14">
        <f t="shared" si="23"/>
        <v>4.333333333333333</v>
      </c>
      <c r="U22" s="15">
        <v>0</v>
      </c>
      <c r="V22" s="17">
        <v>0</v>
      </c>
      <c r="W22" s="14" t="e">
        <f t="shared" si="10"/>
        <v>#DIV/0!</v>
      </c>
      <c r="X22" s="29">
        <v>80</v>
      </c>
      <c r="Y22" s="17">
        <v>33.9</v>
      </c>
      <c r="Z22" s="14">
        <f t="shared" si="11"/>
        <v>42.37499999999999</v>
      </c>
      <c r="AA22" s="15">
        <v>30</v>
      </c>
      <c r="AB22" s="16">
        <v>1.4</v>
      </c>
      <c r="AC22" s="14">
        <f t="shared" si="12"/>
        <v>4.666666666666666</v>
      </c>
      <c r="AD22" s="14">
        <v>0</v>
      </c>
      <c r="AE22" s="14">
        <v>0</v>
      </c>
      <c r="AF22" s="14" t="e">
        <f t="shared" si="13"/>
        <v>#DIV/0!</v>
      </c>
      <c r="AG22" s="14">
        <v>0</v>
      </c>
      <c r="AH22" s="14">
        <v>0</v>
      </c>
      <c r="AI22" s="14" t="e">
        <f t="shared" si="14"/>
        <v>#DIV/0!</v>
      </c>
      <c r="AJ22" s="15">
        <v>3628.7</v>
      </c>
      <c r="AK22" s="16">
        <v>365.4</v>
      </c>
      <c r="AL22" s="14">
        <f t="shared" si="15"/>
        <v>10.069721938986413</v>
      </c>
      <c r="AM22" s="15">
        <v>1814.8</v>
      </c>
      <c r="AN22" s="16">
        <v>302.5</v>
      </c>
      <c r="AO22" s="14">
        <f t="shared" si="16"/>
        <v>16.66850341635442</v>
      </c>
      <c r="AP22" s="15">
        <v>637.1</v>
      </c>
      <c r="AQ22" s="16">
        <v>45.1</v>
      </c>
      <c r="AR22" s="14">
        <f t="shared" si="24"/>
        <v>7.078951498979752</v>
      </c>
      <c r="AS22" s="27">
        <v>5186.3</v>
      </c>
      <c r="AT22" s="19">
        <v>339.1</v>
      </c>
      <c r="AU22" s="14">
        <f t="shared" si="17"/>
        <v>6.5383799625937575</v>
      </c>
      <c r="AV22" s="26">
        <v>1567.6</v>
      </c>
      <c r="AW22" s="19">
        <v>144.6</v>
      </c>
      <c r="AX22" s="14">
        <f t="shared" si="18"/>
        <v>9.224291911201837</v>
      </c>
      <c r="AY22" s="21">
        <v>1104.9</v>
      </c>
      <c r="AZ22" s="19">
        <v>99.5</v>
      </c>
      <c r="BA22" s="14">
        <f t="shared" si="3"/>
        <v>9.005339849760158</v>
      </c>
      <c r="BB22" s="27">
        <v>1879.9</v>
      </c>
      <c r="BC22" s="23">
        <v>0</v>
      </c>
      <c r="BD22" s="14">
        <f t="shared" si="19"/>
        <v>0</v>
      </c>
      <c r="BE22" s="21">
        <v>273.6</v>
      </c>
      <c r="BF22" s="23">
        <v>0</v>
      </c>
      <c r="BG22" s="14">
        <f t="shared" si="20"/>
        <v>0</v>
      </c>
      <c r="BH22" s="21">
        <v>1373.3</v>
      </c>
      <c r="BI22" s="19">
        <v>185</v>
      </c>
      <c r="BJ22" s="14">
        <f t="shared" si="21"/>
        <v>13.471200757299934</v>
      </c>
      <c r="BK22" s="24">
        <v>-402.8</v>
      </c>
      <c r="BL22" s="24">
        <v>186.7</v>
      </c>
      <c r="BM22" s="14">
        <f t="shared" si="25"/>
        <v>-46.350546176762656</v>
      </c>
      <c r="BN22" s="24">
        <f t="shared" si="4"/>
        <v>-402.8000000000002</v>
      </c>
      <c r="BO22" s="24">
        <f t="shared" si="5"/>
        <v>186.69999999999993</v>
      </c>
      <c r="BP22" s="14">
        <f t="shared" si="22"/>
        <v>-46.35054617676263</v>
      </c>
      <c r="BQ22" s="6"/>
      <c r="BR22" s="25"/>
    </row>
    <row r="23" spans="1:70" ht="15.75">
      <c r="A23" s="11">
        <v>14</v>
      </c>
      <c r="B23" s="12" t="s">
        <v>40</v>
      </c>
      <c r="C23" s="13">
        <f t="shared" si="0"/>
        <v>3933.7</v>
      </c>
      <c r="D23" s="14">
        <f t="shared" si="1"/>
        <v>488.9</v>
      </c>
      <c r="E23" s="14">
        <f t="shared" si="6"/>
        <v>12.428502427739788</v>
      </c>
      <c r="F23" s="15">
        <v>1103.8</v>
      </c>
      <c r="G23" s="16">
        <v>139.4</v>
      </c>
      <c r="H23" s="14">
        <f t="shared" si="7"/>
        <v>12.62909947454249</v>
      </c>
      <c r="I23" s="15">
        <v>34</v>
      </c>
      <c r="J23" s="16">
        <v>4.1</v>
      </c>
      <c r="K23" s="14">
        <f t="shared" si="2"/>
        <v>12.058823529411763</v>
      </c>
      <c r="L23" s="15">
        <v>24</v>
      </c>
      <c r="M23" s="16">
        <v>0</v>
      </c>
      <c r="N23" s="14">
        <f t="shared" si="8"/>
        <v>0</v>
      </c>
      <c r="O23" s="15">
        <v>49</v>
      </c>
      <c r="P23" s="16">
        <v>0.1</v>
      </c>
      <c r="Q23" s="14">
        <f t="shared" si="9"/>
        <v>0.20408163265306123</v>
      </c>
      <c r="R23" s="15">
        <v>342</v>
      </c>
      <c r="S23" s="16">
        <v>7.2</v>
      </c>
      <c r="T23" s="14">
        <f t="shared" si="23"/>
        <v>2.1052631578947367</v>
      </c>
      <c r="U23" s="15">
        <v>0</v>
      </c>
      <c r="V23" s="17">
        <v>0</v>
      </c>
      <c r="W23" s="14" t="e">
        <f t="shared" si="10"/>
        <v>#DIV/0!</v>
      </c>
      <c r="X23" s="29">
        <v>300</v>
      </c>
      <c r="Y23" s="17">
        <v>59</v>
      </c>
      <c r="Z23" s="14">
        <f t="shared" si="11"/>
        <v>19.666666666666664</v>
      </c>
      <c r="AA23" s="15">
        <v>9</v>
      </c>
      <c r="AB23" s="16">
        <v>0</v>
      </c>
      <c r="AC23" s="14">
        <f t="shared" si="12"/>
        <v>0</v>
      </c>
      <c r="AD23" s="14">
        <v>0</v>
      </c>
      <c r="AE23" s="14">
        <v>0</v>
      </c>
      <c r="AF23" s="14" t="e">
        <f t="shared" si="13"/>
        <v>#DIV/0!</v>
      </c>
      <c r="AG23" s="14">
        <v>0</v>
      </c>
      <c r="AH23" s="14">
        <v>0</v>
      </c>
      <c r="AI23" s="14" t="e">
        <f t="shared" si="14"/>
        <v>#DIV/0!</v>
      </c>
      <c r="AJ23" s="15">
        <v>2829.9</v>
      </c>
      <c r="AK23" s="16">
        <v>349.5</v>
      </c>
      <c r="AL23" s="14">
        <f t="shared" si="15"/>
        <v>12.350259726492101</v>
      </c>
      <c r="AM23" s="15">
        <v>1031.3</v>
      </c>
      <c r="AN23" s="16">
        <v>171.9</v>
      </c>
      <c r="AO23" s="14">
        <f t="shared" si="16"/>
        <v>16.668282749927275</v>
      </c>
      <c r="AP23" s="15">
        <v>1016.7</v>
      </c>
      <c r="AQ23" s="16">
        <v>162.8</v>
      </c>
      <c r="AR23" s="14">
        <f t="shared" si="24"/>
        <v>16.0125897511557</v>
      </c>
      <c r="AS23" s="27">
        <v>4203.8</v>
      </c>
      <c r="AT23" s="39">
        <v>390.2</v>
      </c>
      <c r="AU23" s="14">
        <f t="shared" si="17"/>
        <v>9.282078119796374</v>
      </c>
      <c r="AV23" s="26">
        <v>1293.2</v>
      </c>
      <c r="AW23" s="19">
        <v>138.7</v>
      </c>
      <c r="AX23" s="14">
        <f t="shared" si="18"/>
        <v>10.72533250850603</v>
      </c>
      <c r="AY23" s="21">
        <v>816.3</v>
      </c>
      <c r="AZ23" s="19">
        <v>84.3</v>
      </c>
      <c r="BA23" s="14">
        <f t="shared" si="3"/>
        <v>10.327085630282983</v>
      </c>
      <c r="BB23" s="27">
        <v>1091.8</v>
      </c>
      <c r="BC23" s="23">
        <v>0</v>
      </c>
      <c r="BD23" s="14">
        <f t="shared" si="19"/>
        <v>0</v>
      </c>
      <c r="BE23" s="21">
        <v>457.3</v>
      </c>
      <c r="BF23" s="23">
        <v>12.8</v>
      </c>
      <c r="BG23" s="14">
        <f t="shared" si="20"/>
        <v>2.7990378307456814</v>
      </c>
      <c r="BH23" s="21">
        <v>1269.6</v>
      </c>
      <c r="BI23" s="19">
        <v>229.3</v>
      </c>
      <c r="BJ23" s="14">
        <f t="shared" si="21"/>
        <v>18.06080655324512</v>
      </c>
      <c r="BK23" s="24">
        <v>-270.1</v>
      </c>
      <c r="BL23" s="24">
        <v>98.7</v>
      </c>
      <c r="BM23" s="14">
        <f t="shared" si="25"/>
        <v>-36.54202147352832</v>
      </c>
      <c r="BN23" s="24">
        <f t="shared" si="4"/>
        <v>-270.10000000000036</v>
      </c>
      <c r="BO23" s="24">
        <f t="shared" si="5"/>
        <v>98.69999999999999</v>
      </c>
      <c r="BP23" s="14">
        <f t="shared" si="22"/>
        <v>-36.542021473528266</v>
      </c>
      <c r="BQ23" s="6"/>
      <c r="BR23" s="25"/>
    </row>
    <row r="24" spans="1:70" ht="15.75">
      <c r="A24" s="11">
        <v>15</v>
      </c>
      <c r="B24" s="12" t="s">
        <v>41</v>
      </c>
      <c r="C24" s="13">
        <f t="shared" si="0"/>
        <v>3625.5</v>
      </c>
      <c r="D24" s="14">
        <f t="shared" si="1"/>
        <v>464.20000000000005</v>
      </c>
      <c r="E24" s="14">
        <f t="shared" si="6"/>
        <v>12.803751206730107</v>
      </c>
      <c r="F24" s="15">
        <v>864.5</v>
      </c>
      <c r="G24" s="16">
        <v>117.4</v>
      </c>
      <c r="H24" s="14">
        <f t="shared" si="7"/>
        <v>13.580104106419896</v>
      </c>
      <c r="I24" s="15">
        <v>89</v>
      </c>
      <c r="J24" s="16">
        <v>9.4</v>
      </c>
      <c r="K24" s="14">
        <f t="shared" si="2"/>
        <v>10.561797752808989</v>
      </c>
      <c r="L24" s="15">
        <v>47</v>
      </c>
      <c r="M24" s="16">
        <v>0</v>
      </c>
      <c r="N24" s="14">
        <f t="shared" si="8"/>
        <v>0</v>
      </c>
      <c r="O24" s="15">
        <v>133.7</v>
      </c>
      <c r="P24" s="16">
        <v>0.7</v>
      </c>
      <c r="Q24" s="14">
        <f t="shared" si="9"/>
        <v>0.5235602094240838</v>
      </c>
      <c r="R24" s="15">
        <v>300</v>
      </c>
      <c r="S24" s="16">
        <v>11</v>
      </c>
      <c r="T24" s="14">
        <f t="shared" si="23"/>
        <v>3.6666666666666665</v>
      </c>
      <c r="U24" s="15">
        <v>0</v>
      </c>
      <c r="V24" s="17">
        <v>0</v>
      </c>
      <c r="W24" s="14" t="e">
        <f t="shared" si="10"/>
        <v>#DIV/0!</v>
      </c>
      <c r="X24" s="29">
        <v>52</v>
      </c>
      <c r="Y24" s="17">
        <v>54.3</v>
      </c>
      <c r="Z24" s="14">
        <f t="shared" si="11"/>
        <v>104.4230769230769</v>
      </c>
      <c r="AA24" s="15">
        <v>0</v>
      </c>
      <c r="AB24" s="16">
        <v>0</v>
      </c>
      <c r="AC24" s="14" t="e">
        <f t="shared" si="12"/>
        <v>#DIV/0!</v>
      </c>
      <c r="AD24" s="14">
        <v>0</v>
      </c>
      <c r="AE24" s="14">
        <v>0</v>
      </c>
      <c r="AF24" s="14" t="e">
        <f t="shared" si="13"/>
        <v>#DIV/0!</v>
      </c>
      <c r="AG24" s="14">
        <v>20</v>
      </c>
      <c r="AH24" s="14">
        <v>1.1</v>
      </c>
      <c r="AI24" s="14">
        <f t="shared" si="14"/>
        <v>5.500000000000001</v>
      </c>
      <c r="AJ24" s="15">
        <v>2761</v>
      </c>
      <c r="AK24" s="16">
        <v>346.8</v>
      </c>
      <c r="AL24" s="14">
        <f t="shared" si="15"/>
        <v>12.56066642520826</v>
      </c>
      <c r="AM24" s="15">
        <v>1083.3</v>
      </c>
      <c r="AN24" s="16">
        <v>180.6</v>
      </c>
      <c r="AO24" s="14">
        <f t="shared" si="16"/>
        <v>16.671282193298257</v>
      </c>
      <c r="AP24" s="15">
        <v>1128.1</v>
      </c>
      <c r="AQ24" s="16">
        <v>151.4</v>
      </c>
      <c r="AR24" s="14">
        <f t="shared" si="24"/>
        <v>13.420796028720861</v>
      </c>
      <c r="AS24" s="27">
        <v>3792.9</v>
      </c>
      <c r="AT24" s="19">
        <v>351.4</v>
      </c>
      <c r="AU24" s="14">
        <f t="shared" si="17"/>
        <v>9.26467874185979</v>
      </c>
      <c r="AV24" s="26">
        <v>1176.4</v>
      </c>
      <c r="AW24" s="19">
        <v>135.7</v>
      </c>
      <c r="AX24" s="14">
        <f t="shared" si="18"/>
        <v>11.53519211152669</v>
      </c>
      <c r="AY24" s="21">
        <v>743.5</v>
      </c>
      <c r="AZ24" s="19">
        <v>86.6</v>
      </c>
      <c r="BA24" s="14">
        <f t="shared" si="3"/>
        <v>11.647612642905179</v>
      </c>
      <c r="BB24" s="27">
        <v>873.8</v>
      </c>
      <c r="BC24" s="23">
        <v>0</v>
      </c>
      <c r="BD24" s="14">
        <f t="shared" si="19"/>
        <v>0</v>
      </c>
      <c r="BE24" s="21">
        <v>339.6</v>
      </c>
      <c r="BF24" s="23">
        <v>3.8</v>
      </c>
      <c r="BG24" s="14">
        <f t="shared" si="20"/>
        <v>1.1189634864546523</v>
      </c>
      <c r="BH24" s="21">
        <v>1311.1</v>
      </c>
      <c r="BI24" s="19">
        <v>204.7</v>
      </c>
      <c r="BJ24" s="14">
        <f t="shared" si="21"/>
        <v>15.612844176645565</v>
      </c>
      <c r="BK24" s="24">
        <v>-167.4</v>
      </c>
      <c r="BL24" s="24">
        <v>112.8</v>
      </c>
      <c r="BM24" s="14">
        <f t="shared" si="25"/>
        <v>-67.38351254480285</v>
      </c>
      <c r="BN24" s="24">
        <f t="shared" si="4"/>
        <v>-167.4000000000001</v>
      </c>
      <c r="BO24" s="24">
        <f t="shared" si="5"/>
        <v>112.80000000000007</v>
      </c>
      <c r="BP24" s="14">
        <f t="shared" si="22"/>
        <v>-67.38351254480287</v>
      </c>
      <c r="BQ24" s="6"/>
      <c r="BR24" s="25"/>
    </row>
    <row r="25" spans="1:70" ht="15" customHeight="1">
      <c r="A25" s="11">
        <v>16</v>
      </c>
      <c r="B25" s="12" t="s">
        <v>42</v>
      </c>
      <c r="C25" s="13">
        <f t="shared" si="0"/>
        <v>3888.4</v>
      </c>
      <c r="D25" s="14">
        <f t="shared" si="1"/>
        <v>308.6</v>
      </c>
      <c r="E25" s="14">
        <f t="shared" si="6"/>
        <v>7.936426293591195</v>
      </c>
      <c r="F25" s="15">
        <v>820.4</v>
      </c>
      <c r="G25" s="16">
        <v>72.2</v>
      </c>
      <c r="H25" s="14">
        <f t="shared" si="7"/>
        <v>8.800585080448563</v>
      </c>
      <c r="I25" s="15">
        <v>91.5</v>
      </c>
      <c r="J25" s="16">
        <v>19.7</v>
      </c>
      <c r="K25" s="14">
        <f t="shared" si="2"/>
        <v>21.530054644808743</v>
      </c>
      <c r="L25" s="15">
        <v>170</v>
      </c>
      <c r="M25" s="16">
        <v>0</v>
      </c>
      <c r="N25" s="14">
        <f t="shared" si="8"/>
        <v>0</v>
      </c>
      <c r="O25" s="15">
        <v>53</v>
      </c>
      <c r="P25" s="16">
        <v>0.2</v>
      </c>
      <c r="Q25" s="14">
        <f t="shared" si="9"/>
        <v>0.37735849056603776</v>
      </c>
      <c r="R25" s="15">
        <v>258</v>
      </c>
      <c r="S25" s="16">
        <v>4.3</v>
      </c>
      <c r="T25" s="14">
        <f t="shared" si="23"/>
        <v>1.6666666666666667</v>
      </c>
      <c r="U25" s="15">
        <v>0</v>
      </c>
      <c r="V25" s="17">
        <v>0</v>
      </c>
      <c r="W25" s="14" t="e">
        <f t="shared" si="10"/>
        <v>#DIV/0!</v>
      </c>
      <c r="X25" s="29">
        <v>33</v>
      </c>
      <c r="Y25" s="17">
        <v>8.3</v>
      </c>
      <c r="Z25" s="14">
        <f t="shared" si="11"/>
        <v>25.151515151515152</v>
      </c>
      <c r="AA25" s="15" t="s">
        <v>51</v>
      </c>
      <c r="AB25" s="16">
        <v>0</v>
      </c>
      <c r="AC25" s="14" t="e">
        <f t="shared" si="12"/>
        <v>#VALUE!</v>
      </c>
      <c r="AD25" s="14">
        <v>0</v>
      </c>
      <c r="AE25" s="14">
        <v>0</v>
      </c>
      <c r="AF25" s="14" t="e">
        <f t="shared" si="13"/>
        <v>#DIV/0!</v>
      </c>
      <c r="AG25" s="14">
        <v>0</v>
      </c>
      <c r="AH25" s="14">
        <v>0</v>
      </c>
      <c r="AI25" s="14" t="e">
        <f t="shared" si="14"/>
        <v>#DIV/0!</v>
      </c>
      <c r="AJ25" s="15">
        <v>3068</v>
      </c>
      <c r="AK25" s="16">
        <v>236.4</v>
      </c>
      <c r="AL25" s="14">
        <f t="shared" si="15"/>
        <v>7.705345501955671</v>
      </c>
      <c r="AM25" s="15">
        <v>628.5</v>
      </c>
      <c r="AN25" s="16">
        <v>104.8</v>
      </c>
      <c r="AO25" s="14">
        <f>AN25/AM25*100</f>
        <v>16.674622116149564</v>
      </c>
      <c r="AP25" s="15">
        <v>854.9</v>
      </c>
      <c r="AQ25" s="16">
        <v>116.8</v>
      </c>
      <c r="AR25" s="14">
        <f t="shared" si="24"/>
        <v>13.662416656918937</v>
      </c>
      <c r="AS25" s="27">
        <v>3988.4</v>
      </c>
      <c r="AT25" s="19">
        <v>242.5</v>
      </c>
      <c r="AU25" s="14">
        <f t="shared" si="17"/>
        <v>6.080132383913348</v>
      </c>
      <c r="AV25" s="26">
        <v>1166.1</v>
      </c>
      <c r="AW25" s="19">
        <v>122</v>
      </c>
      <c r="AX25" s="14">
        <f t="shared" si="18"/>
        <v>10.462224509047251</v>
      </c>
      <c r="AY25" s="21">
        <v>748.6</v>
      </c>
      <c r="AZ25" s="19">
        <v>79.7</v>
      </c>
      <c r="BA25" s="14">
        <f t="shared" si="3"/>
        <v>10.646540208388993</v>
      </c>
      <c r="BB25" s="27">
        <v>710.2</v>
      </c>
      <c r="BC25" s="23">
        <v>0</v>
      </c>
      <c r="BD25" s="14">
        <f t="shared" si="19"/>
        <v>0</v>
      </c>
      <c r="BE25" s="21">
        <v>390.9</v>
      </c>
      <c r="BF25" s="23">
        <v>10</v>
      </c>
      <c r="BG25" s="14">
        <f t="shared" si="20"/>
        <v>2.5581990278843696</v>
      </c>
      <c r="BH25" s="37">
        <v>1629.2</v>
      </c>
      <c r="BI25" s="19">
        <v>101.2</v>
      </c>
      <c r="BJ25" s="14">
        <f t="shared" si="21"/>
        <v>6.211637613552664</v>
      </c>
      <c r="BK25" s="24">
        <v>-100</v>
      </c>
      <c r="BL25" s="24">
        <v>66.1</v>
      </c>
      <c r="BM25" s="14">
        <f t="shared" si="25"/>
        <v>-66.1</v>
      </c>
      <c r="BN25" s="24">
        <f t="shared" si="4"/>
        <v>-100</v>
      </c>
      <c r="BO25" s="24">
        <f t="shared" si="5"/>
        <v>66.10000000000002</v>
      </c>
      <c r="BP25" s="14">
        <f t="shared" si="22"/>
        <v>-66.10000000000002</v>
      </c>
      <c r="BQ25" s="6"/>
      <c r="BR25" s="25"/>
    </row>
    <row r="26" spans="1:70" ht="15.75">
      <c r="A26" s="11">
        <v>17</v>
      </c>
      <c r="B26" s="12" t="s">
        <v>43</v>
      </c>
      <c r="C26" s="13">
        <f t="shared" si="0"/>
        <v>4369.7</v>
      </c>
      <c r="D26" s="14">
        <f t="shared" si="1"/>
        <v>731.0999999999999</v>
      </c>
      <c r="E26" s="14">
        <f t="shared" si="6"/>
        <v>16.731125706570243</v>
      </c>
      <c r="F26" s="15">
        <v>1012.3</v>
      </c>
      <c r="G26" s="16">
        <v>320.9</v>
      </c>
      <c r="H26" s="14">
        <f t="shared" si="7"/>
        <v>31.700088906450656</v>
      </c>
      <c r="I26" s="15">
        <v>38</v>
      </c>
      <c r="J26" s="16">
        <v>2.9</v>
      </c>
      <c r="K26" s="14">
        <f t="shared" si="2"/>
        <v>7.631578947368421</v>
      </c>
      <c r="L26" s="15">
        <v>3.5</v>
      </c>
      <c r="M26" s="16">
        <v>151.6</v>
      </c>
      <c r="N26" s="14">
        <f t="shared" si="8"/>
        <v>4331.428571428571</v>
      </c>
      <c r="O26" s="15">
        <v>132</v>
      </c>
      <c r="P26" s="16">
        <v>1.1</v>
      </c>
      <c r="Q26" s="14">
        <f t="shared" si="9"/>
        <v>0.8333333333333334</v>
      </c>
      <c r="R26" s="15">
        <v>360</v>
      </c>
      <c r="S26" s="16">
        <v>19.2</v>
      </c>
      <c r="T26" s="14">
        <f t="shared" si="23"/>
        <v>5.333333333333333</v>
      </c>
      <c r="U26" s="15">
        <v>0</v>
      </c>
      <c r="V26" s="17">
        <v>0</v>
      </c>
      <c r="W26" s="14" t="e">
        <f t="shared" si="10"/>
        <v>#DIV/0!</v>
      </c>
      <c r="X26" s="29">
        <v>50</v>
      </c>
      <c r="Y26" s="17">
        <v>67.2</v>
      </c>
      <c r="Z26" s="14">
        <f t="shared" si="11"/>
        <v>134.4</v>
      </c>
      <c r="AA26" s="15">
        <v>10</v>
      </c>
      <c r="AB26" s="16">
        <v>2</v>
      </c>
      <c r="AC26" s="14">
        <f t="shared" si="12"/>
        <v>20</v>
      </c>
      <c r="AD26" s="14">
        <v>0</v>
      </c>
      <c r="AE26" s="14">
        <v>0</v>
      </c>
      <c r="AF26" s="14" t="e">
        <f t="shared" si="13"/>
        <v>#DIV/0!</v>
      </c>
      <c r="AG26" s="14">
        <v>0</v>
      </c>
      <c r="AH26" s="14">
        <v>0</v>
      </c>
      <c r="AI26" s="14" t="e">
        <f t="shared" si="14"/>
        <v>#DIV/0!</v>
      </c>
      <c r="AJ26" s="15">
        <v>3357.4</v>
      </c>
      <c r="AK26" s="16">
        <v>410.2</v>
      </c>
      <c r="AL26" s="14">
        <f t="shared" si="15"/>
        <v>12.217787573717757</v>
      </c>
      <c r="AM26" s="15">
        <v>1586.6</v>
      </c>
      <c r="AN26" s="16">
        <v>264.4</v>
      </c>
      <c r="AO26" s="14">
        <f t="shared" si="16"/>
        <v>16.66456573805622</v>
      </c>
      <c r="AP26" s="15">
        <v>809.9</v>
      </c>
      <c r="AQ26" s="16">
        <v>131</v>
      </c>
      <c r="AR26" s="14">
        <f t="shared" si="24"/>
        <v>16.1748363995555</v>
      </c>
      <c r="AS26" s="27">
        <v>4429.7</v>
      </c>
      <c r="AT26" s="19">
        <v>435.5</v>
      </c>
      <c r="AU26" s="14">
        <f t="shared" si="17"/>
        <v>9.831365555229473</v>
      </c>
      <c r="AV26" s="26">
        <v>1246.8</v>
      </c>
      <c r="AW26" s="19">
        <v>116.1</v>
      </c>
      <c r="AX26" s="14">
        <f t="shared" si="18"/>
        <v>9.311838306063521</v>
      </c>
      <c r="AY26" s="21">
        <v>960.7</v>
      </c>
      <c r="AZ26" s="19">
        <v>88.3</v>
      </c>
      <c r="BA26" s="14">
        <f t="shared" si="3"/>
        <v>9.191214739252628</v>
      </c>
      <c r="BB26" s="27">
        <v>1294.8</v>
      </c>
      <c r="BC26" s="23">
        <v>0</v>
      </c>
      <c r="BD26" s="14">
        <f t="shared" si="19"/>
        <v>0</v>
      </c>
      <c r="BE26" s="21">
        <v>343.2</v>
      </c>
      <c r="BF26" s="23">
        <v>47.3</v>
      </c>
      <c r="BG26" s="14">
        <f t="shared" si="20"/>
        <v>13.782051282051283</v>
      </c>
      <c r="BH26" s="21">
        <v>1452.9</v>
      </c>
      <c r="BI26" s="19">
        <v>263.8</v>
      </c>
      <c r="BJ26" s="14">
        <f t="shared" si="21"/>
        <v>18.156789868538784</v>
      </c>
      <c r="BK26" s="24">
        <v>-60</v>
      </c>
      <c r="BL26" s="24">
        <v>295.6</v>
      </c>
      <c r="BM26" s="14">
        <f t="shared" si="25"/>
        <v>-492.6666666666667</v>
      </c>
      <c r="BN26" s="24">
        <f t="shared" si="4"/>
        <v>-60</v>
      </c>
      <c r="BO26" s="24">
        <f t="shared" si="5"/>
        <v>295.5999999999999</v>
      </c>
      <c r="BP26" s="14">
        <f t="shared" si="22"/>
        <v>-492.6666666666665</v>
      </c>
      <c r="BQ26" s="6"/>
      <c r="BR26" s="25"/>
    </row>
    <row r="27" spans="1:70" ht="15.75">
      <c r="A27" s="11">
        <v>18</v>
      </c>
      <c r="B27" s="12" t="s">
        <v>44</v>
      </c>
      <c r="C27" s="13">
        <f t="shared" si="0"/>
        <v>4185.4</v>
      </c>
      <c r="D27" s="34">
        <f t="shared" si="1"/>
        <v>639.5</v>
      </c>
      <c r="E27" s="14">
        <f t="shared" si="6"/>
        <v>15.279304248100543</v>
      </c>
      <c r="F27" s="15">
        <v>866.7</v>
      </c>
      <c r="G27" s="16">
        <v>289.8</v>
      </c>
      <c r="H27" s="14">
        <f t="shared" si="7"/>
        <v>33.43717549325026</v>
      </c>
      <c r="I27" s="15">
        <v>30</v>
      </c>
      <c r="J27" s="16">
        <v>2</v>
      </c>
      <c r="K27" s="14">
        <f t="shared" si="2"/>
        <v>6.666666666666667</v>
      </c>
      <c r="L27" s="15">
        <v>0</v>
      </c>
      <c r="M27" s="16">
        <v>0</v>
      </c>
      <c r="N27" s="14" t="e">
        <f t="shared" si="8"/>
        <v>#DIV/0!</v>
      </c>
      <c r="O27" s="15">
        <v>45</v>
      </c>
      <c r="P27" s="16">
        <v>0.6</v>
      </c>
      <c r="Q27" s="14">
        <f t="shared" si="9"/>
        <v>1.3333333333333333</v>
      </c>
      <c r="R27" s="15">
        <v>237</v>
      </c>
      <c r="S27" s="16">
        <v>9.1</v>
      </c>
      <c r="T27" s="14">
        <f t="shared" si="23"/>
        <v>3.8396624472573837</v>
      </c>
      <c r="U27" s="15">
        <v>0</v>
      </c>
      <c r="V27" s="17">
        <v>0</v>
      </c>
      <c r="W27" s="14" t="e">
        <f t="shared" si="10"/>
        <v>#DIV/0!</v>
      </c>
      <c r="X27" s="29">
        <v>100</v>
      </c>
      <c r="Y27" s="17">
        <v>70.1</v>
      </c>
      <c r="Z27" s="14">
        <f t="shared" si="11"/>
        <v>70.1</v>
      </c>
      <c r="AA27" s="15">
        <v>0</v>
      </c>
      <c r="AB27" s="16">
        <v>0</v>
      </c>
      <c r="AC27" s="14" t="e">
        <f t="shared" si="12"/>
        <v>#DIV/0!</v>
      </c>
      <c r="AD27" s="14">
        <v>0</v>
      </c>
      <c r="AE27" s="14">
        <v>0</v>
      </c>
      <c r="AF27" s="14" t="e">
        <f t="shared" si="13"/>
        <v>#DIV/0!</v>
      </c>
      <c r="AG27" s="14">
        <v>0</v>
      </c>
      <c r="AH27" s="14">
        <v>0</v>
      </c>
      <c r="AI27" s="14" t="e">
        <f t="shared" si="14"/>
        <v>#DIV/0!</v>
      </c>
      <c r="AJ27" s="15">
        <v>3318.7</v>
      </c>
      <c r="AK27" s="16">
        <v>349.7</v>
      </c>
      <c r="AL27" s="14">
        <f t="shared" si="15"/>
        <v>10.537258565100792</v>
      </c>
      <c r="AM27" s="15">
        <v>1239.1</v>
      </c>
      <c r="AN27" s="16">
        <v>206.5</v>
      </c>
      <c r="AO27" s="14">
        <f t="shared" si="16"/>
        <v>16.665321604390286</v>
      </c>
      <c r="AP27" s="15">
        <v>1021.8</v>
      </c>
      <c r="AQ27" s="16">
        <v>128.3</v>
      </c>
      <c r="AR27" s="14">
        <f t="shared" si="24"/>
        <v>12.556273243296145</v>
      </c>
      <c r="AS27" s="27">
        <v>4275.4</v>
      </c>
      <c r="AT27" s="19">
        <v>339.1</v>
      </c>
      <c r="AU27" s="14">
        <f t="shared" si="17"/>
        <v>7.931421621368761</v>
      </c>
      <c r="AV27" s="26">
        <v>1299.4</v>
      </c>
      <c r="AW27" s="19">
        <v>150.2</v>
      </c>
      <c r="AX27" s="14">
        <f t="shared" si="18"/>
        <v>11.55918116053563</v>
      </c>
      <c r="AY27" s="21">
        <v>998.8</v>
      </c>
      <c r="AZ27" s="38">
        <v>94</v>
      </c>
      <c r="BA27" s="14">
        <f t="shared" si="3"/>
        <v>9.411293552262716</v>
      </c>
      <c r="BB27" s="27">
        <v>1510.7</v>
      </c>
      <c r="BC27" s="23">
        <v>0</v>
      </c>
      <c r="BD27" s="14">
        <f t="shared" si="19"/>
        <v>0</v>
      </c>
      <c r="BE27" s="21">
        <v>444.8</v>
      </c>
      <c r="BF27" s="23">
        <v>13.9</v>
      </c>
      <c r="BG27" s="14">
        <f t="shared" si="20"/>
        <v>3.125</v>
      </c>
      <c r="BH27" s="21">
        <v>928.6</v>
      </c>
      <c r="BI27" s="19">
        <v>165.7</v>
      </c>
      <c r="BJ27" s="14">
        <f t="shared" si="21"/>
        <v>17.84406633642042</v>
      </c>
      <c r="BK27" s="24">
        <v>-90</v>
      </c>
      <c r="BL27" s="40">
        <v>300.3</v>
      </c>
      <c r="BM27" s="14">
        <f t="shared" si="25"/>
        <v>-333.6666666666667</v>
      </c>
      <c r="BN27" s="24">
        <f t="shared" si="4"/>
        <v>-90</v>
      </c>
      <c r="BO27" s="24">
        <f t="shared" si="5"/>
        <v>300.4</v>
      </c>
      <c r="BP27" s="14">
        <f t="shared" si="22"/>
        <v>-333.77777777777777</v>
      </c>
      <c r="BQ27" s="6"/>
      <c r="BR27" s="25"/>
    </row>
    <row r="28" spans="1:70" ht="15.75">
      <c r="A28" s="11">
        <v>19</v>
      </c>
      <c r="B28" s="12" t="s">
        <v>45</v>
      </c>
      <c r="C28" s="13">
        <f t="shared" si="0"/>
        <v>5140.3</v>
      </c>
      <c r="D28" s="14">
        <f t="shared" si="1"/>
        <v>685.2</v>
      </c>
      <c r="E28" s="14">
        <f t="shared" si="6"/>
        <v>13.329961286306247</v>
      </c>
      <c r="F28" s="15">
        <v>1437.9</v>
      </c>
      <c r="G28" s="16">
        <v>244.4</v>
      </c>
      <c r="H28" s="14">
        <f t="shared" si="7"/>
        <v>16.99700952778357</v>
      </c>
      <c r="I28" s="15">
        <v>124</v>
      </c>
      <c r="J28" s="16">
        <v>14.6</v>
      </c>
      <c r="K28" s="14">
        <f t="shared" si="2"/>
        <v>11.774193548387096</v>
      </c>
      <c r="L28" s="15">
        <v>90</v>
      </c>
      <c r="M28" s="16">
        <v>23.4</v>
      </c>
      <c r="N28" s="14">
        <f t="shared" si="8"/>
        <v>26</v>
      </c>
      <c r="O28" s="15">
        <v>160</v>
      </c>
      <c r="P28" s="16">
        <v>1.2</v>
      </c>
      <c r="Q28" s="14">
        <f t="shared" si="9"/>
        <v>0.75</v>
      </c>
      <c r="R28" s="15">
        <v>369.1</v>
      </c>
      <c r="S28" s="16">
        <v>6.6</v>
      </c>
      <c r="T28" s="14">
        <f t="shared" si="23"/>
        <v>1.788133297209428</v>
      </c>
      <c r="U28" s="15">
        <v>0</v>
      </c>
      <c r="V28" s="17">
        <v>0</v>
      </c>
      <c r="W28" s="14" t="e">
        <f t="shared" si="10"/>
        <v>#DIV/0!</v>
      </c>
      <c r="X28" s="29">
        <v>33</v>
      </c>
      <c r="Y28" s="17">
        <v>68.5</v>
      </c>
      <c r="Z28" s="14">
        <f t="shared" si="11"/>
        <v>207.57575757575756</v>
      </c>
      <c r="AA28" s="15">
        <v>180</v>
      </c>
      <c r="AB28" s="16">
        <v>39.4</v>
      </c>
      <c r="AC28" s="14">
        <f t="shared" si="12"/>
        <v>21.88888888888889</v>
      </c>
      <c r="AD28" s="14">
        <v>0</v>
      </c>
      <c r="AE28" s="14">
        <v>0</v>
      </c>
      <c r="AF28" s="14" t="e">
        <f t="shared" si="13"/>
        <v>#DIV/0!</v>
      </c>
      <c r="AG28" s="14">
        <v>0</v>
      </c>
      <c r="AH28" s="14">
        <v>0</v>
      </c>
      <c r="AI28" s="14" t="e">
        <f t="shared" si="14"/>
        <v>#DIV/0!</v>
      </c>
      <c r="AJ28" s="15">
        <v>3702.4</v>
      </c>
      <c r="AK28" s="16">
        <v>440.8</v>
      </c>
      <c r="AL28" s="14">
        <f t="shared" si="15"/>
        <v>11.905790838375108</v>
      </c>
      <c r="AM28" s="15">
        <v>1416.3</v>
      </c>
      <c r="AN28" s="16">
        <v>236.1</v>
      </c>
      <c r="AO28" s="14">
        <f t="shared" si="16"/>
        <v>16.67019699216268</v>
      </c>
      <c r="AP28" s="15">
        <v>1175.1</v>
      </c>
      <c r="AQ28" s="16">
        <v>189.9</v>
      </c>
      <c r="AR28" s="14">
        <f t="shared" si="24"/>
        <v>16.160326780699517</v>
      </c>
      <c r="AS28" s="27">
        <v>5305.2</v>
      </c>
      <c r="AT28" s="19">
        <v>363.8</v>
      </c>
      <c r="AU28" s="14">
        <f t="shared" si="17"/>
        <v>6.857422905828245</v>
      </c>
      <c r="AV28" s="26">
        <v>1484.3</v>
      </c>
      <c r="AW28" s="19">
        <v>182.1</v>
      </c>
      <c r="AX28" s="14">
        <f t="shared" si="18"/>
        <v>12.268409351209323</v>
      </c>
      <c r="AY28" s="21">
        <v>1198</v>
      </c>
      <c r="AZ28" s="19">
        <v>156</v>
      </c>
      <c r="BA28" s="14">
        <f t="shared" si="3"/>
        <v>13.02170283806344</v>
      </c>
      <c r="BB28" s="27">
        <v>1577.2</v>
      </c>
      <c r="BC28" s="23">
        <v>0</v>
      </c>
      <c r="BD28" s="14">
        <f t="shared" si="19"/>
        <v>0</v>
      </c>
      <c r="BE28" s="21">
        <v>295.9</v>
      </c>
      <c r="BF28" s="23">
        <v>44.1</v>
      </c>
      <c r="BG28" s="14">
        <f t="shared" si="20"/>
        <v>14.903683676917879</v>
      </c>
      <c r="BH28" s="21">
        <v>1855.9</v>
      </c>
      <c r="BI28" s="19">
        <v>129.5</v>
      </c>
      <c r="BJ28" s="14">
        <f t="shared" si="21"/>
        <v>6.97774664583221</v>
      </c>
      <c r="BK28" s="24">
        <v>-164.9</v>
      </c>
      <c r="BL28" s="24">
        <v>321.4</v>
      </c>
      <c r="BM28" s="14">
        <f t="shared" si="25"/>
        <v>-194.9060036385688</v>
      </c>
      <c r="BN28" s="24">
        <f t="shared" si="4"/>
        <v>-164.89999999999964</v>
      </c>
      <c r="BO28" s="24">
        <f t="shared" si="5"/>
        <v>321.40000000000003</v>
      </c>
      <c r="BP28" s="14">
        <f t="shared" si="22"/>
        <v>-194.90600363856927</v>
      </c>
      <c r="BQ28" s="6"/>
      <c r="BR28" s="25"/>
    </row>
    <row r="29" spans="1:70" ht="14.25" customHeight="1">
      <c r="A29" s="74" t="s">
        <v>17</v>
      </c>
      <c r="B29" s="75"/>
      <c r="C29" s="42">
        <f>SUM(C10:C28)</f>
        <v>131060.39999999998</v>
      </c>
      <c r="D29" s="42">
        <f>SUM(D10:D28)</f>
        <v>15809.3</v>
      </c>
      <c r="E29" s="42">
        <f>D29/C29*100</f>
        <v>12.062606248721965</v>
      </c>
      <c r="F29" s="42">
        <f>SUM(F10:F28)</f>
        <v>58903.3</v>
      </c>
      <c r="G29" s="42">
        <f>SUM(G10:G28)</f>
        <v>8814.899999999998</v>
      </c>
      <c r="H29" s="42">
        <f>G29/F29*100</f>
        <v>14.96503591479594</v>
      </c>
      <c r="I29" s="42">
        <f>SUM(I10:I28)</f>
        <v>22086.5</v>
      </c>
      <c r="J29" s="42">
        <f>SUM(J10:J28)</f>
        <v>2546.4</v>
      </c>
      <c r="K29" s="41">
        <f t="shared" si="2"/>
        <v>11.529214678649854</v>
      </c>
      <c r="L29" s="42">
        <f>SUM(L10:L28)</f>
        <v>620.5</v>
      </c>
      <c r="M29" s="42">
        <f>SUM(M10:M28)</f>
        <v>198.9</v>
      </c>
      <c r="N29" s="42">
        <f>M29/L29*100</f>
        <v>32.054794520547944</v>
      </c>
      <c r="O29" s="42">
        <f>SUM(O10:O28)</f>
        <v>6088.7</v>
      </c>
      <c r="P29" s="42">
        <f>SUM(P10:P28)</f>
        <v>162.39999999999995</v>
      </c>
      <c r="Q29" s="42">
        <f>P29/O29*100</f>
        <v>2.6672360273950098</v>
      </c>
      <c r="R29" s="42">
        <f>SUM(R10:R28)</f>
        <v>15483.1</v>
      </c>
      <c r="S29" s="42">
        <f>SUM(S10:S28)</f>
        <v>1606.8</v>
      </c>
      <c r="T29" s="42">
        <f>S29/R29*100</f>
        <v>10.37776672630158</v>
      </c>
      <c r="U29" s="42">
        <f>SUM(U10:U28)</f>
        <v>1170</v>
      </c>
      <c r="V29" s="42">
        <f>SUM(V10:V28)</f>
        <v>150.4</v>
      </c>
      <c r="W29" s="42">
        <f>V29/U29*100</f>
        <v>12.854700854700853</v>
      </c>
      <c r="X29" s="42">
        <f>SUM(X10:X28)</f>
        <v>2127</v>
      </c>
      <c r="Y29" s="42">
        <f>SUM(Y10:Y28)</f>
        <v>1166.1999999999996</v>
      </c>
      <c r="Z29" s="42">
        <f>Y29/X29*100</f>
        <v>54.828396803008914</v>
      </c>
      <c r="AA29" s="42">
        <f>SUM(AA10:AA28)</f>
        <v>664</v>
      </c>
      <c r="AB29" s="42">
        <f>SUM(AB10:AB28)</f>
        <v>126.4</v>
      </c>
      <c r="AC29" s="42">
        <f>AB29/AA29*100</f>
        <v>19.036144578313255</v>
      </c>
      <c r="AD29" s="42">
        <f>SUM(AD10:AD28)</f>
        <v>0</v>
      </c>
      <c r="AE29" s="42">
        <f>SUM(AE10:AE28)</f>
        <v>0</v>
      </c>
      <c r="AF29" s="41" t="e">
        <f t="shared" si="13"/>
        <v>#DIV/0!</v>
      </c>
      <c r="AG29" s="42">
        <f>SUM(AG10:AG28)</f>
        <v>531</v>
      </c>
      <c r="AH29" s="42">
        <f>SUM(AH10:AH28)</f>
        <v>65.39999999999999</v>
      </c>
      <c r="AI29" s="41">
        <f t="shared" si="14"/>
        <v>12.316384180790958</v>
      </c>
      <c r="AJ29" s="42">
        <f>SUM(AJ10:AJ28)</f>
        <v>72157.1</v>
      </c>
      <c r="AK29" s="42">
        <f>SUM(AK10:AK28)</f>
        <v>6994.4</v>
      </c>
      <c r="AL29" s="42">
        <f>AK29/AJ29*100</f>
        <v>9.693294214983695</v>
      </c>
      <c r="AM29" s="42">
        <f>SUM(AM10:AM28)</f>
        <v>26997.199999999993</v>
      </c>
      <c r="AN29" s="42">
        <f>SUM(AN10:AN28)</f>
        <v>4499.6</v>
      </c>
      <c r="AO29" s="42">
        <f>AN29/AM29*100</f>
        <v>16.666913605855427</v>
      </c>
      <c r="AP29" s="42">
        <f>SUM(AP10:AP28)</f>
        <v>15378.6</v>
      </c>
      <c r="AQ29" s="42">
        <f>SUM(AQ10:AQ28)</f>
        <v>2050.2999999999997</v>
      </c>
      <c r="AR29" s="42">
        <f>AQ29/AP29*100</f>
        <v>13.332162875684391</v>
      </c>
      <c r="AS29" s="42">
        <f>SUM(AS10:AS28)</f>
        <v>145514</v>
      </c>
      <c r="AT29" s="42">
        <f>SUM(AT10:AT28)</f>
        <v>9118.3</v>
      </c>
      <c r="AU29" s="42">
        <f>(AT29/AS29)*100</f>
        <v>6.2662699121733985</v>
      </c>
      <c r="AV29" s="42">
        <f>SUM(AV10:AV28)</f>
        <v>32131.8</v>
      </c>
      <c r="AW29" s="42">
        <f>SUM(AW10:AW28)</f>
        <v>3522.1999999999994</v>
      </c>
      <c r="AX29" s="42">
        <f>AW29/AV29*100</f>
        <v>10.961726389433519</v>
      </c>
      <c r="AY29" s="42">
        <f>SUM(AY10:AY28)</f>
        <v>24355.399999999998</v>
      </c>
      <c r="AZ29" s="42">
        <f>SUM(AZ10:AZ28)</f>
        <v>2728.2000000000003</v>
      </c>
      <c r="BA29" s="42">
        <f t="shared" si="3"/>
        <v>11.201622638100792</v>
      </c>
      <c r="BB29" s="42">
        <f>SUM(BB10:BB28)</f>
        <v>44980.600000000006</v>
      </c>
      <c r="BC29" s="42">
        <f>SUM(BC10:BC28)</f>
        <v>874.8</v>
      </c>
      <c r="BD29" s="42">
        <f>BC29/BB29*100</f>
        <v>1.9448384414614297</v>
      </c>
      <c r="BE29" s="42">
        <f>SUM(BE10:BE28)</f>
        <v>32871</v>
      </c>
      <c r="BF29" s="42">
        <f>SUM(BF10:BF28)</f>
        <v>1689.3</v>
      </c>
      <c r="BG29" s="42">
        <f>BF29/BE29*100</f>
        <v>5.139180432600164</v>
      </c>
      <c r="BH29" s="42">
        <f>SUM(BH10:BH28)</f>
        <v>31766.1</v>
      </c>
      <c r="BI29" s="42">
        <f>SUM(BI10:BI28)</f>
        <v>2738.3999999999996</v>
      </c>
      <c r="BJ29" s="42">
        <f>BI29/BH29*100</f>
        <v>8.620510544259446</v>
      </c>
      <c r="BK29" s="42">
        <f>SUM(BK10:BK28)</f>
        <v>-5371.999999999999</v>
      </c>
      <c r="BL29" s="42">
        <f>SUM(BL10:BL28)</f>
        <v>6690.9</v>
      </c>
      <c r="BM29" s="30">
        <f>BL29/BK29*100</f>
        <v>-124.55137751303053</v>
      </c>
      <c r="BN29" s="30">
        <f>SUM(BN10:BN28)</f>
        <v>-14453.6</v>
      </c>
      <c r="BO29" s="30">
        <f>SUM(BO10:BO28)</f>
        <v>6690.999999999998</v>
      </c>
      <c r="BP29" s="30">
        <f>BO29/BN29*100</f>
        <v>-46.29296507444511</v>
      </c>
      <c r="BQ29" s="6"/>
      <c r="BR29" s="25"/>
    </row>
    <row r="30" spans="3:68" ht="15.75" hidden="1">
      <c r="C30" s="31">
        <f aca="true" t="shared" si="26" ref="C30:AC30">C29-C20</f>
        <v>123235.59999999998</v>
      </c>
      <c r="D30" s="31">
        <f t="shared" si="26"/>
        <v>14756</v>
      </c>
      <c r="E30" s="31">
        <f t="shared" si="26"/>
        <v>-1.398440678995037</v>
      </c>
      <c r="F30" s="31">
        <f t="shared" si="26"/>
        <v>55819.3</v>
      </c>
      <c r="G30" s="31">
        <f t="shared" si="26"/>
        <v>8280.899999999998</v>
      </c>
      <c r="H30" s="31">
        <f t="shared" si="26"/>
        <v>-2.350139182480323</v>
      </c>
      <c r="I30" s="31">
        <f t="shared" si="26"/>
        <v>21666.5</v>
      </c>
      <c r="J30" s="31">
        <f t="shared" si="26"/>
        <v>2506</v>
      </c>
      <c r="K30" s="31">
        <f t="shared" si="26"/>
        <v>1.9101670596022355</v>
      </c>
      <c r="L30" s="31">
        <f t="shared" si="26"/>
        <v>580.5</v>
      </c>
      <c r="M30" s="31">
        <f t="shared" si="26"/>
        <v>198.9</v>
      </c>
      <c r="N30" s="31">
        <f t="shared" si="26"/>
        <v>32.054794520547944</v>
      </c>
      <c r="O30" s="31">
        <f t="shared" si="26"/>
        <v>5553.7</v>
      </c>
      <c r="P30" s="31">
        <f t="shared" si="26"/>
        <v>151.89999999999995</v>
      </c>
      <c r="Q30" s="31">
        <f t="shared" si="26"/>
        <v>0.7046192049651032</v>
      </c>
      <c r="R30" s="31">
        <f t="shared" si="26"/>
        <v>14586.1</v>
      </c>
      <c r="S30" s="31">
        <f t="shared" si="26"/>
        <v>1549.8999999999999</v>
      </c>
      <c r="T30" s="31">
        <f t="shared" si="26"/>
        <v>4.034399948152193</v>
      </c>
      <c r="U30" s="31">
        <f t="shared" si="26"/>
        <v>1170</v>
      </c>
      <c r="V30" s="31">
        <f t="shared" si="26"/>
        <v>150.4</v>
      </c>
      <c r="W30" s="31" t="e">
        <f t="shared" si="26"/>
        <v>#DIV/0!</v>
      </c>
      <c r="X30" s="31">
        <f t="shared" si="26"/>
        <v>1977</v>
      </c>
      <c r="Y30" s="31">
        <f t="shared" si="26"/>
        <v>954.8999999999996</v>
      </c>
      <c r="Z30" s="31">
        <f t="shared" si="26"/>
        <v>-86.03826986365776</v>
      </c>
      <c r="AA30" s="31">
        <f t="shared" si="26"/>
        <v>364</v>
      </c>
      <c r="AB30" s="31">
        <f t="shared" si="26"/>
        <v>46.60000000000001</v>
      </c>
      <c r="AC30" s="31">
        <f t="shared" si="26"/>
        <v>-7.563855421686746</v>
      </c>
      <c r="AD30" s="31"/>
      <c r="AE30" s="31"/>
      <c r="AF30" s="14" t="e">
        <f t="shared" si="13"/>
        <v>#DIV/0!</v>
      </c>
      <c r="AG30" s="31">
        <f aca="true" t="shared" si="27" ref="AG30:BP30">AG29-AG20</f>
        <v>520</v>
      </c>
      <c r="AH30" s="31">
        <f t="shared" si="27"/>
        <v>61.099999999999994</v>
      </c>
      <c r="AI30" s="14">
        <f t="shared" si="14"/>
        <v>11.75</v>
      </c>
      <c r="AJ30" s="31">
        <f t="shared" si="27"/>
        <v>67416.3</v>
      </c>
      <c r="AK30" s="31">
        <f t="shared" si="27"/>
        <v>6475.099999999999</v>
      </c>
      <c r="AL30" s="31">
        <f t="shared" si="27"/>
        <v>-1.2605532369231547</v>
      </c>
      <c r="AM30" s="31">
        <f t="shared" si="27"/>
        <v>24058.899999999994</v>
      </c>
      <c r="AN30" s="31">
        <f t="shared" si="27"/>
        <v>4009.9000000000005</v>
      </c>
      <c r="AO30" s="31">
        <f t="shared" si="27"/>
        <v>0.0008141605979687938</v>
      </c>
      <c r="AP30" s="31">
        <f t="shared" si="27"/>
        <v>15378.6</v>
      </c>
      <c r="AQ30" s="31">
        <f t="shared" si="27"/>
        <v>2050.2999999999997</v>
      </c>
      <c r="AR30" s="31" t="e">
        <f t="shared" si="27"/>
        <v>#DIV/0!</v>
      </c>
      <c r="AS30" s="31">
        <f t="shared" si="27"/>
        <v>137639.1</v>
      </c>
      <c r="AT30" s="31">
        <f t="shared" si="27"/>
        <v>8198</v>
      </c>
      <c r="AU30" s="31">
        <f t="shared" si="27"/>
        <v>-5.420227694145411</v>
      </c>
      <c r="AV30" s="31">
        <f t="shared" si="27"/>
        <v>29685.2</v>
      </c>
      <c r="AW30" s="31">
        <f t="shared" si="27"/>
        <v>3200.5999999999995</v>
      </c>
      <c r="AX30" s="31">
        <f t="shared" si="27"/>
        <v>-2.1830459476873862</v>
      </c>
      <c r="AY30" s="31">
        <f t="shared" si="27"/>
        <v>22508.8</v>
      </c>
      <c r="AZ30" s="31">
        <f t="shared" si="27"/>
        <v>2458.4</v>
      </c>
      <c r="BA30" s="31">
        <f t="shared" si="27"/>
        <v>-3.4090131249231455</v>
      </c>
      <c r="BB30" s="31">
        <f t="shared" si="27"/>
        <v>42780.8</v>
      </c>
      <c r="BC30" s="31">
        <f t="shared" si="27"/>
        <v>874.8</v>
      </c>
      <c r="BD30" s="31">
        <f t="shared" si="27"/>
        <v>1.9448384414614297</v>
      </c>
      <c r="BE30" s="31">
        <f t="shared" si="27"/>
        <v>31982.8</v>
      </c>
      <c r="BF30" s="31">
        <f t="shared" si="27"/>
        <v>1524.6</v>
      </c>
      <c r="BG30" s="31">
        <f t="shared" si="27"/>
        <v>-13.403940486111836</v>
      </c>
      <c r="BH30" s="31">
        <f t="shared" si="27"/>
        <v>29808.6</v>
      </c>
      <c r="BI30" s="31">
        <f t="shared" si="27"/>
        <v>2403.5999999999995</v>
      </c>
      <c r="BJ30" s="31">
        <f t="shared" si="27"/>
        <v>-8.482937731602622</v>
      </c>
      <c r="BK30" s="31">
        <f>BK29-BK20</f>
        <v>-5321.899999999999</v>
      </c>
      <c r="BL30" s="31">
        <f>BL29-BL20</f>
        <v>6557.9</v>
      </c>
      <c r="BM30" s="31">
        <f>BM29-BM20</f>
        <v>140.91768436321698</v>
      </c>
      <c r="BN30" s="31">
        <f t="shared" si="27"/>
        <v>-14403.5</v>
      </c>
      <c r="BO30" s="31">
        <f t="shared" si="27"/>
        <v>6557.999999999998</v>
      </c>
      <c r="BP30" s="31">
        <f t="shared" si="27"/>
        <v>219.1760968018053</v>
      </c>
    </row>
    <row r="31" spans="3:69" ht="15.75"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</row>
    <row r="32" spans="3:68" ht="15" customHeight="1">
      <c r="C32" s="31"/>
      <c r="D32" s="31" t="s">
        <v>52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</row>
    <row r="33" spans="9:25" ht="15.75">
      <c r="I33" s="7" t="s">
        <v>53</v>
      </c>
      <c r="Y33" s="7" t="s">
        <v>50</v>
      </c>
    </row>
    <row r="36" ht="15.75">
      <c r="AH36" s="32"/>
    </row>
  </sheetData>
  <sheetProtection/>
  <mergeCells count="32">
    <mergeCell ref="A29:B29"/>
    <mergeCell ref="AG6:AI7"/>
    <mergeCell ref="AM6:AO7"/>
    <mergeCell ref="B4:B8"/>
    <mergeCell ref="A4:A8"/>
    <mergeCell ref="AJ5:AL7"/>
    <mergeCell ref="I6:K7"/>
    <mergeCell ref="L6:N7"/>
    <mergeCell ref="O6:Q7"/>
    <mergeCell ref="AP6:AR7"/>
    <mergeCell ref="AM5:AR5"/>
    <mergeCell ref="AV4:BJ4"/>
    <mergeCell ref="AY5:BA5"/>
    <mergeCell ref="AS4:AU7"/>
    <mergeCell ref="X6:Z7"/>
    <mergeCell ref="BB5:BD7"/>
    <mergeCell ref="BK4:BM7"/>
    <mergeCell ref="BN4:BP7"/>
    <mergeCell ref="BE5:BG7"/>
    <mergeCell ref="BH5:BJ7"/>
    <mergeCell ref="AV5:AX7"/>
    <mergeCell ref="AY6:BA7"/>
    <mergeCell ref="R1:T1"/>
    <mergeCell ref="C2:T2"/>
    <mergeCell ref="C4:E7"/>
    <mergeCell ref="F4:AR4"/>
    <mergeCell ref="F5:H7"/>
    <mergeCell ref="I5:AI5"/>
    <mergeCell ref="R6:T7"/>
    <mergeCell ref="U6:W7"/>
    <mergeCell ref="AA6:AC7"/>
    <mergeCell ref="AD6:AF7"/>
  </mergeCells>
  <printOptions/>
  <pageMargins left="0.7086614173228347" right="0.7086614173228347" top="0.7480314960629921" bottom="0.7480314960629921" header="0.31496062992125984" footer="0.31496062992125984"/>
  <pageSetup fitToWidth="4" horizontalDpi="600" verticalDpi="600" orientation="landscape" paperSize="9" scale="47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Finance5</cp:lastModifiedBy>
  <cp:lastPrinted>2019-03-13T10:23:26Z</cp:lastPrinted>
  <dcterms:created xsi:type="dcterms:W3CDTF">2013-04-03T10:22:22Z</dcterms:created>
  <dcterms:modified xsi:type="dcterms:W3CDTF">2019-03-13T10:23:27Z</dcterms:modified>
  <cp:category/>
  <cp:version/>
  <cp:contentType/>
  <cp:contentStatus/>
</cp:coreProperties>
</file>