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Лист1 (4)" sheetId="1" r:id="rId1"/>
  </sheets>
  <definedNames>
    <definedName name="_xlnm.Print_Titles" localSheetId="0">'Лист1 (4)'!$A:$B</definedName>
  </definedNames>
  <calcPr fullCalcOnLoad="1"/>
</workbook>
</file>

<file path=xl/sharedStrings.xml><?xml version="1.0" encoding="utf-8"?>
<sst xmlns="http://schemas.openxmlformats.org/spreadsheetml/2006/main" count="117" uniqueCount="50">
  <si>
    <t>Приложение 3</t>
  </si>
  <si>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</si>
  <si>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</si>
  <si>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</si>
  <si>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</si>
  <si>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</si>
  <si>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</si>
  <si>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</si>
  <si>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</si>
  <si>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</si>
  <si>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</si>
  <si>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</si>
  <si>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</si>
  <si>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</si>
  <si>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</si>
  <si>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</si>
  <si>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</si>
  <si>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</si>
  <si>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</si>
  <si>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</si>
  <si>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</si>
  <si>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</si>
  <si>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</si>
  <si>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</si>
  <si>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</si>
  <si>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</si>
  <si>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</si>
  <si>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Азимсирминское сельское поселение</t>
  </si>
  <si>
    <t>Алгазинское сельское поселение</t>
  </si>
  <si>
    <t>Апнерское сельское поселение</t>
  </si>
  <si>
    <t>Большеторханское сельское поселение</t>
  </si>
  <si>
    <t>Большеяушское сельское поселение</t>
  </si>
  <si>
    <t>Буртасинское сельское поселение</t>
  </si>
  <si>
    <t>Вурманкасинское сельское поселение</t>
  </si>
  <si>
    <t>Вурнарское городское поселение</t>
  </si>
  <si>
    <t>Ермошкинское сельское поселение</t>
  </si>
  <si>
    <t>Ершипосинское сельское поселение</t>
  </si>
  <si>
    <t>Калининское сельское поселение</t>
  </si>
  <si>
    <t>Кольцовское сельское поселение</t>
  </si>
  <si>
    <t>Малояушское сельское поселение</t>
  </si>
  <si>
    <t>Ойкас-Кибекское сельское поселение</t>
  </si>
  <si>
    <t>Санарпосинское сельское поселение</t>
  </si>
  <si>
    <t>Сявалкасинское сельское поселение</t>
  </si>
  <si>
    <t>Хирпосинское сельское поселение</t>
  </si>
  <si>
    <t>Шинерское сельское поселение</t>
  </si>
  <si>
    <t>Янгорчинское сельское поселение</t>
  </si>
  <si>
    <t>Доходы - всего                    (код дохода 00085000000000000000)</t>
  </si>
  <si>
    <r>
      <t xml:space="preserve">Расходы - всего                 </t>
    </r>
    <r>
      <rPr>
        <sz val="11"/>
        <color indexed="8"/>
        <rFont val="Times New Roman"/>
        <family val="1"/>
      </rPr>
      <t xml:space="preserve">  (код расхода 00096000000000000000)</t>
    </r>
  </si>
  <si>
    <r>
      <t xml:space="preserve">Дефицит -  всего                </t>
    </r>
    <r>
      <rPr>
        <sz val="11"/>
        <color indexed="8"/>
        <rFont val="Times New Roman"/>
        <family val="1"/>
      </rPr>
      <t xml:space="preserve">      (код БК 00079000000000000000)</t>
    </r>
  </si>
  <si>
    <t>Справка об исполнении бюджетов поселений Вурнарского  района на 01января 2019 года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</si>
</sst>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30"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2"/>
      <name val="TimesET"/>
      <family val="0"/>
    </font>
    <font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2"/>
      <color indexed="8"/>
      <name val="Arial Cyr"/>
      <family val="0"/>
    </font>
    <font>
      <sz val="12"/>
      <color indexed="10"/>
      <name val="Arial Cyr"/>
      <family val="0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3" applyFont="1" applyFill="1" applyAlignment="1" applyProtection="1">
      <alignment horizontal="center" vertical="center" wrapText="1"/>
      <protection locked="0"/>
    </xf>
    <xf numFmtId="0" fontId="24" fillId="0" borderId="0" xfId="53" applyFont="1" applyFill="1" applyAlignment="1">
      <alignment vertical="center" wrapText="1"/>
      <protection/>
    </xf>
    <xf numFmtId="0" fontId="5" fillId="0" borderId="0" xfId="53" applyFont="1" applyFill="1" applyAlignment="1">
      <alignment vertical="center" wrapText="1"/>
      <protection/>
    </xf>
    <xf numFmtId="0" fontId="4" fillId="0" borderId="0" xfId="53" applyFont="1" applyFill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24" fillId="0" borderId="0" xfId="53" applyFont="1" applyFill="1">
      <alignment/>
      <protection/>
    </xf>
    <xf numFmtId="0" fontId="25" fillId="0" borderId="0" xfId="0" applyFont="1" applyFill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/>
    </xf>
    <xf numFmtId="172" fontId="27" fillId="0" borderId="10" xfId="53" applyNumberFormat="1" applyFont="1" applyFill="1" applyBorder="1" applyAlignment="1" applyProtection="1">
      <alignment vertical="center" wrapText="1"/>
      <protection locked="0"/>
    </xf>
    <xf numFmtId="172" fontId="24" fillId="0" borderId="10" xfId="53" applyNumberFormat="1" applyFont="1" applyFill="1" applyBorder="1" applyAlignment="1" applyProtection="1">
      <alignment vertical="center" wrapText="1"/>
      <protection locked="0"/>
    </xf>
    <xf numFmtId="172" fontId="24" fillId="20" borderId="10" xfId="0" applyNumberFormat="1" applyFont="1" applyFill="1" applyBorder="1" applyAlignment="1" applyProtection="1">
      <alignment vertical="center" wrapText="1"/>
      <protection locked="0"/>
    </xf>
    <xf numFmtId="172" fontId="24" fillId="0" borderId="10" xfId="0" applyNumberFormat="1" applyFont="1" applyBorder="1" applyAlignment="1" applyProtection="1">
      <alignment vertical="center" wrapText="1"/>
      <protection locked="0"/>
    </xf>
    <xf numFmtId="172" fontId="24" fillId="0" borderId="10" xfId="0" applyNumberFormat="1" applyFont="1" applyFill="1" applyBorder="1" applyAlignment="1" applyProtection="1">
      <alignment vertical="center" wrapText="1"/>
      <protection locked="0"/>
    </xf>
    <xf numFmtId="172" fontId="24" fillId="20" borderId="10" xfId="0" applyNumberFormat="1" applyFont="1" applyFill="1" applyBorder="1" applyAlignment="1" applyProtection="1">
      <alignment vertical="center" wrapText="1"/>
      <protection locked="0"/>
    </xf>
    <xf numFmtId="173" fontId="24" fillId="0" borderId="10" xfId="0" applyNumberFormat="1" applyFont="1" applyBorder="1" applyAlignment="1" applyProtection="1">
      <alignment vertical="center" wrapText="1"/>
      <protection locked="0"/>
    </xf>
    <xf numFmtId="173" fontId="24" fillId="20" borderId="10" xfId="0" applyNumberFormat="1" applyFont="1" applyFill="1" applyBorder="1" applyAlignment="1" applyProtection="1">
      <alignment horizontal="right" vertical="top" shrinkToFit="1"/>
      <protection locked="0"/>
    </xf>
    <xf numFmtId="172" fontId="24" fillId="20" borderId="10" xfId="0" applyNumberFormat="1" applyFont="1" applyFill="1" applyBorder="1" applyAlignment="1" applyProtection="1">
      <alignment horizontal="right" vertical="top" shrinkToFit="1"/>
      <protection locked="0"/>
    </xf>
    <xf numFmtId="0" fontId="24" fillId="20" borderId="10" xfId="0" applyFont="1" applyFill="1" applyBorder="1" applyAlignment="1" applyProtection="1">
      <alignment vertical="center" wrapText="1"/>
      <protection locked="0"/>
    </xf>
    <xf numFmtId="173" fontId="24" fillId="0" borderId="10" xfId="0" applyNumberFormat="1" applyFont="1" applyFill="1" applyBorder="1" applyAlignment="1" applyProtection="1">
      <alignment vertical="center" wrapText="1"/>
      <protection locked="0"/>
    </xf>
    <xf numFmtId="172" fontId="24" fillId="0" borderId="10" xfId="53" applyNumberFormat="1" applyFont="1" applyFill="1" applyBorder="1" applyAlignment="1" applyProtection="1">
      <alignment vertical="center" wrapText="1"/>
      <protection locked="0"/>
    </xf>
    <xf numFmtId="172" fontId="24" fillId="0" borderId="0" xfId="53" applyNumberFormat="1" applyFont="1" applyFill="1">
      <alignment/>
      <protection/>
    </xf>
    <xf numFmtId="173" fontId="24" fillId="20" borderId="10" xfId="0" applyNumberFormat="1" applyFont="1" applyFill="1" applyBorder="1" applyAlignment="1" applyProtection="1">
      <alignment/>
      <protection locked="0"/>
    </xf>
    <xf numFmtId="173" fontId="24" fillId="20" borderId="10" xfId="0" applyNumberFormat="1" applyFont="1" applyFill="1" applyBorder="1" applyAlignment="1" applyProtection="1">
      <alignment vertical="center" wrapText="1"/>
      <protection locked="0"/>
    </xf>
    <xf numFmtId="172" fontId="27" fillId="20" borderId="10" xfId="0" applyNumberFormat="1" applyFont="1" applyFill="1" applyBorder="1" applyAlignment="1" applyProtection="1">
      <alignment vertical="center" wrapText="1"/>
      <protection locked="0"/>
    </xf>
    <xf numFmtId="172" fontId="28" fillId="20" borderId="10" xfId="0" applyNumberFormat="1" applyFont="1" applyFill="1" applyBorder="1" applyAlignment="1" applyProtection="1">
      <alignment vertical="center" wrapText="1"/>
      <protection locked="0"/>
    </xf>
    <xf numFmtId="172" fontId="3" fillId="0" borderId="10" xfId="53" applyNumberFormat="1" applyFont="1" applyFill="1" applyBorder="1" applyAlignment="1" applyProtection="1">
      <alignment vertical="center" wrapText="1"/>
      <protection locked="0"/>
    </xf>
    <xf numFmtId="172" fontId="25" fillId="0" borderId="0" xfId="0" applyNumberFormat="1" applyFont="1" applyFill="1" applyAlignment="1">
      <alignment/>
    </xf>
    <xf numFmtId="2" fontId="25" fillId="0" borderId="0" xfId="0" applyNumberFormat="1" applyFont="1" applyFill="1" applyAlignment="1">
      <alignment/>
    </xf>
    <xf numFmtId="0" fontId="5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4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15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7" xfId="53" applyFont="1" applyFill="1" applyBorder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2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>
      <alignment horizontal="left" vertical="center" wrapText="1"/>
      <protection/>
    </xf>
    <xf numFmtId="0" fontId="5" fillId="0" borderId="20" xfId="53" applyFont="1" applyFill="1" applyBorder="1" applyAlignment="1">
      <alignment horizontal="left" vertical="center" wrapText="1"/>
      <protection/>
    </xf>
    <xf numFmtId="0" fontId="5" fillId="0" borderId="21" xfId="53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26" fillId="0" borderId="11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0" borderId="14" xfId="53" applyNumberFormat="1" applyFont="1" applyFill="1" applyBorder="1" applyAlignment="1">
      <alignment horizontal="center" vertical="center" wrapText="1"/>
      <protection/>
    </xf>
    <xf numFmtId="49" fontId="5" fillId="0" borderId="0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0" fontId="5" fillId="0" borderId="21" xfId="54" applyFont="1" applyFill="1" applyBorder="1" applyAlignment="1">
      <alignment horizontal="center" vertical="center" wrapText="1"/>
      <protection/>
    </xf>
    <xf numFmtId="0" fontId="5" fillId="0" borderId="22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6"/>
  <sheetViews>
    <sheetView tabSelected="1" view="pageBreakPreview" zoomScale="75" zoomScaleNormal="75" zoomScaleSheetLayoutView="75" zoomScalePageLayoutView="0" workbookViewId="0" topLeftCell="A1">
      <pane xSplit="5" ySplit="7" topLeftCell="BK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N1" sqref="BN1:BP16384"/>
    </sheetView>
  </sheetViews>
  <sheetFormatPr defaultColWidth="9.140625" defaultRowHeight="15"/>
  <cols>
    <col min="1" max="1" width="6.421875" style="7" bestFit="1" customWidth="1"/>
    <col min="2" max="2" width="36.140625" style="7" customWidth="1"/>
    <col min="3" max="3" width="17.421875" style="7" customWidth="1"/>
    <col min="4" max="4" width="15.8515625" style="7" customWidth="1"/>
    <col min="5" max="5" width="9.140625" style="7" customWidth="1"/>
    <col min="6" max="6" width="13.7109375" style="7" customWidth="1"/>
    <col min="7" max="7" width="15.8515625" style="7" customWidth="1"/>
    <col min="8" max="8" width="8.8515625" style="7" customWidth="1"/>
    <col min="9" max="9" width="15.8515625" style="7" customWidth="1"/>
    <col min="10" max="10" width="15.57421875" style="7" customWidth="1"/>
    <col min="11" max="13" width="9.140625" style="7" customWidth="1"/>
    <col min="14" max="14" width="16.7109375" style="7" customWidth="1"/>
    <col min="15" max="15" width="17.28125" style="7" customWidth="1"/>
    <col min="16" max="17" width="9.140625" style="7" customWidth="1"/>
    <col min="18" max="18" width="18.00390625" style="7" customWidth="1"/>
    <col min="19" max="19" width="13.7109375" style="7" customWidth="1"/>
    <col min="20" max="20" width="9.140625" style="7" customWidth="1"/>
    <col min="21" max="21" width="15.8515625" style="7" customWidth="1"/>
    <col min="22" max="22" width="9.140625" style="7" customWidth="1"/>
    <col min="23" max="23" width="15.140625" style="7" customWidth="1"/>
    <col min="24" max="24" width="13.8515625" style="7" customWidth="1"/>
    <col min="25" max="25" width="9.140625" style="7" customWidth="1"/>
    <col min="26" max="26" width="13.8515625" style="7" customWidth="1"/>
    <col min="27" max="28" width="9.140625" style="7" customWidth="1"/>
    <col min="29" max="29" width="14.8515625" style="7" customWidth="1"/>
    <col min="30" max="31" width="9.140625" style="7" customWidth="1"/>
    <col min="32" max="32" width="16.57421875" style="7" customWidth="1"/>
    <col min="33" max="33" width="9.140625" style="7" customWidth="1"/>
    <col min="34" max="34" width="21.7109375" style="7" bestFit="1" customWidth="1"/>
    <col min="35" max="35" width="14.8515625" style="7" customWidth="1"/>
    <col min="36" max="36" width="14.421875" style="7" customWidth="1"/>
    <col min="37" max="37" width="14.28125" style="7" customWidth="1"/>
    <col min="38" max="38" width="9.140625" style="7" customWidth="1"/>
    <col min="39" max="39" width="12.00390625" style="7" customWidth="1"/>
    <col min="40" max="40" width="14.140625" style="7" customWidth="1"/>
    <col min="41" max="41" width="14.421875" style="7" customWidth="1"/>
    <col min="42" max="42" width="13.421875" style="7" customWidth="1"/>
    <col min="43" max="43" width="13.7109375" style="7" customWidth="1"/>
    <col min="44" max="44" width="14.140625" style="7" customWidth="1"/>
    <col min="45" max="45" width="13.00390625" style="7" customWidth="1"/>
    <col min="46" max="46" width="12.00390625" style="7" customWidth="1"/>
    <col min="47" max="47" width="9.140625" style="7" customWidth="1"/>
    <col min="48" max="48" width="13.8515625" style="7" customWidth="1"/>
    <col min="49" max="49" width="13.140625" style="7" customWidth="1"/>
    <col min="50" max="50" width="9.140625" style="7" customWidth="1"/>
    <col min="51" max="51" width="13.00390625" style="7" customWidth="1"/>
    <col min="52" max="52" width="13.421875" style="7" customWidth="1"/>
    <col min="53" max="53" width="9.140625" style="7" customWidth="1"/>
    <col min="54" max="54" width="14.8515625" style="7" customWidth="1"/>
    <col min="55" max="55" width="15.57421875" style="7" customWidth="1"/>
    <col min="56" max="56" width="9.140625" style="7" customWidth="1"/>
    <col min="57" max="57" width="14.421875" style="7" customWidth="1"/>
    <col min="58" max="58" width="11.421875" style="7" bestFit="1" customWidth="1"/>
    <col min="59" max="59" width="9.140625" style="7" customWidth="1"/>
    <col min="60" max="60" width="13.421875" style="7" customWidth="1"/>
    <col min="61" max="61" width="16.28125" style="7" customWidth="1"/>
    <col min="62" max="62" width="14.8515625" style="7" customWidth="1"/>
    <col min="63" max="63" width="13.7109375" style="7" customWidth="1"/>
    <col min="64" max="64" width="15.8515625" style="7" customWidth="1"/>
    <col min="65" max="65" width="12.140625" style="7" customWidth="1"/>
    <col min="66" max="66" width="14.421875" style="7" hidden="1" customWidth="1"/>
    <col min="67" max="67" width="15.57421875" style="7" hidden="1" customWidth="1"/>
    <col min="68" max="68" width="16.421875" style="7" hidden="1" customWidth="1"/>
    <col min="69" max="69" width="9.140625" style="7" customWidth="1"/>
    <col min="70" max="70" width="10.7109375" style="7" bestFit="1" customWidth="1"/>
    <col min="71" max="16384" width="9.140625" style="7" customWidth="1"/>
  </cols>
  <sheetData>
    <row r="1" spans="1:70" ht="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33" t="s">
        <v>0</v>
      </c>
      <c r="S1" s="33"/>
      <c r="T1" s="3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6"/>
      <c r="BL1" s="6"/>
      <c r="BM1" s="6"/>
      <c r="BN1" s="6"/>
      <c r="BO1" s="6"/>
      <c r="BP1" s="6"/>
      <c r="BQ1" s="6"/>
      <c r="BR1" s="6"/>
    </row>
    <row r="2" spans="1:70" ht="15.75">
      <c r="A2" s="2"/>
      <c r="B2" s="2"/>
      <c r="C2" s="34" t="s">
        <v>49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6"/>
      <c r="BL2" s="6"/>
      <c r="BM2" s="6"/>
      <c r="BN2" s="6"/>
      <c r="BO2" s="6"/>
      <c r="BP2" s="6"/>
      <c r="BQ2" s="6"/>
      <c r="BR2" s="6"/>
    </row>
    <row r="3" spans="1:70" ht="15.75">
      <c r="A3" s="2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6"/>
      <c r="BL3" s="6"/>
      <c r="BM3" s="6"/>
      <c r="BN3" s="6"/>
      <c r="BO3" s="6"/>
      <c r="BP3" s="6"/>
      <c r="BQ3" s="6"/>
      <c r="BR3" s="6"/>
    </row>
    <row r="4" spans="1:70" ht="15" customHeight="1">
      <c r="A4" s="37" t="s">
        <v>18</v>
      </c>
      <c r="B4" s="66" t="s">
        <v>1</v>
      </c>
      <c r="C4" s="35" t="s">
        <v>46</v>
      </c>
      <c r="D4" s="36"/>
      <c r="E4" s="37"/>
      <c r="F4" s="44" t="s">
        <v>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57" t="s">
        <v>47</v>
      </c>
      <c r="AT4" s="36"/>
      <c r="AU4" s="37"/>
      <c r="AV4" s="44" t="s">
        <v>4</v>
      </c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57" t="s">
        <v>48</v>
      </c>
      <c r="BL4" s="36"/>
      <c r="BM4" s="37"/>
      <c r="BN4" s="57" t="s">
        <v>48</v>
      </c>
      <c r="BO4" s="36"/>
      <c r="BP4" s="37"/>
      <c r="BQ4" s="6"/>
      <c r="BR4" s="6"/>
    </row>
    <row r="5" spans="1:70" ht="15" customHeight="1">
      <c r="A5" s="40"/>
      <c r="B5" s="67"/>
      <c r="C5" s="38"/>
      <c r="D5" s="39"/>
      <c r="E5" s="40"/>
      <c r="F5" s="46" t="s">
        <v>3</v>
      </c>
      <c r="G5" s="46"/>
      <c r="H5" s="46"/>
      <c r="I5" s="47" t="s">
        <v>4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/>
      <c r="AJ5" s="46" t="s">
        <v>5</v>
      </c>
      <c r="AK5" s="46"/>
      <c r="AL5" s="46"/>
      <c r="AM5" s="44" t="s">
        <v>4</v>
      </c>
      <c r="AN5" s="45"/>
      <c r="AO5" s="45"/>
      <c r="AP5" s="45"/>
      <c r="AQ5" s="45"/>
      <c r="AR5" s="45"/>
      <c r="AS5" s="38"/>
      <c r="AT5" s="39"/>
      <c r="AU5" s="40"/>
      <c r="AV5" s="58" t="s">
        <v>9</v>
      </c>
      <c r="AW5" s="59"/>
      <c r="AX5" s="59"/>
      <c r="AY5" s="56" t="s">
        <v>4</v>
      </c>
      <c r="AZ5" s="56"/>
      <c r="BA5" s="56"/>
      <c r="BB5" s="56" t="s">
        <v>10</v>
      </c>
      <c r="BC5" s="56"/>
      <c r="BD5" s="56"/>
      <c r="BE5" s="56" t="s">
        <v>11</v>
      </c>
      <c r="BF5" s="56"/>
      <c r="BG5" s="56"/>
      <c r="BH5" s="46" t="s">
        <v>12</v>
      </c>
      <c r="BI5" s="46"/>
      <c r="BJ5" s="46"/>
      <c r="BK5" s="38"/>
      <c r="BL5" s="39"/>
      <c r="BM5" s="40"/>
      <c r="BN5" s="38"/>
      <c r="BO5" s="39"/>
      <c r="BP5" s="40"/>
      <c r="BQ5" s="6"/>
      <c r="BR5" s="6"/>
    </row>
    <row r="6" spans="1:70" ht="15" customHeight="1">
      <c r="A6" s="40"/>
      <c r="B6" s="67"/>
      <c r="C6" s="38"/>
      <c r="D6" s="39"/>
      <c r="E6" s="40"/>
      <c r="F6" s="46"/>
      <c r="G6" s="46"/>
      <c r="H6" s="46"/>
      <c r="I6" s="35" t="s">
        <v>6</v>
      </c>
      <c r="J6" s="36"/>
      <c r="K6" s="37"/>
      <c r="L6" s="35" t="s">
        <v>7</v>
      </c>
      <c r="M6" s="36"/>
      <c r="N6" s="37"/>
      <c r="O6" s="35" t="s">
        <v>20</v>
      </c>
      <c r="P6" s="36"/>
      <c r="Q6" s="37"/>
      <c r="R6" s="35" t="s">
        <v>8</v>
      </c>
      <c r="S6" s="36"/>
      <c r="T6" s="37"/>
      <c r="U6" s="35" t="s">
        <v>19</v>
      </c>
      <c r="V6" s="36"/>
      <c r="W6" s="37"/>
      <c r="X6" s="35" t="s">
        <v>21</v>
      </c>
      <c r="Y6" s="36"/>
      <c r="Z6" s="37"/>
      <c r="AA6" s="35" t="s">
        <v>25</v>
      </c>
      <c r="AB6" s="36"/>
      <c r="AC6" s="37"/>
      <c r="AD6" s="50" t="s">
        <v>26</v>
      </c>
      <c r="AE6" s="51"/>
      <c r="AF6" s="52"/>
      <c r="AG6" s="35" t="s">
        <v>24</v>
      </c>
      <c r="AH6" s="36"/>
      <c r="AI6" s="37"/>
      <c r="AJ6" s="46"/>
      <c r="AK6" s="46"/>
      <c r="AL6" s="46"/>
      <c r="AM6" s="35" t="s">
        <v>22</v>
      </c>
      <c r="AN6" s="36"/>
      <c r="AO6" s="37"/>
      <c r="AP6" s="35" t="s">
        <v>23</v>
      </c>
      <c r="AQ6" s="36"/>
      <c r="AR6" s="37"/>
      <c r="AS6" s="38"/>
      <c r="AT6" s="39"/>
      <c r="AU6" s="40"/>
      <c r="AV6" s="60"/>
      <c r="AW6" s="61"/>
      <c r="AX6" s="61"/>
      <c r="AY6" s="56" t="s">
        <v>13</v>
      </c>
      <c r="AZ6" s="56"/>
      <c r="BA6" s="56"/>
      <c r="BB6" s="56"/>
      <c r="BC6" s="56"/>
      <c r="BD6" s="56"/>
      <c r="BE6" s="56"/>
      <c r="BF6" s="56"/>
      <c r="BG6" s="56"/>
      <c r="BH6" s="46"/>
      <c r="BI6" s="46"/>
      <c r="BJ6" s="46"/>
      <c r="BK6" s="38"/>
      <c r="BL6" s="39"/>
      <c r="BM6" s="40"/>
      <c r="BN6" s="38"/>
      <c r="BO6" s="39"/>
      <c r="BP6" s="40"/>
      <c r="BQ6" s="6"/>
      <c r="BR6" s="6"/>
    </row>
    <row r="7" spans="1:70" ht="168" customHeight="1">
      <c r="A7" s="40"/>
      <c r="B7" s="67"/>
      <c r="C7" s="41"/>
      <c r="D7" s="42"/>
      <c r="E7" s="43"/>
      <c r="F7" s="46"/>
      <c r="G7" s="46"/>
      <c r="H7" s="46"/>
      <c r="I7" s="41"/>
      <c r="J7" s="42"/>
      <c r="K7" s="43"/>
      <c r="L7" s="41"/>
      <c r="M7" s="42"/>
      <c r="N7" s="43"/>
      <c r="O7" s="41"/>
      <c r="P7" s="42"/>
      <c r="Q7" s="43"/>
      <c r="R7" s="41"/>
      <c r="S7" s="42"/>
      <c r="T7" s="43"/>
      <c r="U7" s="41"/>
      <c r="V7" s="42"/>
      <c r="W7" s="43"/>
      <c r="X7" s="41"/>
      <c r="Y7" s="42"/>
      <c r="Z7" s="43"/>
      <c r="AA7" s="41"/>
      <c r="AB7" s="42"/>
      <c r="AC7" s="43"/>
      <c r="AD7" s="53"/>
      <c r="AE7" s="54"/>
      <c r="AF7" s="55"/>
      <c r="AG7" s="41"/>
      <c r="AH7" s="42"/>
      <c r="AI7" s="43"/>
      <c r="AJ7" s="46"/>
      <c r="AK7" s="46"/>
      <c r="AL7" s="46"/>
      <c r="AM7" s="41"/>
      <c r="AN7" s="42"/>
      <c r="AO7" s="43"/>
      <c r="AP7" s="41"/>
      <c r="AQ7" s="42"/>
      <c r="AR7" s="43"/>
      <c r="AS7" s="41"/>
      <c r="AT7" s="42"/>
      <c r="AU7" s="43"/>
      <c r="AV7" s="62"/>
      <c r="AW7" s="63"/>
      <c r="AX7" s="63"/>
      <c r="AY7" s="56"/>
      <c r="AZ7" s="56"/>
      <c r="BA7" s="56"/>
      <c r="BB7" s="56"/>
      <c r="BC7" s="56"/>
      <c r="BD7" s="56"/>
      <c r="BE7" s="56"/>
      <c r="BF7" s="56"/>
      <c r="BG7" s="56"/>
      <c r="BH7" s="46"/>
      <c r="BI7" s="46"/>
      <c r="BJ7" s="46"/>
      <c r="BK7" s="41"/>
      <c r="BL7" s="42"/>
      <c r="BM7" s="43"/>
      <c r="BN7" s="41"/>
      <c r="BO7" s="42"/>
      <c r="BP7" s="43"/>
      <c r="BQ7" s="6"/>
      <c r="BR7" s="6"/>
    </row>
    <row r="8" spans="1:70" ht="63">
      <c r="A8" s="43"/>
      <c r="B8" s="68"/>
      <c r="C8" s="8" t="s">
        <v>14</v>
      </c>
      <c r="D8" s="8" t="s">
        <v>15</v>
      </c>
      <c r="E8" s="8" t="s">
        <v>16</v>
      </c>
      <c r="F8" s="8" t="s">
        <v>14</v>
      </c>
      <c r="G8" s="8" t="s">
        <v>15</v>
      </c>
      <c r="H8" s="8" t="s">
        <v>16</v>
      </c>
      <c r="I8" s="8" t="s">
        <v>14</v>
      </c>
      <c r="J8" s="8" t="s">
        <v>15</v>
      </c>
      <c r="K8" s="8" t="s">
        <v>16</v>
      </c>
      <c r="L8" s="8" t="s">
        <v>14</v>
      </c>
      <c r="M8" s="8" t="s">
        <v>15</v>
      </c>
      <c r="N8" s="8" t="s">
        <v>16</v>
      </c>
      <c r="O8" s="8" t="s">
        <v>14</v>
      </c>
      <c r="P8" s="8" t="s">
        <v>15</v>
      </c>
      <c r="Q8" s="8" t="s">
        <v>16</v>
      </c>
      <c r="R8" s="8" t="s">
        <v>14</v>
      </c>
      <c r="S8" s="8" t="s">
        <v>15</v>
      </c>
      <c r="T8" s="8" t="s">
        <v>16</v>
      </c>
      <c r="U8" s="8" t="s">
        <v>14</v>
      </c>
      <c r="V8" s="8" t="s">
        <v>15</v>
      </c>
      <c r="W8" s="8" t="s">
        <v>16</v>
      </c>
      <c r="X8" s="8" t="s">
        <v>14</v>
      </c>
      <c r="Y8" s="8" t="s">
        <v>15</v>
      </c>
      <c r="Z8" s="8" t="s">
        <v>16</v>
      </c>
      <c r="AA8" s="8" t="s">
        <v>14</v>
      </c>
      <c r="AB8" s="8" t="s">
        <v>15</v>
      </c>
      <c r="AC8" s="8" t="s">
        <v>16</v>
      </c>
      <c r="AD8" s="9" t="s">
        <v>14</v>
      </c>
      <c r="AE8" s="9" t="s">
        <v>15</v>
      </c>
      <c r="AF8" s="9" t="s">
        <v>16</v>
      </c>
      <c r="AG8" s="8" t="s">
        <v>14</v>
      </c>
      <c r="AH8" s="8" t="s">
        <v>15</v>
      </c>
      <c r="AI8" s="8" t="s">
        <v>16</v>
      </c>
      <c r="AJ8" s="8" t="s">
        <v>14</v>
      </c>
      <c r="AK8" s="8" t="s">
        <v>15</v>
      </c>
      <c r="AL8" s="8" t="s">
        <v>16</v>
      </c>
      <c r="AM8" s="8" t="s">
        <v>14</v>
      </c>
      <c r="AN8" s="8" t="s">
        <v>15</v>
      </c>
      <c r="AO8" s="8" t="s">
        <v>16</v>
      </c>
      <c r="AP8" s="8" t="s">
        <v>14</v>
      </c>
      <c r="AQ8" s="8" t="s">
        <v>15</v>
      </c>
      <c r="AR8" s="8" t="s">
        <v>16</v>
      </c>
      <c r="AS8" s="8" t="s">
        <v>14</v>
      </c>
      <c r="AT8" s="8" t="s">
        <v>15</v>
      </c>
      <c r="AU8" s="8" t="s">
        <v>16</v>
      </c>
      <c r="AV8" s="8" t="s">
        <v>14</v>
      </c>
      <c r="AW8" s="8" t="s">
        <v>15</v>
      </c>
      <c r="AX8" s="8" t="s">
        <v>16</v>
      </c>
      <c r="AY8" s="8" t="s">
        <v>14</v>
      </c>
      <c r="AZ8" s="8" t="s">
        <v>15</v>
      </c>
      <c r="BA8" s="8" t="s">
        <v>16</v>
      </c>
      <c r="BB8" s="8" t="s">
        <v>14</v>
      </c>
      <c r="BC8" s="8" t="s">
        <v>15</v>
      </c>
      <c r="BD8" s="8" t="s">
        <v>16</v>
      </c>
      <c r="BE8" s="8" t="s">
        <v>14</v>
      </c>
      <c r="BF8" s="8" t="s">
        <v>15</v>
      </c>
      <c r="BG8" s="8" t="s">
        <v>16</v>
      </c>
      <c r="BH8" s="8" t="s">
        <v>14</v>
      </c>
      <c r="BI8" s="8" t="s">
        <v>15</v>
      </c>
      <c r="BJ8" s="8" t="s">
        <v>16</v>
      </c>
      <c r="BK8" s="8" t="s">
        <v>14</v>
      </c>
      <c r="BL8" s="8" t="s">
        <v>15</v>
      </c>
      <c r="BM8" s="8" t="s">
        <v>16</v>
      </c>
      <c r="BN8" s="8" t="s">
        <v>14</v>
      </c>
      <c r="BO8" s="8" t="s">
        <v>15</v>
      </c>
      <c r="BP8" s="8" t="s">
        <v>16</v>
      </c>
      <c r="BQ8" s="6"/>
      <c r="BR8" s="6"/>
    </row>
    <row r="9" spans="1:70" ht="1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  <c r="Z9" s="10">
        <v>26</v>
      </c>
      <c r="AA9" s="10">
        <v>27</v>
      </c>
      <c r="AB9" s="10">
        <v>28</v>
      </c>
      <c r="AC9" s="10">
        <v>29</v>
      </c>
      <c r="AD9" s="10">
        <v>30</v>
      </c>
      <c r="AE9" s="10">
        <v>31</v>
      </c>
      <c r="AF9" s="10">
        <v>32</v>
      </c>
      <c r="AG9" s="10">
        <v>33</v>
      </c>
      <c r="AH9" s="10">
        <v>34</v>
      </c>
      <c r="AI9" s="10">
        <v>35</v>
      </c>
      <c r="AJ9" s="10">
        <v>36</v>
      </c>
      <c r="AK9" s="10">
        <v>37</v>
      </c>
      <c r="AL9" s="10">
        <v>38</v>
      </c>
      <c r="AM9" s="10">
        <v>39</v>
      </c>
      <c r="AN9" s="10">
        <v>40</v>
      </c>
      <c r="AO9" s="10">
        <v>41</v>
      </c>
      <c r="AP9" s="10">
        <v>42</v>
      </c>
      <c r="AQ9" s="10">
        <v>43</v>
      </c>
      <c r="AR9" s="10">
        <v>44</v>
      </c>
      <c r="AS9" s="10">
        <v>45</v>
      </c>
      <c r="AT9" s="10">
        <v>46</v>
      </c>
      <c r="AU9" s="10">
        <v>47</v>
      </c>
      <c r="AV9" s="10">
        <v>48</v>
      </c>
      <c r="AW9" s="10">
        <v>49</v>
      </c>
      <c r="AX9" s="10">
        <v>50</v>
      </c>
      <c r="AY9" s="10">
        <v>51</v>
      </c>
      <c r="AZ9" s="10">
        <v>52</v>
      </c>
      <c r="BA9" s="10">
        <v>53</v>
      </c>
      <c r="BB9" s="10">
        <v>54</v>
      </c>
      <c r="BC9" s="10">
        <v>55</v>
      </c>
      <c r="BD9" s="10">
        <v>56</v>
      </c>
      <c r="BE9" s="10">
        <v>57</v>
      </c>
      <c r="BF9" s="10">
        <v>58</v>
      </c>
      <c r="BG9" s="10">
        <v>59</v>
      </c>
      <c r="BH9" s="10">
        <v>60</v>
      </c>
      <c r="BI9" s="10">
        <v>61</v>
      </c>
      <c r="BJ9" s="10">
        <v>62</v>
      </c>
      <c r="BK9" s="10">
        <v>63</v>
      </c>
      <c r="BL9" s="10">
        <v>64</v>
      </c>
      <c r="BM9" s="10">
        <v>65</v>
      </c>
      <c r="BN9" s="10">
        <v>63</v>
      </c>
      <c r="BO9" s="10">
        <v>64</v>
      </c>
      <c r="BP9" s="10">
        <v>65</v>
      </c>
      <c r="BQ9" s="6"/>
      <c r="BR9" s="6"/>
    </row>
    <row r="10" spans="1:70" ht="15.75">
      <c r="A10" s="11">
        <v>1</v>
      </c>
      <c r="B10" s="12" t="s">
        <v>27</v>
      </c>
      <c r="C10" s="13">
        <f aca="true" t="shared" si="0" ref="C10:C28">F10+AJ10</f>
        <v>7484.9</v>
      </c>
      <c r="D10" s="14">
        <f aca="true" t="shared" si="1" ref="D10:D28">G10+AK10</f>
        <v>7789.599999999999</v>
      </c>
      <c r="E10" s="14">
        <f>D10/C10*100</f>
        <v>104.07086267017596</v>
      </c>
      <c r="F10" s="15">
        <v>1229</v>
      </c>
      <c r="G10" s="16">
        <v>1281.2</v>
      </c>
      <c r="H10" s="14">
        <f>G10/F10*100</f>
        <v>104.24735557363711</v>
      </c>
      <c r="I10" s="15">
        <v>200</v>
      </c>
      <c r="J10" s="16">
        <v>206.1</v>
      </c>
      <c r="K10" s="14">
        <f aca="true" t="shared" si="2" ref="K10:K29">J10/I10*100</f>
        <v>103.05</v>
      </c>
      <c r="L10" s="15">
        <v>0</v>
      </c>
      <c r="M10" s="16">
        <v>0</v>
      </c>
      <c r="N10" s="14" t="e">
        <f>M10/L10*100</f>
        <v>#DIV/0!</v>
      </c>
      <c r="O10" s="15">
        <v>90</v>
      </c>
      <c r="P10" s="16">
        <v>84</v>
      </c>
      <c r="Q10" s="14">
        <f>P10/O10*100</f>
        <v>93.33333333333333</v>
      </c>
      <c r="R10" s="15">
        <v>425</v>
      </c>
      <c r="S10" s="16">
        <v>417.1</v>
      </c>
      <c r="T10" s="14">
        <f>S10/R10*100</f>
        <v>98.14117647058825</v>
      </c>
      <c r="U10" s="15">
        <v>0</v>
      </c>
      <c r="V10" s="17">
        <v>0</v>
      </c>
      <c r="W10" s="14" t="e">
        <f>V10/U10*100</f>
        <v>#DIV/0!</v>
      </c>
      <c r="X10" s="15">
        <v>69</v>
      </c>
      <c r="Y10" s="17">
        <v>61.1</v>
      </c>
      <c r="Z10" s="14">
        <f>Y10/X10*100</f>
        <v>88.55072463768117</v>
      </c>
      <c r="AA10" s="15">
        <v>1</v>
      </c>
      <c r="AB10" s="16">
        <v>0</v>
      </c>
      <c r="AC10" s="14">
        <f>AB10/AA10*100</f>
        <v>0</v>
      </c>
      <c r="AD10" s="14">
        <v>0</v>
      </c>
      <c r="AE10" s="14">
        <v>0</v>
      </c>
      <c r="AF10" s="14" t="e">
        <f>AE10/AD10*100</f>
        <v>#DIV/0!</v>
      </c>
      <c r="AG10" s="14">
        <v>0</v>
      </c>
      <c r="AH10" s="14">
        <v>0</v>
      </c>
      <c r="AI10" s="14" t="e">
        <f>AH10/AG10*100</f>
        <v>#DIV/0!</v>
      </c>
      <c r="AJ10" s="15">
        <v>6255.9</v>
      </c>
      <c r="AK10" s="16">
        <v>6508.4</v>
      </c>
      <c r="AL10" s="14">
        <f>AK10/AJ10*100</f>
        <v>104.03618983679405</v>
      </c>
      <c r="AM10" s="15">
        <v>2009.2</v>
      </c>
      <c r="AN10" s="16">
        <v>2009.2</v>
      </c>
      <c r="AO10" s="14">
        <f>AN10/AM10*100</f>
        <v>100</v>
      </c>
      <c r="AP10" s="15">
        <v>1467.9</v>
      </c>
      <c r="AQ10" s="16">
        <v>1467.9</v>
      </c>
      <c r="AR10" s="14">
        <f>AQ10/AP10*100</f>
        <v>100</v>
      </c>
      <c r="AS10" s="18">
        <v>7894.9</v>
      </c>
      <c r="AT10" s="19">
        <v>7762.9</v>
      </c>
      <c r="AU10" s="14">
        <f>AT10/AS10*100</f>
        <v>98.32803455395255</v>
      </c>
      <c r="AV10" s="20">
        <v>1984.6</v>
      </c>
      <c r="AW10" s="19">
        <v>1982.6</v>
      </c>
      <c r="AX10" s="14">
        <f>AW10/AV10*100</f>
        <v>99.89922402499244</v>
      </c>
      <c r="AY10" s="21">
        <v>1370.2</v>
      </c>
      <c r="AZ10" s="19">
        <v>1369.8</v>
      </c>
      <c r="BA10" s="14">
        <f aca="true" t="shared" si="3" ref="BA10:BA29">AZ10/AY10*100</f>
        <v>99.97080718143336</v>
      </c>
      <c r="BB10" s="22">
        <v>2532.6</v>
      </c>
      <c r="BC10" s="23">
        <v>2440.9</v>
      </c>
      <c r="BD10" s="14">
        <f>BC10/BB10*100</f>
        <v>96.37921503593147</v>
      </c>
      <c r="BE10" s="21">
        <v>162.7</v>
      </c>
      <c r="BF10" s="23">
        <v>150</v>
      </c>
      <c r="BG10" s="14">
        <f>BF10/BE10*100</f>
        <v>92.19422249539029</v>
      </c>
      <c r="BH10" s="21">
        <v>3048.9</v>
      </c>
      <c r="BI10" s="19">
        <v>3023.2</v>
      </c>
      <c r="BJ10" s="14">
        <f>BI10/BH10*100</f>
        <v>99.15707304273673</v>
      </c>
      <c r="BK10" s="24">
        <v>-410</v>
      </c>
      <c r="BL10" s="24">
        <v>26.7</v>
      </c>
      <c r="BM10" s="14">
        <f>BL10/BK10*100</f>
        <v>-6.51219512195122</v>
      </c>
      <c r="BN10" s="24">
        <f aca="true" t="shared" si="4" ref="BN10:BN28">C10-AS10</f>
        <v>-410</v>
      </c>
      <c r="BO10" s="24">
        <f aca="true" t="shared" si="5" ref="BO10:BO28">D10-AT10</f>
        <v>26.699999999999818</v>
      </c>
      <c r="BP10" s="14">
        <f>BO10/BN10*100</f>
        <v>-6.512195121951176</v>
      </c>
      <c r="BQ10" s="6"/>
      <c r="BR10" s="25"/>
    </row>
    <row r="11" spans="1:70" ht="15.75">
      <c r="A11" s="11">
        <v>2</v>
      </c>
      <c r="B11" s="12" t="s">
        <v>28</v>
      </c>
      <c r="C11" s="13">
        <f t="shared" si="0"/>
        <v>4148</v>
      </c>
      <c r="D11" s="14">
        <f t="shared" si="1"/>
        <v>4190.9</v>
      </c>
      <c r="E11" s="14">
        <f aca="true" t="shared" si="6" ref="E11:E28">D11/C11*100</f>
        <v>101.03423336547732</v>
      </c>
      <c r="F11" s="15">
        <v>797</v>
      </c>
      <c r="G11" s="16">
        <v>839.9</v>
      </c>
      <c r="H11" s="14">
        <f aca="true" t="shared" si="7" ref="H11:H28">G11/F11*100</f>
        <v>105.38268506900879</v>
      </c>
      <c r="I11" s="15">
        <v>26</v>
      </c>
      <c r="J11" s="16">
        <v>26.3</v>
      </c>
      <c r="K11" s="14">
        <f t="shared" si="2"/>
        <v>101.15384615384615</v>
      </c>
      <c r="L11" s="15">
        <v>51.4</v>
      </c>
      <c r="M11" s="16">
        <v>51.4</v>
      </c>
      <c r="N11" s="14">
        <f aca="true" t="shared" si="8" ref="N11:N28">M11/L11*100</f>
        <v>100</v>
      </c>
      <c r="O11" s="15">
        <v>70</v>
      </c>
      <c r="P11" s="16">
        <v>72.3</v>
      </c>
      <c r="Q11" s="14">
        <f aca="true" t="shared" si="9" ref="Q11:Q28">P11/O11*100</f>
        <v>103.28571428571429</v>
      </c>
      <c r="R11" s="15">
        <v>230</v>
      </c>
      <c r="S11" s="16">
        <v>220.7</v>
      </c>
      <c r="T11" s="14">
        <f>S11/R11*100</f>
        <v>95.95652173913042</v>
      </c>
      <c r="U11" s="15">
        <v>0</v>
      </c>
      <c r="V11" s="17">
        <v>0</v>
      </c>
      <c r="W11" s="14" t="e">
        <f aca="true" t="shared" si="10" ref="W11:W28">V11/U11*100</f>
        <v>#DIV/0!</v>
      </c>
      <c r="X11" s="15">
        <v>20</v>
      </c>
      <c r="Y11" s="17">
        <v>8.7</v>
      </c>
      <c r="Z11" s="14">
        <f aca="true" t="shared" si="11" ref="Z11:Z28">Y11/X11*100</f>
        <v>43.49999999999999</v>
      </c>
      <c r="AA11" s="15">
        <v>0</v>
      </c>
      <c r="AB11" s="16">
        <v>0</v>
      </c>
      <c r="AC11" s="14" t="e">
        <f aca="true" t="shared" si="12" ref="AC11:AC28">AB11/AA11*100</f>
        <v>#DIV/0!</v>
      </c>
      <c r="AD11" s="14">
        <v>0</v>
      </c>
      <c r="AE11" s="14">
        <v>0</v>
      </c>
      <c r="AF11" s="14" t="e">
        <f aca="true" t="shared" si="13" ref="AF11:AF30">AE11/AD11*100</f>
        <v>#DIV/0!</v>
      </c>
      <c r="AG11" s="14">
        <v>0</v>
      </c>
      <c r="AH11" s="14">
        <v>0</v>
      </c>
      <c r="AI11" s="14" t="e">
        <f aca="true" t="shared" si="14" ref="AI11:AI30">AH11/AG11*100</f>
        <v>#DIV/0!</v>
      </c>
      <c r="AJ11" s="15">
        <v>3351</v>
      </c>
      <c r="AK11" s="16">
        <v>3351</v>
      </c>
      <c r="AL11" s="14">
        <f aca="true" t="shared" si="15" ref="AL11:AL28">AK11/AJ11*100</f>
        <v>100</v>
      </c>
      <c r="AM11" s="15">
        <v>1829.9</v>
      </c>
      <c r="AN11" s="16">
        <v>1829.9</v>
      </c>
      <c r="AO11" s="14">
        <f aca="true" t="shared" si="16" ref="AO11:AO28">AN11/AM11*100</f>
        <v>100</v>
      </c>
      <c r="AP11" s="15">
        <v>753.5</v>
      </c>
      <c r="AQ11" s="16">
        <v>753.5</v>
      </c>
      <c r="AR11" s="14">
        <f>AQ11/AP11*100</f>
        <v>100</v>
      </c>
      <c r="AS11" s="18">
        <v>4188</v>
      </c>
      <c r="AT11" s="19">
        <v>4184.9</v>
      </c>
      <c r="AU11" s="14">
        <f aca="true" t="shared" si="17" ref="AU11:AU28">AT11/AS11*100</f>
        <v>99.92597898758356</v>
      </c>
      <c r="AV11" s="26">
        <v>1642.8</v>
      </c>
      <c r="AW11" s="19">
        <v>1639.7</v>
      </c>
      <c r="AX11" s="14">
        <f aca="true" t="shared" si="18" ref="AX11:AX28">AW11/AV11*100</f>
        <v>99.81129778427076</v>
      </c>
      <c r="AY11" s="21">
        <v>1206.5</v>
      </c>
      <c r="AZ11" s="19">
        <v>1204.4</v>
      </c>
      <c r="BA11" s="14">
        <f t="shared" si="3"/>
        <v>99.82594280978037</v>
      </c>
      <c r="BB11" s="27">
        <v>724.6</v>
      </c>
      <c r="BC11" s="23">
        <v>724.6</v>
      </c>
      <c r="BD11" s="14">
        <f aca="true" t="shared" si="19" ref="BD11:BD28">BC11/BB11*100</f>
        <v>100</v>
      </c>
      <c r="BE11" s="21">
        <v>117.1</v>
      </c>
      <c r="BF11" s="23">
        <v>117.1</v>
      </c>
      <c r="BG11" s="14">
        <f aca="true" t="shared" si="20" ref="BG11:BG28">BF11/BE11*100</f>
        <v>100</v>
      </c>
      <c r="BH11" s="21">
        <v>1473.2</v>
      </c>
      <c r="BI11" s="19">
        <v>1473.2</v>
      </c>
      <c r="BJ11" s="14">
        <f aca="true" t="shared" si="21" ref="BJ11:BJ28">BI11/BH11*100</f>
        <v>100</v>
      </c>
      <c r="BK11" s="24">
        <v>-40</v>
      </c>
      <c r="BL11" s="24">
        <v>6</v>
      </c>
      <c r="BM11" s="14">
        <f>BL11/BK11*100</f>
        <v>-15</v>
      </c>
      <c r="BN11" s="24">
        <f t="shared" si="4"/>
        <v>-40</v>
      </c>
      <c r="BO11" s="24">
        <f t="shared" si="5"/>
        <v>6</v>
      </c>
      <c r="BP11" s="14">
        <f aca="true" t="shared" si="22" ref="BP11:BP28">BO11/BN11*100</f>
        <v>-15</v>
      </c>
      <c r="BQ11" s="6"/>
      <c r="BR11" s="25"/>
    </row>
    <row r="12" spans="1:70" ht="15.75">
      <c r="A12" s="11">
        <v>3</v>
      </c>
      <c r="B12" s="12" t="s">
        <v>29</v>
      </c>
      <c r="C12" s="13">
        <f t="shared" si="0"/>
        <v>5786</v>
      </c>
      <c r="D12" s="14">
        <f t="shared" si="1"/>
        <v>5824.3</v>
      </c>
      <c r="E12" s="14">
        <f t="shared" si="6"/>
        <v>100.66194262011751</v>
      </c>
      <c r="F12" s="15">
        <v>1381.2</v>
      </c>
      <c r="G12" s="16">
        <v>1362.5</v>
      </c>
      <c r="H12" s="14">
        <f t="shared" si="7"/>
        <v>98.64610483637416</v>
      </c>
      <c r="I12" s="15">
        <v>86</v>
      </c>
      <c r="J12" s="16">
        <v>91.1</v>
      </c>
      <c r="K12" s="14">
        <f t="shared" si="2"/>
        <v>105.93023255813954</v>
      </c>
      <c r="L12" s="15">
        <v>4</v>
      </c>
      <c r="M12" s="16">
        <v>3.6</v>
      </c>
      <c r="N12" s="14">
        <f t="shared" si="8"/>
        <v>90</v>
      </c>
      <c r="O12" s="15">
        <v>190</v>
      </c>
      <c r="P12" s="16">
        <v>193.7</v>
      </c>
      <c r="Q12" s="14">
        <f t="shared" si="9"/>
        <v>101.94736842105263</v>
      </c>
      <c r="R12" s="28">
        <v>500</v>
      </c>
      <c r="S12" s="16">
        <v>415.7</v>
      </c>
      <c r="T12" s="14">
        <f aca="true" t="shared" si="23" ref="T12:T28">S12/R12*100</f>
        <v>83.14</v>
      </c>
      <c r="U12" s="15">
        <v>0</v>
      </c>
      <c r="V12" s="17">
        <v>0</v>
      </c>
      <c r="W12" s="14" t="e">
        <f t="shared" si="10"/>
        <v>#DIV/0!</v>
      </c>
      <c r="X12" s="15">
        <v>179</v>
      </c>
      <c r="Y12" s="17">
        <v>170.5</v>
      </c>
      <c r="Z12" s="14">
        <f t="shared" si="11"/>
        <v>95.25139664804469</v>
      </c>
      <c r="AA12" s="15">
        <v>1</v>
      </c>
      <c r="AB12" s="16">
        <v>0</v>
      </c>
      <c r="AC12" s="14">
        <f t="shared" si="12"/>
        <v>0</v>
      </c>
      <c r="AD12" s="14">
        <v>0</v>
      </c>
      <c r="AE12" s="14">
        <v>0</v>
      </c>
      <c r="AF12" s="14" t="e">
        <f t="shared" si="13"/>
        <v>#DIV/0!</v>
      </c>
      <c r="AG12" s="14">
        <v>0</v>
      </c>
      <c r="AH12" s="14">
        <v>0</v>
      </c>
      <c r="AI12" s="14" t="e">
        <f t="shared" si="14"/>
        <v>#DIV/0!</v>
      </c>
      <c r="AJ12" s="15">
        <v>4404.8</v>
      </c>
      <c r="AK12" s="16">
        <v>4461.8</v>
      </c>
      <c r="AL12" s="14">
        <f t="shared" si="15"/>
        <v>101.294042862332</v>
      </c>
      <c r="AM12" s="15">
        <v>1650.5</v>
      </c>
      <c r="AN12" s="16">
        <v>1650.5</v>
      </c>
      <c r="AO12" s="14">
        <f t="shared" si="16"/>
        <v>100</v>
      </c>
      <c r="AP12" s="15">
        <v>280.9</v>
      </c>
      <c r="AQ12" s="16">
        <v>280.9</v>
      </c>
      <c r="AR12" s="14">
        <f aca="true" t="shared" si="24" ref="AR12:AR28">AQ12/AP12*100</f>
        <v>100</v>
      </c>
      <c r="AS12" s="27">
        <v>5935.9</v>
      </c>
      <c r="AT12" s="19">
        <v>5892.5</v>
      </c>
      <c r="AU12" s="14">
        <f t="shared" si="17"/>
        <v>99.2688556074058</v>
      </c>
      <c r="AV12" s="26">
        <v>1513.8</v>
      </c>
      <c r="AW12" s="19">
        <v>1495.3</v>
      </c>
      <c r="AX12" s="14">
        <f t="shared" si="18"/>
        <v>98.7779098956269</v>
      </c>
      <c r="AY12" s="21">
        <v>1155.1</v>
      </c>
      <c r="AZ12" s="19">
        <v>1137.6</v>
      </c>
      <c r="BA12" s="14">
        <f t="shared" si="3"/>
        <v>98.48497965544108</v>
      </c>
      <c r="BB12" s="27">
        <v>794.9</v>
      </c>
      <c r="BC12" s="23">
        <v>793.8</v>
      </c>
      <c r="BD12" s="14">
        <f t="shared" si="19"/>
        <v>99.86161781356145</v>
      </c>
      <c r="BE12" s="21">
        <v>1528.6</v>
      </c>
      <c r="BF12" s="23">
        <v>1527.9</v>
      </c>
      <c r="BG12" s="14">
        <f t="shared" si="20"/>
        <v>99.95420646343061</v>
      </c>
      <c r="BH12" s="21">
        <v>1931.5</v>
      </c>
      <c r="BI12" s="19">
        <v>1908.4</v>
      </c>
      <c r="BJ12" s="14">
        <f t="shared" si="21"/>
        <v>98.8040383121926</v>
      </c>
      <c r="BK12" s="24">
        <v>-149.9</v>
      </c>
      <c r="BL12" s="24">
        <v>-68.2</v>
      </c>
      <c r="BM12" s="14">
        <f>BL12/BK12*100</f>
        <v>45.496997998665776</v>
      </c>
      <c r="BN12" s="24">
        <f t="shared" si="4"/>
        <v>-149.89999999999964</v>
      </c>
      <c r="BO12" s="24">
        <f t="shared" si="5"/>
        <v>-68.19999999999982</v>
      </c>
      <c r="BP12" s="14">
        <f t="shared" si="22"/>
        <v>45.49699799866577</v>
      </c>
      <c r="BQ12" s="6"/>
      <c r="BR12" s="25"/>
    </row>
    <row r="13" spans="1:70" ht="15" customHeight="1">
      <c r="A13" s="11">
        <v>4</v>
      </c>
      <c r="B13" s="12" t="s">
        <v>30</v>
      </c>
      <c r="C13" s="13">
        <f t="shared" si="0"/>
        <v>3405.2</v>
      </c>
      <c r="D13" s="14">
        <f t="shared" si="1"/>
        <v>3479.2999999999997</v>
      </c>
      <c r="E13" s="14">
        <f t="shared" si="6"/>
        <v>102.17608363679078</v>
      </c>
      <c r="F13" s="15">
        <v>1218.5</v>
      </c>
      <c r="G13" s="16">
        <v>1224.6</v>
      </c>
      <c r="H13" s="14">
        <f t="shared" si="7"/>
        <v>100.50061551087401</v>
      </c>
      <c r="I13" s="15">
        <v>177.5</v>
      </c>
      <c r="J13" s="16">
        <v>171.6</v>
      </c>
      <c r="K13" s="14">
        <f t="shared" si="2"/>
        <v>96.67605633802818</v>
      </c>
      <c r="L13" s="15">
        <v>28.7</v>
      </c>
      <c r="M13" s="16">
        <v>28.7</v>
      </c>
      <c r="N13" s="14">
        <f t="shared" si="8"/>
        <v>100</v>
      </c>
      <c r="O13" s="15">
        <v>67.9</v>
      </c>
      <c r="P13" s="16">
        <v>68</v>
      </c>
      <c r="Q13" s="14">
        <f t="shared" si="9"/>
        <v>100.14727540500736</v>
      </c>
      <c r="R13" s="15">
        <v>393.1</v>
      </c>
      <c r="S13" s="16">
        <v>364.7</v>
      </c>
      <c r="T13" s="14">
        <f t="shared" si="23"/>
        <v>92.77537522258966</v>
      </c>
      <c r="U13" s="15">
        <v>0</v>
      </c>
      <c r="V13" s="17">
        <v>0</v>
      </c>
      <c r="W13" s="14" t="e">
        <f t="shared" si="10"/>
        <v>#DIV/0!</v>
      </c>
      <c r="X13" s="15">
        <v>100</v>
      </c>
      <c r="Y13" s="17">
        <v>70.4</v>
      </c>
      <c r="Z13" s="14">
        <f t="shared" si="11"/>
        <v>70.4</v>
      </c>
      <c r="AA13" s="15">
        <v>0</v>
      </c>
      <c r="AB13" s="16">
        <v>0</v>
      </c>
      <c r="AC13" s="14" t="e">
        <f t="shared" si="12"/>
        <v>#DIV/0!</v>
      </c>
      <c r="AD13" s="14">
        <v>0</v>
      </c>
      <c r="AE13" s="14">
        <v>0</v>
      </c>
      <c r="AF13" s="14" t="e">
        <f t="shared" si="13"/>
        <v>#DIV/0!</v>
      </c>
      <c r="AG13" s="14">
        <v>0</v>
      </c>
      <c r="AH13" s="14">
        <v>0</v>
      </c>
      <c r="AI13" s="14" t="e">
        <f t="shared" si="14"/>
        <v>#DIV/0!</v>
      </c>
      <c r="AJ13" s="15">
        <v>2186.7</v>
      </c>
      <c r="AK13" s="16">
        <v>2254.7</v>
      </c>
      <c r="AL13" s="14">
        <f t="shared" si="15"/>
        <v>103.10970869346502</v>
      </c>
      <c r="AM13" s="15">
        <v>596.3</v>
      </c>
      <c r="AN13" s="16">
        <v>596.3</v>
      </c>
      <c r="AO13" s="14">
        <f t="shared" si="16"/>
        <v>100</v>
      </c>
      <c r="AP13" s="15">
        <v>800.1</v>
      </c>
      <c r="AQ13" s="16">
        <v>800.1</v>
      </c>
      <c r="AR13" s="14">
        <f t="shared" si="24"/>
        <v>100</v>
      </c>
      <c r="AS13" s="27">
        <v>3346.6</v>
      </c>
      <c r="AT13" s="19">
        <v>3257.5</v>
      </c>
      <c r="AU13" s="14">
        <f t="shared" si="17"/>
        <v>97.33759636646148</v>
      </c>
      <c r="AV13" s="26">
        <v>1188.4</v>
      </c>
      <c r="AW13" s="19">
        <v>1166.4</v>
      </c>
      <c r="AX13" s="14">
        <f t="shared" si="18"/>
        <v>98.14877145742174</v>
      </c>
      <c r="AY13" s="21">
        <v>986.7</v>
      </c>
      <c r="AZ13" s="19">
        <v>967.9</v>
      </c>
      <c r="BA13" s="14">
        <f t="shared" si="3"/>
        <v>98.09465896422418</v>
      </c>
      <c r="BB13" s="27">
        <v>844.5</v>
      </c>
      <c r="BC13" s="23">
        <v>842.2</v>
      </c>
      <c r="BD13" s="14">
        <f t="shared" si="19"/>
        <v>99.72764949674364</v>
      </c>
      <c r="BE13" s="21">
        <v>497.8</v>
      </c>
      <c r="BF13" s="23">
        <v>469.2</v>
      </c>
      <c r="BG13" s="14">
        <f t="shared" si="20"/>
        <v>94.25472077139413</v>
      </c>
      <c r="BH13" s="21">
        <v>725.1</v>
      </c>
      <c r="BI13" s="19">
        <v>688.9</v>
      </c>
      <c r="BJ13" s="14">
        <f t="shared" si="21"/>
        <v>95.00758516066749</v>
      </c>
      <c r="BK13" s="24">
        <v>58.6</v>
      </c>
      <c r="BL13" s="24">
        <v>221.8</v>
      </c>
      <c r="BM13" s="14">
        <f>BL13/BK13*100</f>
        <v>378.4982935153584</v>
      </c>
      <c r="BN13" s="24">
        <f t="shared" si="4"/>
        <v>58.59999999999991</v>
      </c>
      <c r="BO13" s="24">
        <f t="shared" si="5"/>
        <v>221.79999999999973</v>
      </c>
      <c r="BP13" s="14">
        <f>BO13/BN13*100</f>
        <v>378.49829351535845</v>
      </c>
      <c r="BQ13" s="6"/>
      <c r="BR13" s="25"/>
    </row>
    <row r="14" spans="1:70" ht="15.75">
      <c r="A14" s="11">
        <v>5</v>
      </c>
      <c r="B14" s="12" t="s">
        <v>31</v>
      </c>
      <c r="C14" s="13">
        <f t="shared" si="0"/>
        <v>2921.3</v>
      </c>
      <c r="D14" s="14">
        <f t="shared" si="1"/>
        <v>2976.1</v>
      </c>
      <c r="E14" s="14">
        <f t="shared" si="6"/>
        <v>101.8758771779687</v>
      </c>
      <c r="F14" s="15">
        <v>829.7</v>
      </c>
      <c r="G14" s="16">
        <v>822.5</v>
      </c>
      <c r="H14" s="14">
        <f t="shared" si="7"/>
        <v>99.13221646378209</v>
      </c>
      <c r="I14" s="15">
        <v>62</v>
      </c>
      <c r="J14" s="16">
        <v>66.2</v>
      </c>
      <c r="K14" s="14">
        <f t="shared" si="2"/>
        <v>106.7741935483871</v>
      </c>
      <c r="L14" s="15">
        <v>0</v>
      </c>
      <c r="M14" s="16">
        <v>0</v>
      </c>
      <c r="N14" s="14" t="e">
        <f t="shared" si="8"/>
        <v>#DIV/0!</v>
      </c>
      <c r="O14" s="15">
        <v>85</v>
      </c>
      <c r="P14" s="16">
        <v>78.9</v>
      </c>
      <c r="Q14" s="14">
        <f t="shared" si="9"/>
        <v>92.82352941176471</v>
      </c>
      <c r="R14" s="15">
        <v>235</v>
      </c>
      <c r="S14" s="16">
        <v>234.5</v>
      </c>
      <c r="T14" s="14">
        <f t="shared" si="23"/>
        <v>99.7872340425532</v>
      </c>
      <c r="U14" s="15">
        <v>0</v>
      </c>
      <c r="V14" s="17">
        <v>0</v>
      </c>
      <c r="W14" s="14" t="e">
        <f t="shared" si="10"/>
        <v>#DIV/0!</v>
      </c>
      <c r="X14" s="15">
        <v>217</v>
      </c>
      <c r="Y14" s="17">
        <v>152</v>
      </c>
      <c r="Z14" s="14">
        <f t="shared" si="11"/>
        <v>70.04608294930875</v>
      </c>
      <c r="AA14" s="15">
        <v>1</v>
      </c>
      <c r="AB14" s="16">
        <v>26.4</v>
      </c>
      <c r="AC14" s="14">
        <f t="shared" si="12"/>
        <v>2640</v>
      </c>
      <c r="AD14" s="14">
        <v>0</v>
      </c>
      <c r="AE14" s="14">
        <v>0</v>
      </c>
      <c r="AF14" s="14" t="e">
        <f t="shared" si="13"/>
        <v>#DIV/0!</v>
      </c>
      <c r="AG14" s="14">
        <v>0</v>
      </c>
      <c r="AH14" s="14">
        <v>0</v>
      </c>
      <c r="AI14" s="14" t="e">
        <f t="shared" si="14"/>
        <v>#DIV/0!</v>
      </c>
      <c r="AJ14" s="15">
        <v>2091.6</v>
      </c>
      <c r="AK14" s="16">
        <v>2153.6</v>
      </c>
      <c r="AL14" s="14">
        <f t="shared" si="15"/>
        <v>102.96423790399693</v>
      </c>
      <c r="AM14" s="15">
        <v>1127.2</v>
      </c>
      <c r="AN14" s="16">
        <v>1127.2</v>
      </c>
      <c r="AO14" s="14">
        <f t="shared" si="16"/>
        <v>100</v>
      </c>
      <c r="AP14" s="15">
        <v>660.3</v>
      </c>
      <c r="AQ14" s="16">
        <v>660.3</v>
      </c>
      <c r="AR14" s="14">
        <f t="shared" si="24"/>
        <v>100</v>
      </c>
      <c r="AS14" s="27">
        <v>3091.3</v>
      </c>
      <c r="AT14" s="19">
        <v>2974</v>
      </c>
      <c r="AU14" s="14">
        <f t="shared" si="17"/>
        <v>96.20547989518971</v>
      </c>
      <c r="AV14" s="26">
        <v>1283.7</v>
      </c>
      <c r="AW14" s="19">
        <v>1268.8</v>
      </c>
      <c r="AX14" s="14">
        <f t="shared" si="18"/>
        <v>98.83929266962686</v>
      </c>
      <c r="AY14" s="21">
        <v>752.7</v>
      </c>
      <c r="AZ14" s="19">
        <v>748.9</v>
      </c>
      <c r="BA14" s="14">
        <f t="shared" si="3"/>
        <v>99.49515079048757</v>
      </c>
      <c r="BB14" s="27">
        <v>642.8</v>
      </c>
      <c r="BC14" s="23">
        <v>640.8</v>
      </c>
      <c r="BD14" s="14">
        <f t="shared" si="19"/>
        <v>99.68886123210952</v>
      </c>
      <c r="BE14" s="21">
        <v>256.3</v>
      </c>
      <c r="BF14" s="23">
        <v>221.3</v>
      </c>
      <c r="BG14" s="14">
        <f t="shared" si="20"/>
        <v>86.34412797502927</v>
      </c>
      <c r="BH14" s="21">
        <v>807.3</v>
      </c>
      <c r="BI14" s="19">
        <v>741.7</v>
      </c>
      <c r="BJ14" s="14">
        <f t="shared" si="21"/>
        <v>91.87414839588753</v>
      </c>
      <c r="BK14" s="24">
        <v>-170</v>
      </c>
      <c r="BL14" s="24">
        <v>2.1</v>
      </c>
      <c r="BM14" s="14">
        <f aca="true" t="shared" si="25" ref="BM14:BM28">BL14/BK14*100</f>
        <v>-1.2352941176470589</v>
      </c>
      <c r="BN14" s="24">
        <f t="shared" si="4"/>
        <v>-170</v>
      </c>
      <c r="BO14" s="24">
        <f t="shared" si="5"/>
        <v>2.099999999999909</v>
      </c>
      <c r="BP14" s="14">
        <f t="shared" si="22"/>
        <v>-1.2352941176470054</v>
      </c>
      <c r="BQ14" s="6"/>
      <c r="BR14" s="25"/>
    </row>
    <row r="15" spans="1:70" ht="15.75">
      <c r="A15" s="11">
        <v>6</v>
      </c>
      <c r="B15" s="12" t="s">
        <v>32</v>
      </c>
      <c r="C15" s="13">
        <f t="shared" si="0"/>
        <v>3306.9</v>
      </c>
      <c r="D15" s="14">
        <f t="shared" si="1"/>
        <v>3443.4</v>
      </c>
      <c r="E15" s="14">
        <f t="shared" si="6"/>
        <v>104.12773292207203</v>
      </c>
      <c r="F15" s="15">
        <v>1041.5</v>
      </c>
      <c r="G15" s="16">
        <v>1062.9</v>
      </c>
      <c r="H15" s="14">
        <f t="shared" si="7"/>
        <v>102.05472875660107</v>
      </c>
      <c r="I15" s="15">
        <v>28</v>
      </c>
      <c r="J15" s="16">
        <v>27.8</v>
      </c>
      <c r="K15" s="14">
        <f t="shared" si="2"/>
        <v>99.28571428571429</v>
      </c>
      <c r="L15" s="15">
        <v>0</v>
      </c>
      <c r="M15" s="16">
        <v>0</v>
      </c>
      <c r="N15" s="14" t="e">
        <f t="shared" si="8"/>
        <v>#DIV/0!</v>
      </c>
      <c r="O15" s="15">
        <v>145</v>
      </c>
      <c r="P15" s="16">
        <v>144.3</v>
      </c>
      <c r="Q15" s="14">
        <f t="shared" si="9"/>
        <v>99.51724137931035</v>
      </c>
      <c r="R15" s="15">
        <v>333</v>
      </c>
      <c r="S15" s="16">
        <v>339.5</v>
      </c>
      <c r="T15" s="14">
        <f t="shared" si="23"/>
        <v>101.95195195195194</v>
      </c>
      <c r="U15" s="15">
        <v>0</v>
      </c>
      <c r="V15" s="17">
        <v>0</v>
      </c>
      <c r="W15" s="14" t="e">
        <f t="shared" si="10"/>
        <v>#DIV/0!</v>
      </c>
      <c r="X15" s="15">
        <v>150</v>
      </c>
      <c r="Y15" s="17">
        <v>115.1</v>
      </c>
      <c r="Z15" s="14">
        <f t="shared" si="11"/>
        <v>76.73333333333333</v>
      </c>
      <c r="AA15" s="15">
        <v>0</v>
      </c>
      <c r="AB15" s="16">
        <v>0</v>
      </c>
      <c r="AC15" s="14" t="e">
        <f t="shared" si="12"/>
        <v>#DIV/0!</v>
      </c>
      <c r="AD15" s="14">
        <v>0</v>
      </c>
      <c r="AE15" s="14">
        <v>0</v>
      </c>
      <c r="AF15" s="14" t="e">
        <f t="shared" si="13"/>
        <v>#DIV/0!</v>
      </c>
      <c r="AG15" s="14">
        <v>0</v>
      </c>
      <c r="AH15" s="14">
        <v>0</v>
      </c>
      <c r="AI15" s="14" t="e">
        <f t="shared" si="14"/>
        <v>#DIV/0!</v>
      </c>
      <c r="AJ15" s="15">
        <v>2265.4</v>
      </c>
      <c r="AK15" s="16">
        <v>2380.5</v>
      </c>
      <c r="AL15" s="14">
        <f t="shared" si="15"/>
        <v>105.08078043612608</v>
      </c>
      <c r="AM15" s="15">
        <v>1848.8</v>
      </c>
      <c r="AN15" s="16">
        <v>1848.8</v>
      </c>
      <c r="AO15" s="14">
        <f t="shared" si="16"/>
        <v>100</v>
      </c>
      <c r="AP15" s="15">
        <v>22.9</v>
      </c>
      <c r="AQ15" s="16">
        <v>22.9</v>
      </c>
      <c r="AR15" s="14">
        <f t="shared" si="24"/>
        <v>100</v>
      </c>
      <c r="AS15" s="27">
        <v>3660.9</v>
      </c>
      <c r="AT15" s="19">
        <v>3518.4</v>
      </c>
      <c r="AU15" s="14">
        <f t="shared" si="17"/>
        <v>96.10751454560355</v>
      </c>
      <c r="AV15" s="26">
        <v>1312</v>
      </c>
      <c r="AW15" s="19">
        <v>1279.2</v>
      </c>
      <c r="AX15" s="14">
        <f t="shared" si="18"/>
        <v>97.50000000000001</v>
      </c>
      <c r="AY15" s="21">
        <v>1129.8</v>
      </c>
      <c r="AZ15" s="19">
        <v>1098.1</v>
      </c>
      <c r="BA15" s="14">
        <f t="shared" si="3"/>
        <v>97.19419366259514</v>
      </c>
      <c r="BB15" s="27">
        <v>750.5</v>
      </c>
      <c r="BC15" s="23">
        <v>713.6</v>
      </c>
      <c r="BD15" s="14">
        <f t="shared" si="19"/>
        <v>95.08327781479015</v>
      </c>
      <c r="BE15" s="21">
        <v>195.1</v>
      </c>
      <c r="BF15" s="23">
        <v>194.4</v>
      </c>
      <c r="BG15" s="14">
        <f t="shared" si="20"/>
        <v>99.64120963608406</v>
      </c>
      <c r="BH15" s="21">
        <v>1196.3</v>
      </c>
      <c r="BI15" s="19">
        <v>1189.6</v>
      </c>
      <c r="BJ15" s="14">
        <f t="shared" si="21"/>
        <v>99.43993981442782</v>
      </c>
      <c r="BK15" s="24">
        <v>-354</v>
      </c>
      <c r="BL15" s="24">
        <v>-75</v>
      </c>
      <c r="BM15" s="14">
        <f t="shared" si="25"/>
        <v>21.1864406779661</v>
      </c>
      <c r="BN15" s="24">
        <f t="shared" si="4"/>
        <v>-354</v>
      </c>
      <c r="BO15" s="24">
        <f t="shared" si="5"/>
        <v>-75</v>
      </c>
      <c r="BP15" s="14">
        <f t="shared" si="22"/>
        <v>21.1864406779661</v>
      </c>
      <c r="BQ15" s="6"/>
      <c r="BR15" s="25"/>
    </row>
    <row r="16" spans="1:70" ht="15.75">
      <c r="A16" s="11">
        <v>7</v>
      </c>
      <c r="B16" s="12" t="s">
        <v>33</v>
      </c>
      <c r="C16" s="13">
        <f t="shared" si="0"/>
        <v>4108</v>
      </c>
      <c r="D16" s="14">
        <f t="shared" si="1"/>
        <v>4241.9</v>
      </c>
      <c r="E16" s="14">
        <f t="shared" si="6"/>
        <v>103.25949367088607</v>
      </c>
      <c r="F16" s="15">
        <v>886.4</v>
      </c>
      <c r="G16" s="16">
        <v>971.3</v>
      </c>
      <c r="H16" s="14">
        <f t="shared" si="7"/>
        <v>109.57806859205776</v>
      </c>
      <c r="I16" s="15">
        <v>26</v>
      </c>
      <c r="J16" s="16">
        <v>26.2</v>
      </c>
      <c r="K16" s="14">
        <f t="shared" si="2"/>
        <v>100.76923076923077</v>
      </c>
      <c r="L16" s="15">
        <v>0</v>
      </c>
      <c r="M16" s="16">
        <v>0</v>
      </c>
      <c r="N16" s="14" t="e">
        <f t="shared" si="8"/>
        <v>#DIV/0!</v>
      </c>
      <c r="O16" s="15">
        <v>71.3</v>
      </c>
      <c r="P16" s="16">
        <v>87.2</v>
      </c>
      <c r="Q16" s="14">
        <f t="shared" si="9"/>
        <v>122.30014025245444</v>
      </c>
      <c r="R16" s="15">
        <v>297.9</v>
      </c>
      <c r="S16" s="16">
        <v>313.7</v>
      </c>
      <c r="T16" s="14">
        <f t="shared" si="23"/>
        <v>105.30379321920107</v>
      </c>
      <c r="U16" s="15">
        <v>0</v>
      </c>
      <c r="V16" s="17">
        <v>0</v>
      </c>
      <c r="W16" s="14" t="e">
        <f t="shared" si="10"/>
        <v>#DIV/0!</v>
      </c>
      <c r="X16" s="15">
        <v>127</v>
      </c>
      <c r="Y16" s="17">
        <v>125.8</v>
      </c>
      <c r="Z16" s="14">
        <f t="shared" si="11"/>
        <v>99.05511811023622</v>
      </c>
      <c r="AA16" s="15">
        <v>6</v>
      </c>
      <c r="AB16" s="16">
        <v>7.9</v>
      </c>
      <c r="AC16" s="14">
        <f t="shared" si="12"/>
        <v>131.66666666666666</v>
      </c>
      <c r="AD16" s="14">
        <v>0</v>
      </c>
      <c r="AE16" s="14">
        <v>0</v>
      </c>
      <c r="AF16" s="14" t="e">
        <f t="shared" si="13"/>
        <v>#DIV/0!</v>
      </c>
      <c r="AG16" s="14">
        <v>0</v>
      </c>
      <c r="AH16" s="14">
        <v>0</v>
      </c>
      <c r="AI16" s="14" t="e">
        <f t="shared" si="14"/>
        <v>#DIV/0!</v>
      </c>
      <c r="AJ16" s="15">
        <v>3221.6</v>
      </c>
      <c r="AK16" s="16">
        <v>3270.6</v>
      </c>
      <c r="AL16" s="14">
        <f t="shared" si="15"/>
        <v>101.52098336230443</v>
      </c>
      <c r="AM16" s="15">
        <v>1487.1</v>
      </c>
      <c r="AN16" s="16">
        <v>1487.1</v>
      </c>
      <c r="AO16" s="14">
        <f t="shared" si="16"/>
        <v>100</v>
      </c>
      <c r="AP16" s="15">
        <v>1316</v>
      </c>
      <c r="AQ16" s="16">
        <v>1316</v>
      </c>
      <c r="AR16" s="14">
        <f t="shared" si="24"/>
        <v>100</v>
      </c>
      <c r="AS16" s="27">
        <v>4165.2</v>
      </c>
      <c r="AT16" s="19">
        <v>4085.4</v>
      </c>
      <c r="AU16" s="14">
        <f t="shared" si="17"/>
        <v>98.08412561221552</v>
      </c>
      <c r="AV16" s="26">
        <v>1535.4</v>
      </c>
      <c r="AW16" s="19">
        <v>1528.8</v>
      </c>
      <c r="AX16" s="14">
        <f t="shared" si="18"/>
        <v>99.57014458772957</v>
      </c>
      <c r="AY16" s="21">
        <v>1055.1</v>
      </c>
      <c r="AZ16" s="19">
        <v>1050.7</v>
      </c>
      <c r="BA16" s="14">
        <f t="shared" si="3"/>
        <v>99.58297791678515</v>
      </c>
      <c r="BB16" s="27">
        <v>1223.9</v>
      </c>
      <c r="BC16" s="23">
        <v>1158.4</v>
      </c>
      <c r="BD16" s="14">
        <f t="shared" si="19"/>
        <v>94.64825557643599</v>
      </c>
      <c r="BE16" s="21">
        <v>110</v>
      </c>
      <c r="BF16" s="23">
        <v>110</v>
      </c>
      <c r="BG16" s="14">
        <f t="shared" si="20"/>
        <v>100</v>
      </c>
      <c r="BH16" s="21">
        <v>1207.5</v>
      </c>
      <c r="BI16" s="19">
        <v>1199.8</v>
      </c>
      <c r="BJ16" s="14">
        <f t="shared" si="21"/>
        <v>99.36231884057972</v>
      </c>
      <c r="BK16" s="24">
        <v>-57.2</v>
      </c>
      <c r="BL16" s="24">
        <v>156.5</v>
      </c>
      <c r="BM16" s="14">
        <f t="shared" si="25"/>
        <v>-273.60139860139856</v>
      </c>
      <c r="BN16" s="24">
        <f t="shared" si="4"/>
        <v>-57.19999999999982</v>
      </c>
      <c r="BO16" s="24">
        <f t="shared" si="5"/>
        <v>156.49999999999955</v>
      </c>
      <c r="BP16" s="14">
        <f t="shared" si="22"/>
        <v>-273.60139860139867</v>
      </c>
      <c r="BQ16" s="6"/>
      <c r="BR16" s="25"/>
    </row>
    <row r="17" spans="1:70" ht="15" customHeight="1">
      <c r="A17" s="11">
        <v>8</v>
      </c>
      <c r="B17" s="12" t="s">
        <v>34</v>
      </c>
      <c r="C17" s="13">
        <f t="shared" si="0"/>
        <v>41623</v>
      </c>
      <c r="D17" s="14">
        <f t="shared" si="1"/>
        <v>41887.9</v>
      </c>
      <c r="E17" s="14">
        <f t="shared" si="6"/>
        <v>100.6364269754703</v>
      </c>
      <c r="F17" s="15">
        <v>35152.8</v>
      </c>
      <c r="G17" s="16">
        <v>35529.8</v>
      </c>
      <c r="H17" s="14">
        <f t="shared" si="7"/>
        <v>101.07246079970871</v>
      </c>
      <c r="I17" s="15">
        <v>19200</v>
      </c>
      <c r="J17" s="16">
        <v>19601.6</v>
      </c>
      <c r="K17" s="14">
        <f t="shared" si="2"/>
        <v>102.09166666666667</v>
      </c>
      <c r="L17" s="15">
        <v>14</v>
      </c>
      <c r="M17" s="16">
        <v>10.1</v>
      </c>
      <c r="N17" s="14">
        <f t="shared" si="8"/>
        <v>72.14285714285714</v>
      </c>
      <c r="O17" s="15">
        <v>3290</v>
      </c>
      <c r="P17" s="16">
        <v>3342.6</v>
      </c>
      <c r="Q17" s="14">
        <f t="shared" si="9"/>
        <v>101.59878419452887</v>
      </c>
      <c r="R17" s="15">
        <v>8511</v>
      </c>
      <c r="S17" s="16">
        <v>8597.6</v>
      </c>
      <c r="T17" s="14">
        <f t="shared" si="23"/>
        <v>101.01750675596288</v>
      </c>
      <c r="U17" s="15">
        <v>1500</v>
      </c>
      <c r="V17" s="17">
        <v>1704.9</v>
      </c>
      <c r="W17" s="14">
        <f t="shared" si="10"/>
        <v>113.66000000000001</v>
      </c>
      <c r="X17" s="15">
        <v>18</v>
      </c>
      <c r="Y17" s="17">
        <v>17.9</v>
      </c>
      <c r="Z17" s="14">
        <f t="shared" si="11"/>
        <v>99.44444444444443</v>
      </c>
      <c r="AA17" s="15">
        <v>33</v>
      </c>
      <c r="AB17" s="16">
        <v>32.7</v>
      </c>
      <c r="AC17" s="14">
        <f t="shared" si="12"/>
        <v>99.0909090909091</v>
      </c>
      <c r="AD17" s="14">
        <v>0</v>
      </c>
      <c r="AE17" s="14">
        <v>0</v>
      </c>
      <c r="AF17" s="14" t="e">
        <f t="shared" si="13"/>
        <v>#DIV/0!</v>
      </c>
      <c r="AG17" s="14">
        <v>500</v>
      </c>
      <c r="AH17" s="14">
        <v>502.9</v>
      </c>
      <c r="AI17" s="14">
        <f t="shared" si="14"/>
        <v>100.58</v>
      </c>
      <c r="AJ17" s="15">
        <v>6470.2</v>
      </c>
      <c r="AK17" s="16">
        <v>6358.1</v>
      </c>
      <c r="AL17" s="14">
        <f t="shared" si="15"/>
        <v>98.26744150103552</v>
      </c>
      <c r="AM17" s="15">
        <v>0</v>
      </c>
      <c r="AN17" s="16">
        <v>0</v>
      </c>
      <c r="AO17" s="14" t="e">
        <f t="shared" si="16"/>
        <v>#DIV/0!</v>
      </c>
      <c r="AP17" s="15">
        <v>0</v>
      </c>
      <c r="AQ17" s="16">
        <v>0</v>
      </c>
      <c r="AR17" s="14" t="e">
        <f t="shared" si="24"/>
        <v>#DIV/0!</v>
      </c>
      <c r="AS17" s="27">
        <v>43947.4</v>
      </c>
      <c r="AT17" s="19">
        <v>41052.9</v>
      </c>
      <c r="AU17" s="14">
        <f t="shared" si="17"/>
        <v>93.41371730750852</v>
      </c>
      <c r="AV17" s="26">
        <v>6154.8</v>
      </c>
      <c r="AW17" s="19">
        <v>5926.9</v>
      </c>
      <c r="AX17" s="14">
        <f t="shared" si="18"/>
        <v>96.2971989341652</v>
      </c>
      <c r="AY17" s="21">
        <v>5791.8</v>
      </c>
      <c r="AZ17" s="19">
        <v>5574.4</v>
      </c>
      <c r="BA17" s="14">
        <f t="shared" si="3"/>
        <v>96.24641734866535</v>
      </c>
      <c r="BB17" s="27">
        <v>13639.4</v>
      </c>
      <c r="BC17" s="23">
        <v>13190.2</v>
      </c>
      <c r="BD17" s="14">
        <f t="shared" si="19"/>
        <v>96.70659999706733</v>
      </c>
      <c r="BE17" s="21">
        <v>14991.4</v>
      </c>
      <c r="BF17" s="23">
        <v>13791.7</v>
      </c>
      <c r="BG17" s="14">
        <f t="shared" si="20"/>
        <v>91.99741184946036</v>
      </c>
      <c r="BH17" s="21">
        <v>6234.4</v>
      </c>
      <c r="BI17" s="19">
        <v>6076.8</v>
      </c>
      <c r="BJ17" s="14">
        <f t="shared" si="21"/>
        <v>97.47209033748237</v>
      </c>
      <c r="BK17" s="24">
        <v>-2324.4</v>
      </c>
      <c r="BL17" s="24">
        <v>835</v>
      </c>
      <c r="BM17" s="14">
        <f t="shared" si="25"/>
        <v>-35.92324901049733</v>
      </c>
      <c r="BN17" s="24">
        <f t="shared" si="4"/>
        <v>-2324.4000000000015</v>
      </c>
      <c r="BO17" s="24">
        <f t="shared" si="5"/>
        <v>835</v>
      </c>
      <c r="BP17" s="14">
        <f t="shared" si="22"/>
        <v>-35.92324901049731</v>
      </c>
      <c r="BQ17" s="6"/>
      <c r="BR17" s="25"/>
    </row>
    <row r="18" spans="1:70" ht="15.75">
      <c r="A18" s="11">
        <v>9</v>
      </c>
      <c r="B18" s="12" t="s">
        <v>35</v>
      </c>
      <c r="C18" s="13">
        <f t="shared" si="0"/>
        <v>4918.799999999999</v>
      </c>
      <c r="D18" s="14">
        <f t="shared" si="1"/>
        <v>5295.9</v>
      </c>
      <c r="E18" s="14">
        <f t="shared" si="6"/>
        <v>107.66650402537206</v>
      </c>
      <c r="F18" s="15">
        <v>1583.1</v>
      </c>
      <c r="G18" s="16">
        <v>1663.7</v>
      </c>
      <c r="H18" s="14">
        <f t="shared" si="7"/>
        <v>105.09127660918452</v>
      </c>
      <c r="I18" s="15">
        <v>45</v>
      </c>
      <c r="J18" s="16">
        <v>47.6</v>
      </c>
      <c r="K18" s="14">
        <f t="shared" si="2"/>
        <v>105.77777777777777</v>
      </c>
      <c r="L18" s="15">
        <v>41</v>
      </c>
      <c r="M18" s="16">
        <v>41.1</v>
      </c>
      <c r="N18" s="14">
        <f t="shared" si="8"/>
        <v>100.2439024390244</v>
      </c>
      <c r="O18" s="15">
        <v>66</v>
      </c>
      <c r="P18" s="16">
        <v>66.8</v>
      </c>
      <c r="Q18" s="14">
        <f t="shared" si="9"/>
        <v>101.2121212121212</v>
      </c>
      <c r="R18" s="15">
        <v>368.7</v>
      </c>
      <c r="S18" s="16">
        <v>376.4</v>
      </c>
      <c r="T18" s="14">
        <f t="shared" si="23"/>
        <v>102.08841876864658</v>
      </c>
      <c r="U18" s="15">
        <v>0</v>
      </c>
      <c r="V18" s="17">
        <v>0</v>
      </c>
      <c r="W18" s="14" t="e">
        <f t="shared" si="10"/>
        <v>#DIV/0!</v>
      </c>
      <c r="X18" s="29">
        <v>57</v>
      </c>
      <c r="Y18" s="17">
        <v>56.1</v>
      </c>
      <c r="Z18" s="14">
        <f t="shared" si="11"/>
        <v>98.42105263157896</v>
      </c>
      <c r="AA18" s="15">
        <v>0</v>
      </c>
      <c r="AB18" s="16">
        <v>0</v>
      </c>
      <c r="AC18" s="14" t="e">
        <f t="shared" si="12"/>
        <v>#DIV/0!</v>
      </c>
      <c r="AD18" s="14">
        <v>0</v>
      </c>
      <c r="AE18" s="14">
        <v>0</v>
      </c>
      <c r="AF18" s="14" t="e">
        <f t="shared" si="13"/>
        <v>#DIV/0!</v>
      </c>
      <c r="AG18" s="14">
        <v>0</v>
      </c>
      <c r="AH18" s="14">
        <v>0</v>
      </c>
      <c r="AI18" s="14" t="e">
        <f t="shared" si="14"/>
        <v>#DIV/0!</v>
      </c>
      <c r="AJ18" s="15">
        <v>3335.7</v>
      </c>
      <c r="AK18" s="16">
        <v>3632.2</v>
      </c>
      <c r="AL18" s="14">
        <f t="shared" si="15"/>
        <v>108.88868903078814</v>
      </c>
      <c r="AM18" s="15">
        <v>1481.5</v>
      </c>
      <c r="AN18" s="16">
        <v>1481.5</v>
      </c>
      <c r="AO18" s="14">
        <f t="shared" si="16"/>
        <v>100</v>
      </c>
      <c r="AP18" s="15">
        <v>1317.2</v>
      </c>
      <c r="AQ18" s="16">
        <v>1317.2</v>
      </c>
      <c r="AR18" s="14">
        <f t="shared" si="24"/>
        <v>100</v>
      </c>
      <c r="AS18" s="27">
        <v>4649.2</v>
      </c>
      <c r="AT18" s="19">
        <v>4641.8</v>
      </c>
      <c r="AU18" s="14">
        <f t="shared" si="17"/>
        <v>99.84083283145489</v>
      </c>
      <c r="AV18" s="26">
        <v>1764.7</v>
      </c>
      <c r="AW18" s="19">
        <v>1757.5</v>
      </c>
      <c r="AX18" s="14">
        <f t="shared" si="18"/>
        <v>99.59199863999547</v>
      </c>
      <c r="AY18" s="21">
        <v>1167.3</v>
      </c>
      <c r="AZ18" s="19">
        <v>1165.1</v>
      </c>
      <c r="BA18" s="14">
        <f t="shared" si="3"/>
        <v>99.81153088323481</v>
      </c>
      <c r="BB18" s="27">
        <v>877.8</v>
      </c>
      <c r="BC18" s="23">
        <v>877.7</v>
      </c>
      <c r="BD18" s="14">
        <f t="shared" si="19"/>
        <v>99.98860788334474</v>
      </c>
      <c r="BE18" s="21">
        <v>116.6</v>
      </c>
      <c r="BF18" s="23">
        <v>116.6</v>
      </c>
      <c r="BG18" s="14">
        <f t="shared" si="20"/>
        <v>100</v>
      </c>
      <c r="BH18" s="21">
        <v>1763.8</v>
      </c>
      <c r="BI18" s="19">
        <v>1763.7</v>
      </c>
      <c r="BJ18" s="14">
        <f t="shared" si="21"/>
        <v>99.99433042295045</v>
      </c>
      <c r="BK18" s="24">
        <v>269.6</v>
      </c>
      <c r="BL18" s="24">
        <v>654.1</v>
      </c>
      <c r="BM18" s="14">
        <f t="shared" si="25"/>
        <v>242.6186943620178</v>
      </c>
      <c r="BN18" s="24">
        <f t="shared" si="4"/>
        <v>269.59999999999945</v>
      </c>
      <c r="BO18" s="24">
        <f t="shared" si="5"/>
        <v>654.0999999999995</v>
      </c>
      <c r="BP18" s="14">
        <f t="shared" si="22"/>
        <v>242.61869436201812</v>
      </c>
      <c r="BQ18" s="6"/>
      <c r="BR18" s="25"/>
    </row>
    <row r="19" spans="1:70" ht="15.75">
      <c r="A19" s="11">
        <v>10</v>
      </c>
      <c r="B19" s="12" t="s">
        <v>36</v>
      </c>
      <c r="C19" s="13">
        <f t="shared" si="0"/>
        <v>4250.7</v>
      </c>
      <c r="D19" s="14">
        <f t="shared" si="1"/>
        <v>4420.5</v>
      </c>
      <c r="E19" s="14">
        <f t="shared" si="6"/>
        <v>103.99463617757077</v>
      </c>
      <c r="F19" s="15">
        <v>1372.2</v>
      </c>
      <c r="G19" s="16">
        <v>1442</v>
      </c>
      <c r="H19" s="14">
        <f t="shared" si="7"/>
        <v>105.08672205217897</v>
      </c>
      <c r="I19" s="15">
        <v>71</v>
      </c>
      <c r="J19" s="16">
        <v>68.9</v>
      </c>
      <c r="K19" s="14">
        <f t="shared" si="2"/>
        <v>97.04225352112677</v>
      </c>
      <c r="L19" s="15">
        <v>94.6</v>
      </c>
      <c r="M19" s="16">
        <v>94.8</v>
      </c>
      <c r="N19" s="14">
        <f t="shared" si="8"/>
        <v>100.21141649048626</v>
      </c>
      <c r="O19" s="15">
        <v>141.3</v>
      </c>
      <c r="P19" s="16">
        <v>143</v>
      </c>
      <c r="Q19" s="14">
        <f t="shared" si="9"/>
        <v>101.20311394196744</v>
      </c>
      <c r="R19" s="15">
        <v>327</v>
      </c>
      <c r="S19" s="16">
        <v>326.6</v>
      </c>
      <c r="T19" s="14">
        <f t="shared" si="23"/>
        <v>99.8776758409786</v>
      </c>
      <c r="U19" s="15">
        <v>0</v>
      </c>
      <c r="V19" s="17">
        <v>0</v>
      </c>
      <c r="W19" s="14" t="e">
        <f t="shared" si="10"/>
        <v>#DIV/0!</v>
      </c>
      <c r="X19" s="29">
        <v>200</v>
      </c>
      <c r="Y19" s="17">
        <v>155.1</v>
      </c>
      <c r="Z19" s="14">
        <f t="shared" si="11"/>
        <v>77.55</v>
      </c>
      <c r="AA19" s="15">
        <v>20</v>
      </c>
      <c r="AB19" s="16">
        <v>50</v>
      </c>
      <c r="AC19" s="14">
        <f t="shared" si="12"/>
        <v>250</v>
      </c>
      <c r="AD19" s="14">
        <v>0</v>
      </c>
      <c r="AE19" s="14">
        <v>0</v>
      </c>
      <c r="AF19" s="14" t="e">
        <f t="shared" si="13"/>
        <v>#DIV/0!</v>
      </c>
      <c r="AG19" s="14">
        <v>0</v>
      </c>
      <c r="AH19" s="14">
        <v>0</v>
      </c>
      <c r="AI19" s="14" t="e">
        <f t="shared" si="14"/>
        <v>#DIV/0!</v>
      </c>
      <c r="AJ19" s="15">
        <v>2878.5</v>
      </c>
      <c r="AK19" s="16">
        <v>2978.5</v>
      </c>
      <c r="AL19" s="14">
        <f t="shared" si="15"/>
        <v>103.47403161368769</v>
      </c>
      <c r="AM19" s="15">
        <v>1887.6</v>
      </c>
      <c r="AN19" s="16">
        <v>1887.6</v>
      </c>
      <c r="AO19" s="14">
        <f t="shared" si="16"/>
        <v>100</v>
      </c>
      <c r="AP19" s="15">
        <v>0</v>
      </c>
      <c r="AQ19" s="16">
        <v>0</v>
      </c>
      <c r="AR19" s="14" t="e">
        <f t="shared" si="24"/>
        <v>#DIV/0!</v>
      </c>
      <c r="AS19" s="27">
        <v>4228</v>
      </c>
      <c r="AT19" s="19">
        <v>4213.1</v>
      </c>
      <c r="AU19" s="14">
        <f t="shared" si="17"/>
        <v>99.64758751182593</v>
      </c>
      <c r="AV19" s="26">
        <v>1438.2</v>
      </c>
      <c r="AW19" s="19">
        <v>1425.5</v>
      </c>
      <c r="AX19" s="14">
        <f t="shared" si="18"/>
        <v>99.1169517452371</v>
      </c>
      <c r="AY19" s="21">
        <v>992.8</v>
      </c>
      <c r="AZ19" s="19">
        <v>992.2</v>
      </c>
      <c r="BA19" s="14">
        <f t="shared" si="3"/>
        <v>99.93956486704272</v>
      </c>
      <c r="BB19" s="27">
        <v>926.7</v>
      </c>
      <c r="BC19" s="23">
        <v>926.7</v>
      </c>
      <c r="BD19" s="14">
        <f t="shared" si="19"/>
        <v>100</v>
      </c>
      <c r="BE19" s="21">
        <v>561.9</v>
      </c>
      <c r="BF19" s="23">
        <v>561.9</v>
      </c>
      <c r="BG19" s="14">
        <f t="shared" si="20"/>
        <v>100</v>
      </c>
      <c r="BH19" s="21">
        <v>624.7</v>
      </c>
      <c r="BI19" s="19">
        <v>624.7</v>
      </c>
      <c r="BJ19" s="14">
        <f t="shared" si="21"/>
        <v>100</v>
      </c>
      <c r="BK19" s="24">
        <v>22.7</v>
      </c>
      <c r="BL19" s="24">
        <v>207.4</v>
      </c>
      <c r="BM19" s="14">
        <f t="shared" si="25"/>
        <v>913.6563876651984</v>
      </c>
      <c r="BN19" s="24">
        <f t="shared" si="4"/>
        <v>22.699999999999818</v>
      </c>
      <c r="BO19" s="24">
        <f t="shared" si="5"/>
        <v>207.39999999999964</v>
      </c>
      <c r="BP19" s="14">
        <f t="shared" si="22"/>
        <v>913.6563876652039</v>
      </c>
      <c r="BQ19" s="6"/>
      <c r="BR19" s="25"/>
    </row>
    <row r="20" spans="1:70" ht="15.75">
      <c r="A20" s="11">
        <v>11</v>
      </c>
      <c r="B20" s="12" t="s">
        <v>37</v>
      </c>
      <c r="C20" s="14">
        <f t="shared" si="0"/>
        <v>8093.200000000001</v>
      </c>
      <c r="D20" s="14">
        <f t="shared" si="1"/>
        <v>8440.7</v>
      </c>
      <c r="E20" s="14">
        <f t="shared" si="6"/>
        <v>104.29372806800772</v>
      </c>
      <c r="F20" s="15">
        <v>3167.1</v>
      </c>
      <c r="G20" s="16">
        <v>3371.9</v>
      </c>
      <c r="H20" s="14">
        <f t="shared" si="7"/>
        <v>106.46648353383222</v>
      </c>
      <c r="I20" s="15">
        <v>394.4</v>
      </c>
      <c r="J20" s="16">
        <v>409.9</v>
      </c>
      <c r="K20" s="14">
        <f t="shared" si="2"/>
        <v>103.93002028397567</v>
      </c>
      <c r="L20" s="15">
        <v>42.8</v>
      </c>
      <c r="M20" s="16">
        <v>42.8</v>
      </c>
      <c r="N20" s="14">
        <f t="shared" si="8"/>
        <v>100</v>
      </c>
      <c r="O20" s="15">
        <v>449.4</v>
      </c>
      <c r="P20" s="16">
        <v>504.8</v>
      </c>
      <c r="Q20" s="14">
        <f t="shared" si="9"/>
        <v>112.32754784156653</v>
      </c>
      <c r="R20" s="15">
        <v>770</v>
      </c>
      <c r="S20" s="16">
        <v>826.7</v>
      </c>
      <c r="T20" s="14">
        <f t="shared" si="23"/>
        <v>107.36363636363637</v>
      </c>
      <c r="U20" s="15">
        <v>0</v>
      </c>
      <c r="V20" s="17">
        <v>0</v>
      </c>
      <c r="W20" s="14" t="e">
        <f t="shared" si="10"/>
        <v>#DIV/0!</v>
      </c>
      <c r="X20" s="15">
        <v>180</v>
      </c>
      <c r="Y20" s="17">
        <v>163.2</v>
      </c>
      <c r="Z20" s="14">
        <f t="shared" si="11"/>
        <v>90.66666666666666</v>
      </c>
      <c r="AA20" s="15">
        <v>300</v>
      </c>
      <c r="AB20" s="16">
        <v>335.5</v>
      </c>
      <c r="AC20" s="14">
        <f t="shared" si="12"/>
        <v>111.83333333333334</v>
      </c>
      <c r="AD20" s="14">
        <v>0</v>
      </c>
      <c r="AE20" s="14">
        <v>0</v>
      </c>
      <c r="AF20" s="14" t="e">
        <f t="shared" si="13"/>
        <v>#DIV/0!</v>
      </c>
      <c r="AG20" s="14">
        <v>10</v>
      </c>
      <c r="AH20" s="14">
        <v>19.5</v>
      </c>
      <c r="AI20" s="14">
        <f t="shared" si="14"/>
        <v>195</v>
      </c>
      <c r="AJ20" s="15">
        <v>4926.1</v>
      </c>
      <c r="AK20" s="16">
        <v>5068.8</v>
      </c>
      <c r="AL20" s="14">
        <f t="shared" si="15"/>
        <v>102.89681492458539</v>
      </c>
      <c r="AM20" s="15">
        <v>2944.7</v>
      </c>
      <c r="AN20" s="16">
        <v>2944.7</v>
      </c>
      <c r="AO20" s="14">
        <f t="shared" si="16"/>
        <v>100</v>
      </c>
      <c r="AP20" s="15">
        <v>505</v>
      </c>
      <c r="AQ20" s="16">
        <v>505</v>
      </c>
      <c r="AR20" s="14">
        <f t="shared" si="24"/>
        <v>100</v>
      </c>
      <c r="AS20" s="27">
        <v>7934.4</v>
      </c>
      <c r="AT20" s="19">
        <v>7783.3</v>
      </c>
      <c r="AU20" s="14">
        <f t="shared" si="17"/>
        <v>98.09563420044366</v>
      </c>
      <c r="AV20" s="26">
        <v>3020.6</v>
      </c>
      <c r="AW20" s="19">
        <v>2991.7</v>
      </c>
      <c r="AX20" s="14">
        <f t="shared" si="18"/>
        <v>99.04323644309078</v>
      </c>
      <c r="AY20" s="21">
        <v>2398.2</v>
      </c>
      <c r="AZ20" s="19">
        <v>2376.8</v>
      </c>
      <c r="BA20" s="14">
        <f t="shared" si="3"/>
        <v>99.1076640813944</v>
      </c>
      <c r="BB20" s="22">
        <v>1021.5</v>
      </c>
      <c r="BC20" s="23">
        <v>1015.5</v>
      </c>
      <c r="BD20" s="14">
        <f t="shared" si="19"/>
        <v>99.41262848751835</v>
      </c>
      <c r="BE20" s="21">
        <v>1143.3</v>
      </c>
      <c r="BF20" s="23">
        <v>1091.1</v>
      </c>
      <c r="BG20" s="14">
        <f t="shared" si="20"/>
        <v>95.43426922067698</v>
      </c>
      <c r="BH20" s="21">
        <v>2037.3</v>
      </c>
      <c r="BI20" s="19">
        <v>1974.5</v>
      </c>
      <c r="BJ20" s="14">
        <f t="shared" si="21"/>
        <v>96.91748883325971</v>
      </c>
      <c r="BK20" s="24">
        <v>158.8</v>
      </c>
      <c r="BL20" s="24">
        <v>657.4</v>
      </c>
      <c r="BM20" s="14">
        <f t="shared" si="25"/>
        <v>413.9798488664986</v>
      </c>
      <c r="BN20" s="24">
        <f t="shared" si="4"/>
        <v>158.8000000000011</v>
      </c>
      <c r="BO20" s="24">
        <f t="shared" si="5"/>
        <v>657.4000000000005</v>
      </c>
      <c r="BP20" s="14">
        <f t="shared" si="22"/>
        <v>413.97984886649624</v>
      </c>
      <c r="BQ20" s="6"/>
      <c r="BR20" s="25"/>
    </row>
    <row r="21" spans="1:70" ht="15" customHeight="1">
      <c r="A21" s="11">
        <v>12</v>
      </c>
      <c r="B21" s="12" t="s">
        <v>38</v>
      </c>
      <c r="C21" s="13">
        <f t="shared" si="0"/>
        <v>4423.4</v>
      </c>
      <c r="D21" s="14">
        <f t="shared" si="1"/>
        <v>4573.7</v>
      </c>
      <c r="E21" s="14">
        <f t="shared" si="6"/>
        <v>103.39783876655966</v>
      </c>
      <c r="F21" s="15">
        <v>629.9</v>
      </c>
      <c r="G21" s="16">
        <v>677.8</v>
      </c>
      <c r="H21" s="14">
        <f t="shared" si="7"/>
        <v>107.60438164788061</v>
      </c>
      <c r="I21" s="15">
        <v>33</v>
      </c>
      <c r="J21" s="16">
        <v>38.3</v>
      </c>
      <c r="K21" s="14">
        <f t="shared" si="2"/>
        <v>116.06060606060605</v>
      </c>
      <c r="L21" s="15">
        <v>0</v>
      </c>
      <c r="M21" s="16">
        <v>0</v>
      </c>
      <c r="N21" s="14" t="e">
        <f t="shared" si="8"/>
        <v>#DIV/0!</v>
      </c>
      <c r="O21" s="15">
        <v>29</v>
      </c>
      <c r="P21" s="16">
        <v>32.3</v>
      </c>
      <c r="Q21" s="14">
        <f t="shared" si="9"/>
        <v>111.37931034482757</v>
      </c>
      <c r="R21" s="15">
        <v>169.5</v>
      </c>
      <c r="S21" s="16">
        <v>160.4</v>
      </c>
      <c r="T21" s="14">
        <f t="shared" si="23"/>
        <v>94.63126843657818</v>
      </c>
      <c r="U21" s="15">
        <v>0</v>
      </c>
      <c r="V21" s="17">
        <v>0</v>
      </c>
      <c r="W21" s="14" t="e">
        <f t="shared" si="10"/>
        <v>#DIV/0!</v>
      </c>
      <c r="X21" s="29">
        <v>97.7</v>
      </c>
      <c r="Y21" s="17">
        <v>97.8</v>
      </c>
      <c r="Z21" s="14">
        <f t="shared" si="11"/>
        <v>100.10235414534287</v>
      </c>
      <c r="AA21" s="15">
        <v>7</v>
      </c>
      <c r="AB21" s="16">
        <v>7.2</v>
      </c>
      <c r="AC21" s="14">
        <f t="shared" si="12"/>
        <v>102.85714285714288</v>
      </c>
      <c r="AD21" s="14">
        <v>0</v>
      </c>
      <c r="AE21" s="14">
        <v>0</v>
      </c>
      <c r="AF21" s="14" t="e">
        <f t="shared" si="13"/>
        <v>#DIV/0!</v>
      </c>
      <c r="AG21" s="14">
        <v>0</v>
      </c>
      <c r="AH21" s="14">
        <v>0</v>
      </c>
      <c r="AI21" s="14" t="e">
        <f t="shared" si="14"/>
        <v>#DIV/0!</v>
      </c>
      <c r="AJ21" s="15">
        <v>3793.5</v>
      </c>
      <c r="AK21" s="16">
        <v>3895.9</v>
      </c>
      <c r="AL21" s="14">
        <f t="shared" si="15"/>
        <v>102.6993541584289</v>
      </c>
      <c r="AM21" s="15">
        <v>1056.4</v>
      </c>
      <c r="AN21" s="16">
        <v>1056.4</v>
      </c>
      <c r="AO21" s="14">
        <f t="shared" si="16"/>
        <v>100</v>
      </c>
      <c r="AP21" s="15">
        <v>2289.3</v>
      </c>
      <c r="AQ21" s="16">
        <v>2289.3</v>
      </c>
      <c r="AR21" s="14">
        <f t="shared" si="24"/>
        <v>100</v>
      </c>
      <c r="AS21" s="27">
        <v>4621</v>
      </c>
      <c r="AT21" s="19">
        <v>4615.8</v>
      </c>
      <c r="AU21" s="14">
        <f t="shared" si="17"/>
        <v>99.88747024453582</v>
      </c>
      <c r="AV21" s="26">
        <v>1664.4</v>
      </c>
      <c r="AW21" s="19">
        <v>1659.3</v>
      </c>
      <c r="AX21" s="14">
        <f t="shared" si="18"/>
        <v>99.69358327325162</v>
      </c>
      <c r="AY21" s="21">
        <v>1154.3</v>
      </c>
      <c r="AZ21" s="19">
        <v>1150.2</v>
      </c>
      <c r="BA21" s="14">
        <f t="shared" si="3"/>
        <v>99.64480637615873</v>
      </c>
      <c r="BB21" s="27">
        <v>668.1</v>
      </c>
      <c r="BC21" s="23">
        <v>668.1</v>
      </c>
      <c r="BD21" s="14">
        <f t="shared" si="19"/>
        <v>100</v>
      </c>
      <c r="BE21" s="21">
        <v>273.2</v>
      </c>
      <c r="BF21" s="23">
        <v>273.2</v>
      </c>
      <c r="BG21" s="14">
        <f t="shared" si="20"/>
        <v>100</v>
      </c>
      <c r="BH21" s="21">
        <v>1920.6</v>
      </c>
      <c r="BI21" s="19">
        <v>1920.6</v>
      </c>
      <c r="BJ21" s="14">
        <f t="shared" si="21"/>
        <v>100</v>
      </c>
      <c r="BK21" s="24">
        <v>-197.6</v>
      </c>
      <c r="BL21" s="24">
        <v>-42.1</v>
      </c>
      <c r="BM21" s="14">
        <f t="shared" si="25"/>
        <v>21.305668016194335</v>
      </c>
      <c r="BN21" s="24">
        <f t="shared" si="4"/>
        <v>-197.60000000000036</v>
      </c>
      <c r="BO21" s="24">
        <f t="shared" si="5"/>
        <v>-42.100000000000364</v>
      </c>
      <c r="BP21" s="14">
        <f t="shared" si="22"/>
        <v>21.305668016194478</v>
      </c>
      <c r="BQ21" s="6"/>
      <c r="BR21" s="25"/>
    </row>
    <row r="22" spans="1:70" ht="15.75">
      <c r="A22" s="11">
        <v>13</v>
      </c>
      <c r="B22" s="12" t="s">
        <v>39</v>
      </c>
      <c r="C22" s="13">
        <f t="shared" si="0"/>
        <v>5736.6</v>
      </c>
      <c r="D22" s="14">
        <f t="shared" si="1"/>
        <v>5998</v>
      </c>
      <c r="E22" s="14">
        <f t="shared" si="6"/>
        <v>104.55670606282466</v>
      </c>
      <c r="F22" s="15">
        <v>1051.6</v>
      </c>
      <c r="G22" s="16">
        <v>1081.6</v>
      </c>
      <c r="H22" s="14">
        <f t="shared" si="7"/>
        <v>102.85279573982503</v>
      </c>
      <c r="I22" s="15">
        <v>34</v>
      </c>
      <c r="J22" s="16">
        <v>32</v>
      </c>
      <c r="K22" s="14">
        <f t="shared" si="2"/>
        <v>94.11764705882352</v>
      </c>
      <c r="L22" s="15">
        <v>2.7</v>
      </c>
      <c r="M22" s="16">
        <v>2.7</v>
      </c>
      <c r="N22" s="14">
        <f t="shared" si="8"/>
        <v>100</v>
      </c>
      <c r="O22" s="15">
        <v>82.7</v>
      </c>
      <c r="P22" s="16">
        <v>83.5</v>
      </c>
      <c r="Q22" s="14">
        <f t="shared" si="9"/>
        <v>100.96735187424426</v>
      </c>
      <c r="R22" s="15">
        <v>380.4</v>
      </c>
      <c r="S22" s="16">
        <v>384.7</v>
      </c>
      <c r="T22" s="14">
        <f t="shared" si="23"/>
        <v>101.130389064143</v>
      </c>
      <c r="U22" s="15">
        <v>0</v>
      </c>
      <c r="V22" s="17">
        <v>0</v>
      </c>
      <c r="W22" s="14" t="e">
        <f t="shared" si="10"/>
        <v>#DIV/0!</v>
      </c>
      <c r="X22" s="29">
        <v>80</v>
      </c>
      <c r="Y22" s="17">
        <v>74</v>
      </c>
      <c r="Z22" s="14">
        <f t="shared" si="11"/>
        <v>92.5</v>
      </c>
      <c r="AA22" s="15">
        <v>38.2</v>
      </c>
      <c r="AB22" s="16">
        <v>38.2</v>
      </c>
      <c r="AC22" s="14">
        <f t="shared" si="12"/>
        <v>100</v>
      </c>
      <c r="AD22" s="14">
        <v>0</v>
      </c>
      <c r="AE22" s="14">
        <v>0</v>
      </c>
      <c r="AF22" s="14" t="e">
        <f t="shared" si="13"/>
        <v>#DIV/0!</v>
      </c>
      <c r="AG22" s="14">
        <v>0</v>
      </c>
      <c r="AH22" s="14">
        <v>0</v>
      </c>
      <c r="AI22" s="14" t="e">
        <f t="shared" si="14"/>
        <v>#DIV/0!</v>
      </c>
      <c r="AJ22" s="15">
        <v>4685</v>
      </c>
      <c r="AK22" s="16">
        <v>4916.4</v>
      </c>
      <c r="AL22" s="14">
        <f t="shared" si="15"/>
        <v>104.93916755602987</v>
      </c>
      <c r="AM22" s="15">
        <v>1761.6</v>
      </c>
      <c r="AN22" s="16">
        <v>1761.6</v>
      </c>
      <c r="AO22" s="14">
        <f t="shared" si="16"/>
        <v>100</v>
      </c>
      <c r="AP22" s="15">
        <v>1038.5</v>
      </c>
      <c r="AQ22" s="16">
        <v>1038.5</v>
      </c>
      <c r="AR22" s="14">
        <f t="shared" si="24"/>
        <v>100</v>
      </c>
      <c r="AS22" s="27">
        <v>5737.1</v>
      </c>
      <c r="AT22" s="19">
        <v>5736</v>
      </c>
      <c r="AU22" s="14">
        <f t="shared" si="17"/>
        <v>99.98082654999912</v>
      </c>
      <c r="AV22" s="26">
        <v>1784.9</v>
      </c>
      <c r="AW22" s="19">
        <v>1783.9</v>
      </c>
      <c r="AX22" s="14">
        <f t="shared" si="18"/>
        <v>99.94397445235028</v>
      </c>
      <c r="AY22" s="21">
        <v>1236.4</v>
      </c>
      <c r="AZ22" s="19">
        <v>1236.4</v>
      </c>
      <c r="BA22" s="14">
        <f t="shared" si="3"/>
        <v>100</v>
      </c>
      <c r="BB22" s="27">
        <v>858.5</v>
      </c>
      <c r="BC22" s="23">
        <v>858.5</v>
      </c>
      <c r="BD22" s="14">
        <f t="shared" si="19"/>
        <v>100</v>
      </c>
      <c r="BE22" s="21">
        <v>546.9</v>
      </c>
      <c r="BF22" s="23">
        <v>546.9</v>
      </c>
      <c r="BG22" s="14">
        <f t="shared" si="20"/>
        <v>100</v>
      </c>
      <c r="BH22" s="21">
        <v>2351.3</v>
      </c>
      <c r="BI22" s="19">
        <v>2351.3</v>
      </c>
      <c r="BJ22" s="14">
        <f t="shared" si="21"/>
        <v>100</v>
      </c>
      <c r="BK22" s="24">
        <v>-0.5</v>
      </c>
      <c r="BL22" s="24">
        <v>262</v>
      </c>
      <c r="BM22" s="14">
        <f t="shared" si="25"/>
        <v>-52400</v>
      </c>
      <c r="BN22" s="24">
        <f t="shared" si="4"/>
        <v>-0.5</v>
      </c>
      <c r="BO22" s="24">
        <f t="shared" si="5"/>
        <v>262</v>
      </c>
      <c r="BP22" s="14">
        <f t="shared" si="22"/>
        <v>-52400</v>
      </c>
      <c r="BQ22" s="6"/>
      <c r="BR22" s="25"/>
    </row>
    <row r="23" spans="1:70" ht="15.75">
      <c r="A23" s="11">
        <v>14</v>
      </c>
      <c r="B23" s="12" t="s">
        <v>40</v>
      </c>
      <c r="C23" s="13">
        <f t="shared" si="0"/>
        <v>3456.1</v>
      </c>
      <c r="D23" s="14">
        <f t="shared" si="1"/>
        <v>3517.6</v>
      </c>
      <c r="E23" s="14">
        <f t="shared" si="6"/>
        <v>101.77946239981482</v>
      </c>
      <c r="F23" s="15">
        <v>927.5</v>
      </c>
      <c r="G23" s="16">
        <v>989</v>
      </c>
      <c r="H23" s="14">
        <f t="shared" si="7"/>
        <v>106.63072776280322</v>
      </c>
      <c r="I23" s="15">
        <v>30</v>
      </c>
      <c r="J23" s="16">
        <v>33.5</v>
      </c>
      <c r="K23" s="14">
        <f t="shared" si="2"/>
        <v>111.66666666666667</v>
      </c>
      <c r="L23" s="15">
        <v>20</v>
      </c>
      <c r="M23" s="16">
        <v>24.8</v>
      </c>
      <c r="N23" s="14">
        <f t="shared" si="8"/>
        <v>124</v>
      </c>
      <c r="O23" s="15">
        <v>36</v>
      </c>
      <c r="P23" s="16">
        <v>29.9</v>
      </c>
      <c r="Q23" s="14">
        <f t="shared" si="9"/>
        <v>83.05555555555554</v>
      </c>
      <c r="R23" s="15">
        <v>292</v>
      </c>
      <c r="S23" s="16">
        <v>292.7</v>
      </c>
      <c r="T23" s="14">
        <f t="shared" si="23"/>
        <v>100.23972602739725</v>
      </c>
      <c r="U23" s="15">
        <v>0</v>
      </c>
      <c r="V23" s="17">
        <v>0</v>
      </c>
      <c r="W23" s="14" t="e">
        <f t="shared" si="10"/>
        <v>#DIV/0!</v>
      </c>
      <c r="X23" s="29">
        <v>254</v>
      </c>
      <c r="Y23" s="17">
        <v>262.6</v>
      </c>
      <c r="Z23" s="14">
        <f t="shared" si="11"/>
        <v>103.38582677165356</v>
      </c>
      <c r="AA23" s="15">
        <v>9</v>
      </c>
      <c r="AB23" s="16">
        <v>9</v>
      </c>
      <c r="AC23" s="14">
        <f t="shared" si="12"/>
        <v>100</v>
      </c>
      <c r="AD23" s="14">
        <v>0</v>
      </c>
      <c r="AE23" s="14">
        <v>0</v>
      </c>
      <c r="AF23" s="14" t="e">
        <f t="shared" si="13"/>
        <v>#DIV/0!</v>
      </c>
      <c r="AG23" s="14">
        <v>0</v>
      </c>
      <c r="AH23" s="14">
        <v>0</v>
      </c>
      <c r="AI23" s="14" t="e">
        <f t="shared" si="14"/>
        <v>#DIV/0!</v>
      </c>
      <c r="AJ23" s="15">
        <v>2528.6</v>
      </c>
      <c r="AK23" s="16">
        <v>2528.6</v>
      </c>
      <c r="AL23" s="14">
        <f t="shared" si="15"/>
        <v>100</v>
      </c>
      <c r="AM23" s="15">
        <v>1278.7</v>
      </c>
      <c r="AN23" s="16">
        <v>1278.7</v>
      </c>
      <c r="AO23" s="14">
        <f t="shared" si="16"/>
        <v>100</v>
      </c>
      <c r="AP23" s="15">
        <v>646.7</v>
      </c>
      <c r="AQ23" s="16">
        <v>646.7</v>
      </c>
      <c r="AR23" s="14">
        <f t="shared" si="24"/>
        <v>100</v>
      </c>
      <c r="AS23" s="27">
        <v>3481.1</v>
      </c>
      <c r="AT23" s="19">
        <v>3197.2</v>
      </c>
      <c r="AU23" s="14">
        <f t="shared" si="17"/>
        <v>91.84453190083593</v>
      </c>
      <c r="AV23" s="26">
        <v>1349.1</v>
      </c>
      <c r="AW23" s="19">
        <v>1296.5</v>
      </c>
      <c r="AX23" s="14">
        <f t="shared" si="18"/>
        <v>96.10110443999704</v>
      </c>
      <c r="AY23" s="21">
        <v>809.3</v>
      </c>
      <c r="AZ23" s="19">
        <v>775.3</v>
      </c>
      <c r="BA23" s="14">
        <f t="shared" si="3"/>
        <v>95.7988385024095</v>
      </c>
      <c r="BB23" s="27">
        <v>548.2</v>
      </c>
      <c r="BC23" s="23">
        <v>541.3</v>
      </c>
      <c r="BD23" s="14">
        <f t="shared" si="19"/>
        <v>98.7413352790952</v>
      </c>
      <c r="BE23" s="21">
        <v>290.2</v>
      </c>
      <c r="BF23" s="23">
        <v>265</v>
      </c>
      <c r="BG23" s="14">
        <f t="shared" si="20"/>
        <v>91.31633356305996</v>
      </c>
      <c r="BH23" s="21">
        <v>1209.8</v>
      </c>
      <c r="BI23" s="19">
        <v>1010.6</v>
      </c>
      <c r="BJ23" s="14">
        <f t="shared" si="21"/>
        <v>83.53446850719128</v>
      </c>
      <c r="BK23" s="24">
        <v>-25</v>
      </c>
      <c r="BL23" s="24">
        <v>320.4</v>
      </c>
      <c r="BM23" s="14">
        <f t="shared" si="25"/>
        <v>-1281.6</v>
      </c>
      <c r="BN23" s="24">
        <f t="shared" si="4"/>
        <v>-25</v>
      </c>
      <c r="BO23" s="24">
        <f t="shared" si="5"/>
        <v>320.4000000000001</v>
      </c>
      <c r="BP23" s="14">
        <f t="shared" si="22"/>
        <v>-1281.6000000000004</v>
      </c>
      <c r="BQ23" s="6"/>
      <c r="BR23" s="25"/>
    </row>
    <row r="24" spans="1:70" ht="15.75">
      <c r="A24" s="11">
        <v>15</v>
      </c>
      <c r="B24" s="12" t="s">
        <v>41</v>
      </c>
      <c r="C24" s="13">
        <f t="shared" si="0"/>
        <v>3625.5</v>
      </c>
      <c r="D24" s="14">
        <f t="shared" si="1"/>
        <v>3854.9</v>
      </c>
      <c r="E24" s="14">
        <f t="shared" si="6"/>
        <v>106.32740311681148</v>
      </c>
      <c r="F24" s="15">
        <v>724.7</v>
      </c>
      <c r="G24" s="16">
        <v>749.5</v>
      </c>
      <c r="H24" s="14">
        <f t="shared" si="7"/>
        <v>103.42210569890989</v>
      </c>
      <c r="I24" s="15">
        <v>85</v>
      </c>
      <c r="J24" s="16">
        <v>88.7</v>
      </c>
      <c r="K24" s="14">
        <f t="shared" si="2"/>
        <v>104.35294117647058</v>
      </c>
      <c r="L24" s="15">
        <v>40</v>
      </c>
      <c r="M24" s="16">
        <v>37.1</v>
      </c>
      <c r="N24" s="14">
        <f t="shared" si="8"/>
        <v>92.75</v>
      </c>
      <c r="O24" s="15">
        <v>106.5</v>
      </c>
      <c r="P24" s="16">
        <v>109.1</v>
      </c>
      <c r="Q24" s="14">
        <f t="shared" si="9"/>
        <v>102.44131455399061</v>
      </c>
      <c r="R24" s="15">
        <v>240</v>
      </c>
      <c r="S24" s="16">
        <v>243.1</v>
      </c>
      <c r="T24" s="14">
        <f t="shared" si="23"/>
        <v>101.29166666666667</v>
      </c>
      <c r="U24" s="15">
        <v>0</v>
      </c>
      <c r="V24" s="17">
        <v>0</v>
      </c>
      <c r="W24" s="14" t="e">
        <f t="shared" si="10"/>
        <v>#DIV/0!</v>
      </c>
      <c r="X24" s="29">
        <v>56</v>
      </c>
      <c r="Y24" s="17">
        <v>43.6</v>
      </c>
      <c r="Z24" s="14">
        <f t="shared" si="11"/>
        <v>77.85714285714286</v>
      </c>
      <c r="AA24" s="15">
        <v>0</v>
      </c>
      <c r="AB24" s="16">
        <v>0</v>
      </c>
      <c r="AC24" s="14" t="e">
        <f t="shared" si="12"/>
        <v>#DIV/0!</v>
      </c>
      <c r="AD24" s="14">
        <v>0</v>
      </c>
      <c r="AE24" s="14">
        <v>0</v>
      </c>
      <c r="AF24" s="14" t="e">
        <f t="shared" si="13"/>
        <v>#DIV/0!</v>
      </c>
      <c r="AG24" s="14">
        <v>10</v>
      </c>
      <c r="AH24" s="14">
        <v>23.7</v>
      </c>
      <c r="AI24" s="14">
        <f t="shared" si="14"/>
        <v>237</v>
      </c>
      <c r="AJ24" s="15">
        <v>2900.8</v>
      </c>
      <c r="AK24" s="16">
        <v>3105.4</v>
      </c>
      <c r="AL24" s="14">
        <f t="shared" si="15"/>
        <v>107.05322669608384</v>
      </c>
      <c r="AM24" s="15">
        <v>1062.1</v>
      </c>
      <c r="AN24" s="16">
        <v>1062.1</v>
      </c>
      <c r="AO24" s="14">
        <f t="shared" si="16"/>
        <v>100</v>
      </c>
      <c r="AP24" s="15">
        <v>1034.7</v>
      </c>
      <c r="AQ24" s="16">
        <v>1034.7</v>
      </c>
      <c r="AR24" s="14">
        <f t="shared" si="24"/>
        <v>100</v>
      </c>
      <c r="AS24" s="27">
        <v>3685.5</v>
      </c>
      <c r="AT24" s="19">
        <v>3605.5</v>
      </c>
      <c r="AU24" s="14">
        <f t="shared" si="17"/>
        <v>97.8293311626645</v>
      </c>
      <c r="AV24" s="26">
        <v>1252.7</v>
      </c>
      <c r="AW24" s="19">
        <v>1247.4</v>
      </c>
      <c r="AX24" s="14">
        <f t="shared" si="18"/>
        <v>99.57691386604934</v>
      </c>
      <c r="AY24" s="21">
        <v>727.3</v>
      </c>
      <c r="AZ24" s="19">
        <v>723</v>
      </c>
      <c r="BA24" s="14">
        <f t="shared" si="3"/>
        <v>99.4087721710436</v>
      </c>
      <c r="BB24" s="27">
        <v>1141.7</v>
      </c>
      <c r="BC24" s="23">
        <v>1075</v>
      </c>
      <c r="BD24" s="14">
        <f t="shared" si="19"/>
        <v>94.15783480774283</v>
      </c>
      <c r="BE24" s="21">
        <v>163.2</v>
      </c>
      <c r="BF24" s="23">
        <v>162.7</v>
      </c>
      <c r="BG24" s="14">
        <f t="shared" si="20"/>
        <v>99.69362745098039</v>
      </c>
      <c r="BH24" s="21">
        <v>1061</v>
      </c>
      <c r="BI24" s="19">
        <v>1053.6</v>
      </c>
      <c r="BJ24" s="14">
        <f t="shared" si="21"/>
        <v>99.30254476908576</v>
      </c>
      <c r="BK24" s="24">
        <v>-60</v>
      </c>
      <c r="BL24" s="24">
        <v>249.4</v>
      </c>
      <c r="BM24" s="14">
        <f t="shared" si="25"/>
        <v>-415.66666666666674</v>
      </c>
      <c r="BN24" s="24">
        <f t="shared" si="4"/>
        <v>-60</v>
      </c>
      <c r="BO24" s="24">
        <f t="shared" si="5"/>
        <v>249.4000000000001</v>
      </c>
      <c r="BP24" s="14">
        <f t="shared" si="22"/>
        <v>-415.6666666666668</v>
      </c>
      <c r="BQ24" s="6"/>
      <c r="BR24" s="25"/>
    </row>
    <row r="25" spans="1:70" ht="15" customHeight="1">
      <c r="A25" s="11">
        <v>16</v>
      </c>
      <c r="B25" s="12" t="s">
        <v>42</v>
      </c>
      <c r="C25" s="13">
        <f t="shared" si="0"/>
        <v>2849.4</v>
      </c>
      <c r="D25" s="14">
        <f t="shared" si="1"/>
        <v>2937.6000000000004</v>
      </c>
      <c r="E25" s="14">
        <f t="shared" si="6"/>
        <v>103.09538850284272</v>
      </c>
      <c r="F25" s="15">
        <v>733.5</v>
      </c>
      <c r="G25" s="16">
        <v>759.7</v>
      </c>
      <c r="H25" s="14">
        <f t="shared" si="7"/>
        <v>103.57191547375596</v>
      </c>
      <c r="I25" s="15">
        <v>86.5</v>
      </c>
      <c r="J25" s="16">
        <v>91</v>
      </c>
      <c r="K25" s="14">
        <f t="shared" si="2"/>
        <v>105.20231213872833</v>
      </c>
      <c r="L25" s="15">
        <v>177.2</v>
      </c>
      <c r="M25" s="16">
        <v>177.2</v>
      </c>
      <c r="N25" s="14">
        <f t="shared" si="8"/>
        <v>100</v>
      </c>
      <c r="O25" s="15">
        <v>40</v>
      </c>
      <c r="P25" s="16">
        <v>47.4</v>
      </c>
      <c r="Q25" s="14">
        <f t="shared" si="9"/>
        <v>118.5</v>
      </c>
      <c r="R25" s="15">
        <v>218</v>
      </c>
      <c r="S25" s="16">
        <v>206.1</v>
      </c>
      <c r="T25" s="14">
        <f t="shared" si="23"/>
        <v>94.54128440366972</v>
      </c>
      <c r="U25" s="15">
        <v>0</v>
      </c>
      <c r="V25" s="17">
        <v>0</v>
      </c>
      <c r="W25" s="14" t="e">
        <f t="shared" si="10"/>
        <v>#DIV/0!</v>
      </c>
      <c r="X25" s="29">
        <v>30.5</v>
      </c>
      <c r="Y25" s="17">
        <v>32.5</v>
      </c>
      <c r="Z25" s="14">
        <f t="shared" si="11"/>
        <v>106.55737704918033</v>
      </c>
      <c r="AA25" s="15">
        <v>2</v>
      </c>
      <c r="AB25" s="16">
        <v>0</v>
      </c>
      <c r="AC25" s="14">
        <f t="shared" si="12"/>
        <v>0</v>
      </c>
      <c r="AD25" s="14">
        <v>0</v>
      </c>
      <c r="AE25" s="14">
        <v>0</v>
      </c>
      <c r="AF25" s="14" t="e">
        <f t="shared" si="13"/>
        <v>#DIV/0!</v>
      </c>
      <c r="AG25" s="14">
        <v>0</v>
      </c>
      <c r="AH25" s="14">
        <v>0</v>
      </c>
      <c r="AI25" s="14" t="e">
        <f t="shared" si="14"/>
        <v>#DIV/0!</v>
      </c>
      <c r="AJ25" s="15">
        <v>2115.9</v>
      </c>
      <c r="AK25" s="16">
        <v>2177.9</v>
      </c>
      <c r="AL25" s="14">
        <f t="shared" si="15"/>
        <v>102.93019518880855</v>
      </c>
      <c r="AM25" s="15">
        <v>660.2</v>
      </c>
      <c r="AN25" s="16">
        <v>660.2</v>
      </c>
      <c r="AO25" s="14">
        <f>AN25/AM25*100</f>
        <v>100</v>
      </c>
      <c r="AP25" s="15">
        <v>585.9</v>
      </c>
      <c r="AQ25" s="16">
        <v>585.9</v>
      </c>
      <c r="AR25" s="14">
        <f t="shared" si="24"/>
        <v>100</v>
      </c>
      <c r="AS25" s="27">
        <v>2850.4</v>
      </c>
      <c r="AT25" s="19">
        <v>2774.1</v>
      </c>
      <c r="AU25" s="14">
        <f t="shared" si="17"/>
        <v>97.32318271119841</v>
      </c>
      <c r="AV25" s="26">
        <v>1224.6</v>
      </c>
      <c r="AW25" s="19">
        <v>1223.6</v>
      </c>
      <c r="AX25" s="14">
        <f t="shared" si="18"/>
        <v>99.9183406826719</v>
      </c>
      <c r="AY25" s="21">
        <v>788.8</v>
      </c>
      <c r="AZ25" s="19">
        <v>788.8</v>
      </c>
      <c r="BA25" s="14">
        <f t="shared" si="3"/>
        <v>100</v>
      </c>
      <c r="BB25" s="27">
        <v>315.3</v>
      </c>
      <c r="BC25" s="23">
        <v>310</v>
      </c>
      <c r="BD25" s="14">
        <f t="shared" si="19"/>
        <v>98.31906121154455</v>
      </c>
      <c r="BE25" s="21">
        <v>171.2</v>
      </c>
      <c r="BF25" s="23">
        <v>101.2</v>
      </c>
      <c r="BG25" s="14">
        <f t="shared" si="20"/>
        <v>59.11214953271029</v>
      </c>
      <c r="BH25" s="21">
        <v>1001.8</v>
      </c>
      <c r="BI25" s="19">
        <v>1001.8</v>
      </c>
      <c r="BJ25" s="14">
        <f t="shared" si="21"/>
        <v>100</v>
      </c>
      <c r="BK25" s="24">
        <v>-1</v>
      </c>
      <c r="BL25" s="24">
        <v>163.5</v>
      </c>
      <c r="BM25" s="14">
        <f t="shared" si="25"/>
        <v>-16350</v>
      </c>
      <c r="BN25" s="24">
        <f t="shared" si="4"/>
        <v>-1</v>
      </c>
      <c r="BO25" s="24">
        <f t="shared" si="5"/>
        <v>163.50000000000045</v>
      </c>
      <c r="BP25" s="14">
        <f t="shared" si="22"/>
        <v>-16350.000000000045</v>
      </c>
      <c r="BQ25" s="6"/>
      <c r="BR25" s="25"/>
    </row>
    <row r="26" spans="1:70" ht="15.75">
      <c r="A26" s="11">
        <v>17</v>
      </c>
      <c r="B26" s="12" t="s">
        <v>43</v>
      </c>
      <c r="C26" s="13">
        <f t="shared" si="0"/>
        <v>4510.099999999999</v>
      </c>
      <c r="D26" s="14">
        <f t="shared" si="1"/>
        <v>4569.3</v>
      </c>
      <c r="E26" s="14">
        <f t="shared" si="6"/>
        <v>101.31260947650831</v>
      </c>
      <c r="F26" s="15">
        <v>950.4</v>
      </c>
      <c r="G26" s="16">
        <v>1009.6</v>
      </c>
      <c r="H26" s="14">
        <f t="shared" si="7"/>
        <v>106.22895622895624</v>
      </c>
      <c r="I26" s="15">
        <v>38</v>
      </c>
      <c r="J26" s="16">
        <v>33.2</v>
      </c>
      <c r="K26" s="14">
        <f t="shared" si="2"/>
        <v>87.36842105263159</v>
      </c>
      <c r="L26" s="15">
        <v>3</v>
      </c>
      <c r="M26" s="16">
        <v>3.7</v>
      </c>
      <c r="N26" s="14">
        <f t="shared" si="8"/>
        <v>123.33333333333334</v>
      </c>
      <c r="O26" s="15">
        <v>120.8</v>
      </c>
      <c r="P26" s="16">
        <v>123.5</v>
      </c>
      <c r="Q26" s="14">
        <f t="shared" si="9"/>
        <v>102.23509933774835</v>
      </c>
      <c r="R26" s="15">
        <v>357.4</v>
      </c>
      <c r="S26" s="16">
        <v>364.1</v>
      </c>
      <c r="T26" s="14">
        <f t="shared" si="23"/>
        <v>101.8746502518187</v>
      </c>
      <c r="U26" s="15">
        <v>0</v>
      </c>
      <c r="V26" s="17">
        <v>0</v>
      </c>
      <c r="W26" s="14" t="e">
        <f t="shared" si="10"/>
        <v>#DIV/0!</v>
      </c>
      <c r="X26" s="29">
        <v>56</v>
      </c>
      <c r="Y26" s="17">
        <v>56.1</v>
      </c>
      <c r="Z26" s="14">
        <f t="shared" si="11"/>
        <v>100.17857142857143</v>
      </c>
      <c r="AA26" s="15">
        <v>13</v>
      </c>
      <c r="AB26" s="16">
        <v>12.1</v>
      </c>
      <c r="AC26" s="14">
        <f t="shared" si="12"/>
        <v>93.07692307692308</v>
      </c>
      <c r="AD26" s="14">
        <v>0</v>
      </c>
      <c r="AE26" s="14">
        <v>0</v>
      </c>
      <c r="AF26" s="14" t="e">
        <f t="shared" si="13"/>
        <v>#DIV/0!</v>
      </c>
      <c r="AG26" s="14">
        <v>0</v>
      </c>
      <c r="AH26" s="14">
        <v>0</v>
      </c>
      <c r="AI26" s="14" t="e">
        <f t="shared" si="14"/>
        <v>#DIV/0!</v>
      </c>
      <c r="AJ26" s="15">
        <v>3559.7</v>
      </c>
      <c r="AK26" s="16">
        <v>3559.7</v>
      </c>
      <c r="AL26" s="14">
        <f t="shared" si="15"/>
        <v>100</v>
      </c>
      <c r="AM26" s="15">
        <v>1710.7</v>
      </c>
      <c r="AN26" s="16">
        <v>1710.7</v>
      </c>
      <c r="AO26" s="14">
        <f t="shared" si="16"/>
        <v>100</v>
      </c>
      <c r="AP26" s="15">
        <v>675.1</v>
      </c>
      <c r="AQ26" s="16">
        <v>675.1</v>
      </c>
      <c r="AR26" s="14">
        <f t="shared" si="24"/>
        <v>100</v>
      </c>
      <c r="AS26" s="27">
        <v>4555.8</v>
      </c>
      <c r="AT26" s="19">
        <v>4475.3</v>
      </c>
      <c r="AU26" s="14">
        <f t="shared" si="17"/>
        <v>98.23302164274112</v>
      </c>
      <c r="AV26" s="26">
        <v>1395.2</v>
      </c>
      <c r="AW26" s="19">
        <v>1389.3</v>
      </c>
      <c r="AX26" s="14">
        <f t="shared" si="18"/>
        <v>99.57712155963301</v>
      </c>
      <c r="AY26" s="21">
        <v>1021.9</v>
      </c>
      <c r="AZ26" s="19">
        <v>1017.1</v>
      </c>
      <c r="BA26" s="14">
        <f t="shared" si="3"/>
        <v>99.53028672081417</v>
      </c>
      <c r="BB26" s="27">
        <v>993.3</v>
      </c>
      <c r="BC26" s="23">
        <v>939.2</v>
      </c>
      <c r="BD26" s="14">
        <f t="shared" si="19"/>
        <v>94.55350850699689</v>
      </c>
      <c r="BE26" s="21">
        <v>206.8</v>
      </c>
      <c r="BF26" s="23">
        <v>206.5</v>
      </c>
      <c r="BG26" s="14">
        <f t="shared" si="20"/>
        <v>99.8549323017408</v>
      </c>
      <c r="BH26" s="21">
        <v>1877.3</v>
      </c>
      <c r="BI26" s="19">
        <v>1857.2</v>
      </c>
      <c r="BJ26" s="14">
        <f t="shared" si="21"/>
        <v>98.92931337559261</v>
      </c>
      <c r="BK26" s="24">
        <v>-45.7</v>
      </c>
      <c r="BL26" s="24">
        <v>94</v>
      </c>
      <c r="BM26" s="14">
        <f t="shared" si="25"/>
        <v>-205.68927789934355</v>
      </c>
      <c r="BN26" s="24">
        <f t="shared" si="4"/>
        <v>-45.70000000000073</v>
      </c>
      <c r="BO26" s="24">
        <f t="shared" si="5"/>
        <v>94</v>
      </c>
      <c r="BP26" s="14">
        <f t="shared" si="22"/>
        <v>-205.68927789934025</v>
      </c>
      <c r="BQ26" s="6"/>
      <c r="BR26" s="25"/>
    </row>
    <row r="27" spans="1:70" ht="15.75">
      <c r="A27" s="11">
        <v>18</v>
      </c>
      <c r="B27" s="12" t="s">
        <v>44</v>
      </c>
      <c r="C27" s="13">
        <f t="shared" si="0"/>
        <v>5770.1</v>
      </c>
      <c r="D27" s="14">
        <f t="shared" si="1"/>
        <v>5839.1</v>
      </c>
      <c r="E27" s="14">
        <f t="shared" si="6"/>
        <v>101.19581982981232</v>
      </c>
      <c r="F27" s="15">
        <v>887.3</v>
      </c>
      <c r="G27" s="16">
        <v>926.3</v>
      </c>
      <c r="H27" s="14">
        <f t="shared" si="7"/>
        <v>104.39535670010143</v>
      </c>
      <c r="I27" s="15">
        <v>25</v>
      </c>
      <c r="J27" s="16">
        <v>24.1</v>
      </c>
      <c r="K27" s="14">
        <f t="shared" si="2"/>
        <v>96.4</v>
      </c>
      <c r="L27" s="15">
        <v>0</v>
      </c>
      <c r="M27" s="16">
        <v>0</v>
      </c>
      <c r="N27" s="14" t="e">
        <f t="shared" si="8"/>
        <v>#DIV/0!</v>
      </c>
      <c r="O27" s="15">
        <v>33</v>
      </c>
      <c r="P27" s="16">
        <v>29.3</v>
      </c>
      <c r="Q27" s="14">
        <f t="shared" si="9"/>
        <v>88.7878787878788</v>
      </c>
      <c r="R27" s="15">
        <v>190</v>
      </c>
      <c r="S27" s="16">
        <v>180.3</v>
      </c>
      <c r="T27" s="14">
        <f t="shared" si="23"/>
        <v>94.89473684210526</v>
      </c>
      <c r="U27" s="15">
        <v>0</v>
      </c>
      <c r="V27" s="17">
        <v>0</v>
      </c>
      <c r="W27" s="14" t="e">
        <f t="shared" si="10"/>
        <v>#DIV/0!</v>
      </c>
      <c r="X27" s="29">
        <v>102.7</v>
      </c>
      <c r="Y27" s="17">
        <v>102.6</v>
      </c>
      <c r="Z27" s="14">
        <f t="shared" si="11"/>
        <v>99.90262901655306</v>
      </c>
      <c r="AA27" s="15">
        <v>0</v>
      </c>
      <c r="AB27" s="16">
        <v>0</v>
      </c>
      <c r="AC27" s="14" t="e">
        <f t="shared" si="12"/>
        <v>#DIV/0!</v>
      </c>
      <c r="AD27" s="14">
        <v>0</v>
      </c>
      <c r="AE27" s="14">
        <v>0</v>
      </c>
      <c r="AF27" s="14" t="e">
        <f t="shared" si="13"/>
        <v>#DIV/0!</v>
      </c>
      <c r="AG27" s="14">
        <v>0</v>
      </c>
      <c r="AH27" s="14">
        <v>0</v>
      </c>
      <c r="AI27" s="14" t="e">
        <f t="shared" si="14"/>
        <v>#DIV/0!</v>
      </c>
      <c r="AJ27" s="15">
        <v>4882.8</v>
      </c>
      <c r="AK27" s="16">
        <v>4912.8</v>
      </c>
      <c r="AL27" s="14">
        <f t="shared" si="15"/>
        <v>100.61440157286803</v>
      </c>
      <c r="AM27" s="15">
        <v>1264.2</v>
      </c>
      <c r="AN27" s="16">
        <v>1264.2</v>
      </c>
      <c r="AO27" s="14">
        <f t="shared" si="16"/>
        <v>100</v>
      </c>
      <c r="AP27" s="15">
        <v>860.1</v>
      </c>
      <c r="AQ27" s="16">
        <v>860.1</v>
      </c>
      <c r="AR27" s="14">
        <f t="shared" si="24"/>
        <v>100</v>
      </c>
      <c r="AS27" s="27">
        <v>5800.1</v>
      </c>
      <c r="AT27" s="19">
        <v>5715.1</v>
      </c>
      <c r="AU27" s="14">
        <f t="shared" si="17"/>
        <v>98.5345080257237</v>
      </c>
      <c r="AV27" s="26">
        <v>2275.7</v>
      </c>
      <c r="AW27" s="19">
        <v>2256.1</v>
      </c>
      <c r="AX27" s="14">
        <f t="shared" si="18"/>
        <v>99.13872654567825</v>
      </c>
      <c r="AY27" s="21">
        <v>1747.2</v>
      </c>
      <c r="AZ27" s="19">
        <v>1738.2</v>
      </c>
      <c r="BA27" s="14">
        <f t="shared" si="3"/>
        <v>99.48489010989012</v>
      </c>
      <c r="BB27" s="27">
        <v>707.8</v>
      </c>
      <c r="BC27" s="23">
        <v>696.6</v>
      </c>
      <c r="BD27" s="14">
        <f t="shared" si="19"/>
        <v>98.41763209946313</v>
      </c>
      <c r="BE27" s="21">
        <v>919.9</v>
      </c>
      <c r="BF27" s="23">
        <v>865.7</v>
      </c>
      <c r="BG27" s="14">
        <f t="shared" si="20"/>
        <v>94.10805522339385</v>
      </c>
      <c r="BH27" s="21">
        <v>1817.2</v>
      </c>
      <c r="BI27" s="19">
        <v>1817.2</v>
      </c>
      <c r="BJ27" s="14">
        <f t="shared" si="21"/>
        <v>100</v>
      </c>
      <c r="BK27" s="24">
        <v>-30</v>
      </c>
      <c r="BL27" s="24">
        <v>124</v>
      </c>
      <c r="BM27" s="14">
        <f t="shared" si="25"/>
        <v>-413.33333333333337</v>
      </c>
      <c r="BN27" s="24">
        <f t="shared" si="4"/>
        <v>-30</v>
      </c>
      <c r="BO27" s="24">
        <f t="shared" si="5"/>
        <v>124</v>
      </c>
      <c r="BP27" s="14">
        <f t="shared" si="22"/>
        <v>-413.33333333333337</v>
      </c>
      <c r="BQ27" s="6"/>
      <c r="BR27" s="25"/>
    </row>
    <row r="28" spans="1:70" ht="15.75">
      <c r="A28" s="11">
        <v>19</v>
      </c>
      <c r="B28" s="12" t="s">
        <v>45</v>
      </c>
      <c r="C28" s="13">
        <f t="shared" si="0"/>
        <v>6168.7</v>
      </c>
      <c r="D28" s="14">
        <f t="shared" si="1"/>
        <v>6259</v>
      </c>
      <c r="E28" s="14">
        <f t="shared" si="6"/>
        <v>101.46384165221198</v>
      </c>
      <c r="F28" s="15">
        <v>1288.3</v>
      </c>
      <c r="G28" s="16">
        <v>1378.7</v>
      </c>
      <c r="H28" s="14">
        <f t="shared" si="7"/>
        <v>107.01699914616161</v>
      </c>
      <c r="I28" s="15">
        <v>108</v>
      </c>
      <c r="J28" s="16">
        <v>113.1</v>
      </c>
      <c r="K28" s="14">
        <f t="shared" si="2"/>
        <v>104.72222222222223</v>
      </c>
      <c r="L28" s="15">
        <v>76.9</v>
      </c>
      <c r="M28" s="16">
        <v>76.9</v>
      </c>
      <c r="N28" s="14">
        <f t="shared" si="8"/>
        <v>100</v>
      </c>
      <c r="O28" s="15">
        <v>135.1</v>
      </c>
      <c r="P28" s="16">
        <v>135.3</v>
      </c>
      <c r="Q28" s="14">
        <f t="shared" si="9"/>
        <v>100.14803849000742</v>
      </c>
      <c r="R28" s="15">
        <v>275</v>
      </c>
      <c r="S28" s="16">
        <v>264.2</v>
      </c>
      <c r="T28" s="14">
        <f t="shared" si="23"/>
        <v>96.07272727272726</v>
      </c>
      <c r="U28" s="15">
        <v>0</v>
      </c>
      <c r="V28" s="17">
        <v>0</v>
      </c>
      <c r="W28" s="14" t="e">
        <f t="shared" si="10"/>
        <v>#DIV/0!</v>
      </c>
      <c r="X28" s="29">
        <v>89.7</v>
      </c>
      <c r="Y28" s="17">
        <v>113.1</v>
      </c>
      <c r="Z28" s="14">
        <f t="shared" si="11"/>
        <v>126.08695652173911</v>
      </c>
      <c r="AA28" s="15">
        <v>183.1</v>
      </c>
      <c r="AB28" s="16">
        <v>191.8</v>
      </c>
      <c r="AC28" s="14">
        <f t="shared" si="12"/>
        <v>104.75150191152376</v>
      </c>
      <c r="AD28" s="14">
        <v>0</v>
      </c>
      <c r="AE28" s="14">
        <v>0</v>
      </c>
      <c r="AF28" s="14" t="e">
        <f t="shared" si="13"/>
        <v>#DIV/0!</v>
      </c>
      <c r="AG28" s="14">
        <v>0</v>
      </c>
      <c r="AH28" s="14">
        <v>0</v>
      </c>
      <c r="AI28" s="14" t="e">
        <f t="shared" si="14"/>
        <v>#DIV/0!</v>
      </c>
      <c r="AJ28" s="15">
        <v>4880.4</v>
      </c>
      <c r="AK28" s="16">
        <v>4880.3</v>
      </c>
      <c r="AL28" s="14">
        <f t="shared" si="15"/>
        <v>99.99795098762398</v>
      </c>
      <c r="AM28" s="15">
        <v>1392.5</v>
      </c>
      <c r="AN28" s="16">
        <v>1392.5</v>
      </c>
      <c r="AO28" s="14">
        <f t="shared" si="16"/>
        <v>100</v>
      </c>
      <c r="AP28" s="15">
        <v>2108.6</v>
      </c>
      <c r="AQ28" s="16">
        <v>2108.6</v>
      </c>
      <c r="AR28" s="14">
        <f t="shared" si="24"/>
        <v>100</v>
      </c>
      <c r="AS28" s="27">
        <v>6248.7</v>
      </c>
      <c r="AT28" s="19">
        <v>6123.5</v>
      </c>
      <c r="AU28" s="14">
        <f t="shared" si="17"/>
        <v>97.99638324771553</v>
      </c>
      <c r="AV28" s="26">
        <v>1728.7</v>
      </c>
      <c r="AW28" s="19">
        <v>1674.6</v>
      </c>
      <c r="AX28" s="14">
        <f t="shared" si="18"/>
        <v>96.8704807080465</v>
      </c>
      <c r="AY28" s="21">
        <v>1289</v>
      </c>
      <c r="AZ28" s="19">
        <v>1245.9</v>
      </c>
      <c r="BA28" s="14">
        <f t="shared" si="3"/>
        <v>96.65632273079908</v>
      </c>
      <c r="BB28" s="27">
        <v>735.6</v>
      </c>
      <c r="BC28" s="23">
        <v>735.6</v>
      </c>
      <c r="BD28" s="14">
        <f t="shared" si="19"/>
        <v>100</v>
      </c>
      <c r="BE28" s="21">
        <v>1357.9</v>
      </c>
      <c r="BF28" s="23">
        <v>1290.3</v>
      </c>
      <c r="BG28" s="14">
        <f t="shared" si="20"/>
        <v>95.02172472199719</v>
      </c>
      <c r="BH28" s="21">
        <v>1944.2</v>
      </c>
      <c r="BI28" s="19">
        <v>1943.5</v>
      </c>
      <c r="BJ28" s="14">
        <f t="shared" si="21"/>
        <v>99.9639954737167</v>
      </c>
      <c r="BK28" s="24">
        <v>-80</v>
      </c>
      <c r="BL28" s="24">
        <v>135.5</v>
      </c>
      <c r="BM28" s="14">
        <f t="shared" si="25"/>
        <v>-169.375</v>
      </c>
      <c r="BN28" s="24">
        <f t="shared" si="4"/>
        <v>-80</v>
      </c>
      <c r="BO28" s="24">
        <f t="shared" si="5"/>
        <v>135.5</v>
      </c>
      <c r="BP28" s="14">
        <f t="shared" si="22"/>
        <v>-169.375</v>
      </c>
      <c r="BQ28" s="6"/>
      <c r="BR28" s="25"/>
    </row>
    <row r="29" spans="1:70" ht="14.25" customHeight="1">
      <c r="A29" s="64" t="s">
        <v>17</v>
      </c>
      <c r="B29" s="65"/>
      <c r="C29" s="14">
        <f>SUM(C10:C28)</f>
        <v>126585.90000000001</v>
      </c>
      <c r="D29" s="14">
        <f>SUM(D10:D28)</f>
        <v>129539.7</v>
      </c>
      <c r="E29" s="30">
        <f>D29/C29*100</f>
        <v>102.33343524041776</v>
      </c>
      <c r="F29" s="30">
        <f>SUM(F10:F28)</f>
        <v>55851.700000000004</v>
      </c>
      <c r="G29" s="30">
        <f>SUM(G10:G28)</f>
        <v>57144.5</v>
      </c>
      <c r="H29" s="30">
        <f>G29/F29*100</f>
        <v>102.31470125349809</v>
      </c>
      <c r="I29" s="30">
        <f>SUM(I10:I28)</f>
        <v>20755.4</v>
      </c>
      <c r="J29" s="30">
        <f>SUM(J10:J28)</f>
        <v>21197.199999999997</v>
      </c>
      <c r="K29" s="14">
        <f t="shared" si="2"/>
        <v>102.12860267689369</v>
      </c>
      <c r="L29" s="30">
        <f>SUM(L10:L28)</f>
        <v>596.3</v>
      </c>
      <c r="M29" s="30">
        <f>SUM(M10:M28)</f>
        <v>594.9</v>
      </c>
      <c r="N29" s="30">
        <f>M29/L29*100</f>
        <v>99.76521884957236</v>
      </c>
      <c r="O29" s="30">
        <f>SUM(O10:O28)</f>
        <v>5249</v>
      </c>
      <c r="P29" s="30">
        <f>SUM(P10:P28)</f>
        <v>5375.900000000001</v>
      </c>
      <c r="Q29" s="30">
        <f>P29/O29*100</f>
        <v>102.41760335301964</v>
      </c>
      <c r="R29" s="30">
        <f>SUM(R10:R28)</f>
        <v>14513</v>
      </c>
      <c r="S29" s="30">
        <f>SUM(S10:S28)</f>
        <v>14528.800000000003</v>
      </c>
      <c r="T29" s="30">
        <f>S29/R29*100</f>
        <v>100.10886791152762</v>
      </c>
      <c r="U29" s="30">
        <f>SUM(U10:U28)</f>
        <v>1500</v>
      </c>
      <c r="V29" s="30">
        <f>SUM(V10:V28)</f>
        <v>1704.9</v>
      </c>
      <c r="W29" s="30">
        <f>V29/U29*100</f>
        <v>113.66000000000001</v>
      </c>
      <c r="X29" s="30">
        <f>SUM(X10:X28)</f>
        <v>2083.6</v>
      </c>
      <c r="Y29" s="30">
        <f>SUM(Y10:Y28)</f>
        <v>1878.1999999999998</v>
      </c>
      <c r="Z29" s="30">
        <f>Y29/X29*100</f>
        <v>90.14206181608753</v>
      </c>
      <c r="AA29" s="30">
        <f>SUM(AA10:AA28)</f>
        <v>614.3</v>
      </c>
      <c r="AB29" s="30">
        <f>SUM(AB10:AB28)</f>
        <v>710.8</v>
      </c>
      <c r="AC29" s="30">
        <f>AB29/AA29*100</f>
        <v>115.70893700146507</v>
      </c>
      <c r="AD29" s="30">
        <f>SUM(AD10:AD28)</f>
        <v>0</v>
      </c>
      <c r="AE29" s="30">
        <f>SUM(AE10:AE28)</f>
        <v>0</v>
      </c>
      <c r="AF29" s="14" t="e">
        <f t="shared" si="13"/>
        <v>#DIV/0!</v>
      </c>
      <c r="AG29" s="30">
        <f>SUM(AG10:AG28)</f>
        <v>520</v>
      </c>
      <c r="AH29" s="30">
        <f>SUM(AH10:AH28)</f>
        <v>546.1</v>
      </c>
      <c r="AI29" s="14">
        <f t="shared" si="14"/>
        <v>105.01923076923076</v>
      </c>
      <c r="AJ29" s="30">
        <f>SUM(AJ10:AJ28)</f>
        <v>70734.2</v>
      </c>
      <c r="AK29" s="30">
        <f>SUM(AK10:AK28)</f>
        <v>72395.2</v>
      </c>
      <c r="AL29" s="30">
        <f>AK29/AJ29*100</f>
        <v>102.34822759004838</v>
      </c>
      <c r="AM29" s="30">
        <f>SUM(AM10:AM28)</f>
        <v>27049.2</v>
      </c>
      <c r="AN29" s="30">
        <f>SUM(AN10:AN28)</f>
        <v>27049.2</v>
      </c>
      <c r="AO29" s="30">
        <f>AN29/AM29*100</f>
        <v>100</v>
      </c>
      <c r="AP29" s="30">
        <f>SUM(AP10:AP28)</f>
        <v>16362.700000000003</v>
      </c>
      <c r="AQ29" s="30">
        <f>SUM(AQ10:AQ28)</f>
        <v>16362.700000000003</v>
      </c>
      <c r="AR29" s="30">
        <f>AQ29/AP29*100</f>
        <v>100</v>
      </c>
      <c r="AS29" s="30">
        <f>SUM(AS10:AS28)</f>
        <v>130021.5</v>
      </c>
      <c r="AT29" s="30">
        <f>SUM(AT10:AT28)</f>
        <v>125609.20000000003</v>
      </c>
      <c r="AU29" s="30">
        <f>(AT29/AS29)*100</f>
        <v>96.60648431220993</v>
      </c>
      <c r="AV29" s="30">
        <f>SUM(AV10:AV28)</f>
        <v>35514.299999999996</v>
      </c>
      <c r="AW29" s="30">
        <f>SUM(AW10:AW28)</f>
        <v>34993.1</v>
      </c>
      <c r="AX29" s="30">
        <f>AW29/AV29*100</f>
        <v>98.53242215107718</v>
      </c>
      <c r="AY29" s="30">
        <f>SUM(AY10:AY28)</f>
        <v>26780.4</v>
      </c>
      <c r="AZ29" s="30">
        <f>SUM(AZ10:AZ28)</f>
        <v>26360.800000000003</v>
      </c>
      <c r="BA29" s="30">
        <f t="shared" si="3"/>
        <v>98.43318247673672</v>
      </c>
      <c r="BB29" s="30">
        <f>SUM(BB10:BB28)</f>
        <v>29947.699999999997</v>
      </c>
      <c r="BC29" s="30">
        <f>SUM(BC10:BC28)</f>
        <v>29148.699999999997</v>
      </c>
      <c r="BD29" s="30">
        <f>BC29/BB29*100</f>
        <v>97.33201548032069</v>
      </c>
      <c r="BE29" s="30">
        <f>SUM(BE10:BE28)</f>
        <v>23610.100000000006</v>
      </c>
      <c r="BF29" s="30">
        <f>SUM(BF10:BF28)</f>
        <v>22062.700000000004</v>
      </c>
      <c r="BG29" s="30">
        <f>BF29/BE29*100</f>
        <v>93.4460252180211</v>
      </c>
      <c r="BH29" s="30">
        <f>SUM(BH10:BH28)</f>
        <v>34233.2</v>
      </c>
      <c r="BI29" s="30">
        <f>SUM(BI10:BI28)</f>
        <v>33620.299999999996</v>
      </c>
      <c r="BJ29" s="30">
        <f>BI29/BH29*100</f>
        <v>98.20963275416847</v>
      </c>
      <c r="BK29" s="30">
        <f>SUM(BK10:BK28)</f>
        <v>-3435.6</v>
      </c>
      <c r="BL29" s="30">
        <f>SUM(BL10:BL28)</f>
        <v>3930.5000000000005</v>
      </c>
      <c r="BM29" s="30">
        <f>BL29/BK29*100</f>
        <v>-114.40505297473513</v>
      </c>
      <c r="BN29" s="30">
        <f>SUM(BN10:BN28)</f>
        <v>-3435.6000000000017</v>
      </c>
      <c r="BO29" s="30">
        <f>SUM(BO10:BO28)</f>
        <v>3930.499999999999</v>
      </c>
      <c r="BP29" s="30">
        <f>BO29/BN29*100</f>
        <v>-114.40505297473504</v>
      </c>
      <c r="BQ29" s="6"/>
      <c r="BR29" s="25"/>
    </row>
    <row r="30" spans="3:68" ht="15.75" hidden="1">
      <c r="C30" s="31">
        <f aca="true" t="shared" si="26" ref="C30:AC30">C29-C20</f>
        <v>118492.70000000001</v>
      </c>
      <c r="D30" s="31">
        <f t="shared" si="26"/>
        <v>121099</v>
      </c>
      <c r="E30" s="31">
        <f t="shared" si="26"/>
        <v>-1.9602928275899671</v>
      </c>
      <c r="F30" s="31">
        <f t="shared" si="26"/>
        <v>52684.600000000006</v>
      </c>
      <c r="G30" s="31">
        <f t="shared" si="26"/>
        <v>53772.6</v>
      </c>
      <c r="H30" s="31">
        <f t="shared" si="26"/>
        <v>-4.151782280334132</v>
      </c>
      <c r="I30" s="31">
        <f t="shared" si="26"/>
        <v>20361</v>
      </c>
      <c r="J30" s="31">
        <f t="shared" si="26"/>
        <v>20787.299999999996</v>
      </c>
      <c r="K30" s="31">
        <f t="shared" si="26"/>
        <v>-1.801417607081973</v>
      </c>
      <c r="L30" s="31">
        <f t="shared" si="26"/>
        <v>553.5</v>
      </c>
      <c r="M30" s="31">
        <f t="shared" si="26"/>
        <v>552.1</v>
      </c>
      <c r="N30" s="31">
        <f t="shared" si="26"/>
        <v>-0.23478115042763648</v>
      </c>
      <c r="O30" s="31">
        <f t="shared" si="26"/>
        <v>4799.6</v>
      </c>
      <c r="P30" s="31">
        <f t="shared" si="26"/>
        <v>4871.1</v>
      </c>
      <c r="Q30" s="31">
        <f t="shared" si="26"/>
        <v>-9.909944488546884</v>
      </c>
      <c r="R30" s="31">
        <f t="shared" si="26"/>
        <v>13743</v>
      </c>
      <c r="S30" s="31">
        <f t="shared" si="26"/>
        <v>13702.100000000002</v>
      </c>
      <c r="T30" s="31">
        <f t="shared" si="26"/>
        <v>-7.254768452108749</v>
      </c>
      <c r="U30" s="31">
        <f t="shared" si="26"/>
        <v>1500</v>
      </c>
      <c r="V30" s="31">
        <f t="shared" si="26"/>
        <v>1704.9</v>
      </c>
      <c r="W30" s="31" t="e">
        <f t="shared" si="26"/>
        <v>#DIV/0!</v>
      </c>
      <c r="X30" s="31">
        <f t="shared" si="26"/>
        <v>1903.6</v>
      </c>
      <c r="Y30" s="31">
        <f t="shared" si="26"/>
        <v>1714.9999999999998</v>
      </c>
      <c r="Z30" s="31">
        <f t="shared" si="26"/>
        <v>-0.5246048505791236</v>
      </c>
      <c r="AA30" s="31">
        <f t="shared" si="26"/>
        <v>314.29999999999995</v>
      </c>
      <c r="AB30" s="31">
        <f t="shared" si="26"/>
        <v>375.29999999999995</v>
      </c>
      <c r="AC30" s="31">
        <f t="shared" si="26"/>
        <v>3.875603668131731</v>
      </c>
      <c r="AD30" s="31"/>
      <c r="AE30" s="31"/>
      <c r="AF30" s="14" t="e">
        <f t="shared" si="13"/>
        <v>#DIV/0!</v>
      </c>
      <c r="AG30" s="31">
        <f aca="true" t="shared" si="27" ref="AG30:BP30">AG29-AG20</f>
        <v>510</v>
      </c>
      <c r="AH30" s="31">
        <f t="shared" si="27"/>
        <v>526.6</v>
      </c>
      <c r="AI30" s="14">
        <f t="shared" si="14"/>
        <v>103.25490196078432</v>
      </c>
      <c r="AJ30" s="31">
        <f t="shared" si="27"/>
        <v>65808.09999999999</v>
      </c>
      <c r="AK30" s="31">
        <f t="shared" si="27"/>
        <v>67326.4</v>
      </c>
      <c r="AL30" s="31">
        <f t="shared" si="27"/>
        <v>-0.5485873345370038</v>
      </c>
      <c r="AM30" s="31">
        <f t="shared" si="27"/>
        <v>24104.5</v>
      </c>
      <c r="AN30" s="31">
        <f t="shared" si="27"/>
        <v>24104.5</v>
      </c>
      <c r="AO30" s="31">
        <f t="shared" si="27"/>
        <v>0</v>
      </c>
      <c r="AP30" s="31">
        <f t="shared" si="27"/>
        <v>15857.700000000003</v>
      </c>
      <c r="AQ30" s="31">
        <f t="shared" si="27"/>
        <v>15857.700000000003</v>
      </c>
      <c r="AR30" s="31">
        <f t="shared" si="27"/>
        <v>0</v>
      </c>
      <c r="AS30" s="31">
        <f t="shared" si="27"/>
        <v>122087.1</v>
      </c>
      <c r="AT30" s="31">
        <f t="shared" si="27"/>
        <v>117825.90000000002</v>
      </c>
      <c r="AU30" s="31">
        <f t="shared" si="27"/>
        <v>-1.489149888233726</v>
      </c>
      <c r="AV30" s="31">
        <f t="shared" si="27"/>
        <v>32493.699999999997</v>
      </c>
      <c r="AW30" s="31">
        <f t="shared" si="27"/>
        <v>32001.399999999998</v>
      </c>
      <c r="AX30" s="31">
        <f t="shared" si="27"/>
        <v>-0.5108142920135919</v>
      </c>
      <c r="AY30" s="31">
        <f t="shared" si="27"/>
        <v>24382.2</v>
      </c>
      <c r="AZ30" s="31">
        <f t="shared" si="27"/>
        <v>23984.000000000004</v>
      </c>
      <c r="BA30" s="31">
        <f t="shared" si="27"/>
        <v>-0.6744816046576858</v>
      </c>
      <c r="BB30" s="31">
        <f t="shared" si="27"/>
        <v>28926.199999999997</v>
      </c>
      <c r="BC30" s="31">
        <f t="shared" si="27"/>
        <v>28133.199999999997</v>
      </c>
      <c r="BD30" s="31">
        <f t="shared" si="27"/>
        <v>-2.0806130071976554</v>
      </c>
      <c r="BE30" s="31">
        <f t="shared" si="27"/>
        <v>22466.800000000007</v>
      </c>
      <c r="BF30" s="31">
        <f t="shared" si="27"/>
        <v>20971.600000000006</v>
      </c>
      <c r="BG30" s="31">
        <f t="shared" si="27"/>
        <v>-1.9882440026558754</v>
      </c>
      <c r="BH30" s="31">
        <f t="shared" si="27"/>
        <v>32195.899999999998</v>
      </c>
      <c r="BI30" s="31">
        <f t="shared" si="27"/>
        <v>31645.799999999996</v>
      </c>
      <c r="BJ30" s="31">
        <f t="shared" si="27"/>
        <v>1.2921439209087566</v>
      </c>
      <c r="BK30" s="31">
        <f>BK29-BK20</f>
        <v>-3594.4</v>
      </c>
      <c r="BL30" s="31">
        <f>BL29-BL20</f>
        <v>3273.1000000000004</v>
      </c>
      <c r="BM30" s="31">
        <f>BM29-BM20</f>
        <v>-528.3849018412337</v>
      </c>
      <c r="BN30" s="31">
        <f t="shared" si="27"/>
        <v>-3594.400000000003</v>
      </c>
      <c r="BO30" s="31">
        <f t="shared" si="27"/>
        <v>3273.0999999999985</v>
      </c>
      <c r="BP30" s="31">
        <f t="shared" si="27"/>
        <v>-528.3849018412313</v>
      </c>
    </row>
    <row r="31" spans="3:69" ht="15.7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</row>
    <row r="32" spans="3:68" ht="15" customHeight="1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</row>
    <row r="36" ht="15.75">
      <c r="AH36" s="32"/>
    </row>
  </sheetData>
  <sheetProtection/>
  <mergeCells count="32">
    <mergeCell ref="AP6:AR7"/>
    <mergeCell ref="O6:Q7"/>
    <mergeCell ref="R6:T7"/>
    <mergeCell ref="U6:W7"/>
    <mergeCell ref="X6:Z7"/>
    <mergeCell ref="A29:B29"/>
    <mergeCell ref="AG6:AI7"/>
    <mergeCell ref="AM6:AO7"/>
    <mergeCell ref="B4:B8"/>
    <mergeCell ref="A4:A8"/>
    <mergeCell ref="I6:K7"/>
    <mergeCell ref="L6:N7"/>
    <mergeCell ref="AV4:BJ4"/>
    <mergeCell ref="AY5:BA5"/>
    <mergeCell ref="AS4:AU7"/>
    <mergeCell ref="BN4:BP7"/>
    <mergeCell ref="BE5:BG7"/>
    <mergeCell ref="BH5:BJ7"/>
    <mergeCell ref="AV5:AX7"/>
    <mergeCell ref="AY6:BA7"/>
    <mergeCell ref="BB5:BD7"/>
    <mergeCell ref="BK4:BM7"/>
    <mergeCell ref="R1:T1"/>
    <mergeCell ref="C2:T2"/>
    <mergeCell ref="C4:E7"/>
    <mergeCell ref="F4:AR4"/>
    <mergeCell ref="F5:H7"/>
    <mergeCell ref="I5:AI5"/>
    <mergeCell ref="AJ5:AL7"/>
    <mergeCell ref="AM5:AR5"/>
    <mergeCell ref="AA6:AC7"/>
    <mergeCell ref="AD6:AF7"/>
  </mergeCells>
  <printOptions/>
  <pageMargins left="0.7086614173228347" right="0.7086614173228347" top="0.7480314960629921" bottom="0.7480314960629921" header="0.31496062992125984" footer="0.31496062992125984"/>
  <pageSetup fitToWidth="4" horizontalDpi="600" verticalDpi="600" orientation="landscape" paperSize="9" scale="41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vur_finance1</cp:lastModifiedBy>
  <cp:lastPrinted>2018-06-08T06:02:04Z</cp:lastPrinted>
  <dcterms:created xsi:type="dcterms:W3CDTF">2013-04-03T10:22:22Z</dcterms:created>
  <dcterms:modified xsi:type="dcterms:W3CDTF">2019-01-18T07:21:06Z</dcterms:modified>
  <cp:category/>
  <cp:version/>
  <cp:contentType/>
  <cp:contentStatus/>
</cp:coreProperties>
</file>