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(4)'!$A$1:$BM$34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<sst xmlns="http://schemas.openxmlformats.org/spreadsheetml/2006/main" count="118" uniqueCount="52">
  <si>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</si>
  <si>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</si>
  <si>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</si>
  <si>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</si>
  <si>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</si>
  <si>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</si>
  <si>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</si>
  <si>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</si>
  <si>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</si>
  <si>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</si>
  <si>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</si>
  <si>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</si>
  <si>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</si>
  <si>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</si>
  <si>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</si>
  <si>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</si>
  <si>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</si>
  <si>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</si>
  <si>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</si>
  <si>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</si>
  <si>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</si>
  <si>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</si>
  <si>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</si>
  <si>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</si>
  <si>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</si>
  <si>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</si>
  <si>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</si>
  <si>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</si>
  <si>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</si>
  <si>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</si>
  <si>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</si>
  <si>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</si>
  <si>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</si>
  <si>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</si>
  <si>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</si>
  <si>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</si>
  <si>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</si>
  <si>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</si>
  <si>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</si>
  <si>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</si>
  <si>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</si>
  <si>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</si>
  <si>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</si>
  <si>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</si>
  <si>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</si>
  <si>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</si>
  <si>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</si>
  <si>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</si>
  <si>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</si>
  <si>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</si>
  <si>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</si>
  <si>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декабря 2019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</si>
</sst>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3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0" fontId="7" fillId="32" borderId="10" xfId="0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53" applyNumberFormat="1" applyFont="1" applyFill="1" applyBorder="1" applyAlignment="1" applyProtection="1">
      <alignment vertical="center" wrapText="1"/>
      <protection locked="0"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3" fontId="7" fillId="33" borderId="10" xfId="0" applyNumberFormat="1" applyFont="1" applyFill="1" applyBorder="1" applyAlignment="1" applyProtection="1">
      <alignment vertical="center" wrapText="1"/>
      <protection locked="0"/>
    </xf>
    <xf numFmtId="172" fontId="7" fillId="34" borderId="10" xfId="0" applyNumberFormat="1" applyFont="1" applyFill="1" applyBorder="1" applyAlignment="1" applyProtection="1">
      <alignment vertical="center" wrapText="1"/>
      <protection locked="0"/>
    </xf>
    <xf numFmtId="172" fontId="7" fillId="35" borderId="10" xfId="0" applyNumberFormat="1" applyFont="1" applyFill="1" applyBorder="1" applyAlignment="1" applyProtection="1">
      <alignment vertical="center" wrapText="1"/>
      <protection locked="0"/>
    </xf>
    <xf numFmtId="172" fontId="7" fillId="34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4" borderId="10" xfId="0" applyNumberFormat="1" applyFont="1" applyFill="1" applyBorder="1" applyAlignment="1" applyProtection="1">
      <alignment/>
      <protection locked="0"/>
    </xf>
    <xf numFmtId="173" fontId="10" fillId="34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4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4" applyNumberFormat="1" applyFont="1" applyFill="1" applyBorder="1" applyAlignment="1" applyProtection="1">
      <alignment vertical="center" wrapText="1"/>
      <protection locked="0"/>
    </xf>
    <xf numFmtId="172" fontId="7" fillId="35" borderId="10" xfId="53" applyNumberFormat="1" applyFont="1" applyFill="1" applyBorder="1" applyAlignment="1" applyProtection="1">
      <alignment vertical="center" wrapText="1"/>
      <protection locked="0"/>
    </xf>
    <xf numFmtId="172" fontId="49" fillId="0" borderId="10" xfId="53" applyNumberFormat="1" applyFont="1" applyFill="1" applyBorder="1" applyAlignment="1" applyProtection="1">
      <alignment vertical="center" wrapText="1"/>
      <protection locked="0"/>
    </xf>
    <xf numFmtId="172" fontId="4" fillId="35" borderId="10" xfId="53" applyNumberFormat="1" applyFont="1" applyFill="1" applyBorder="1" applyAlignment="1" applyProtection="1">
      <alignment vertical="center" wrapText="1"/>
      <protection locked="0"/>
    </xf>
    <xf numFmtId="0" fontId="6" fillId="35" borderId="10" xfId="55" applyFont="1" applyFill="1" applyBorder="1" applyAlignment="1">
      <alignment horizontal="left" vertical="center" wrapText="1"/>
      <protection/>
    </xf>
    <xf numFmtId="0" fontId="50" fillId="0" borderId="0" xfId="0" applyFont="1" applyFill="1" applyAlignment="1">
      <alignment/>
    </xf>
    <xf numFmtId="172" fontId="49" fillId="0" borderId="10" xfId="0" applyNumberFormat="1" applyFont="1" applyBorder="1" applyAlignment="1" applyProtection="1">
      <alignment vertical="center" wrapText="1"/>
      <protection locked="0"/>
    </xf>
    <xf numFmtId="172" fontId="10" fillId="35" borderId="10" xfId="53" applyNumberFormat="1" applyFont="1" applyFill="1" applyBorder="1" applyAlignment="1" applyProtection="1">
      <alignment vertical="center" wrapText="1"/>
      <protection locked="0"/>
    </xf>
    <xf numFmtId="172" fontId="49" fillId="35" borderId="10" xfId="53" applyNumberFormat="1" applyFont="1" applyFill="1" applyBorder="1" applyAlignment="1" applyProtection="1">
      <alignment vertical="center" wrapText="1"/>
      <protection locked="0"/>
    </xf>
    <xf numFmtId="172" fontId="4" fillId="36" borderId="10" xfId="53" applyNumberFormat="1" applyFont="1" applyFill="1" applyBorder="1" applyAlignment="1" applyProtection="1">
      <alignment vertical="center" wrapText="1"/>
      <protection locked="0"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left" vertical="center" wrapText="1"/>
      <protection/>
    </xf>
    <xf numFmtId="0" fontId="6" fillId="0" borderId="20" xfId="53" applyFont="1" applyFill="1" applyBorder="1" applyAlignment="1">
      <alignment horizontal="left" vertical="center" wrapText="1"/>
      <protection/>
    </xf>
    <xf numFmtId="0" fontId="6" fillId="0" borderId="21" xfId="53" applyFont="1" applyFill="1" applyBorder="1" applyAlignment="1">
      <alignment horizontal="left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Normal="75" zoomScaleSheetLayoutView="100" zoomScalePageLayoutView="0" workbookViewId="0" topLeftCell="A1">
      <pane xSplit="5" ySplit="7" topLeftCell="W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Y10" sqref="Y10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customWidth="1"/>
    <col min="64" max="64" width="15.8515625" style="7" customWidth="1"/>
    <col min="65" max="65" width="12.140625" style="7" customWidth="1"/>
    <col min="66" max="66" width="11.421875" style="7" hidden="1" customWidth="1"/>
    <col min="67" max="67" width="17.57421875" style="7" hidden="1" customWidth="1"/>
    <col min="68" max="68" width="17.28125" style="7" hidden="1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2" t="s">
        <v>0</v>
      </c>
      <c r="S1" s="52"/>
      <c r="T1" s="5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53" t="s">
        <v>51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6" t="s">
        <v>18</v>
      </c>
      <c r="B4" s="85" t="s">
        <v>1</v>
      </c>
      <c r="C4" s="54" t="s">
        <v>46</v>
      </c>
      <c r="D4" s="55"/>
      <c r="E4" s="56"/>
      <c r="F4" s="63" t="s">
        <v>2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9" t="s">
        <v>47</v>
      </c>
      <c r="AT4" s="55"/>
      <c r="AU4" s="56"/>
      <c r="AV4" s="63" t="s">
        <v>4</v>
      </c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54" t="s">
        <v>50</v>
      </c>
      <c r="BL4" s="55"/>
      <c r="BM4" s="56"/>
      <c r="BN4" s="69" t="s">
        <v>48</v>
      </c>
      <c r="BO4" s="55"/>
      <c r="BP4" s="56"/>
      <c r="BQ4" s="6"/>
      <c r="BR4" s="6"/>
    </row>
    <row r="5" spans="1:70" ht="15" customHeight="1">
      <c r="A5" s="59"/>
      <c r="B5" s="86"/>
      <c r="C5" s="57"/>
      <c r="D5" s="58"/>
      <c r="E5" s="59"/>
      <c r="F5" s="65" t="s">
        <v>3</v>
      </c>
      <c r="G5" s="65"/>
      <c r="H5" s="65"/>
      <c r="I5" s="66" t="s">
        <v>4</v>
      </c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8"/>
      <c r="AJ5" s="65" t="s">
        <v>5</v>
      </c>
      <c r="AK5" s="65"/>
      <c r="AL5" s="65"/>
      <c r="AM5" s="63" t="s">
        <v>4</v>
      </c>
      <c r="AN5" s="64"/>
      <c r="AO5" s="64"/>
      <c r="AP5" s="64"/>
      <c r="AQ5" s="64"/>
      <c r="AR5" s="64"/>
      <c r="AS5" s="57"/>
      <c r="AT5" s="58"/>
      <c r="AU5" s="59"/>
      <c r="AV5" s="77" t="s">
        <v>9</v>
      </c>
      <c r="AW5" s="78"/>
      <c r="AX5" s="78"/>
      <c r="AY5" s="70" t="s">
        <v>4</v>
      </c>
      <c r="AZ5" s="70"/>
      <c r="BA5" s="70"/>
      <c r="BB5" s="70" t="s">
        <v>10</v>
      </c>
      <c r="BC5" s="70"/>
      <c r="BD5" s="70"/>
      <c r="BE5" s="70" t="s">
        <v>11</v>
      </c>
      <c r="BF5" s="70"/>
      <c r="BG5" s="70"/>
      <c r="BH5" s="65" t="s">
        <v>12</v>
      </c>
      <c r="BI5" s="65"/>
      <c r="BJ5" s="65"/>
      <c r="BK5" s="57"/>
      <c r="BL5" s="58"/>
      <c r="BM5" s="59"/>
      <c r="BN5" s="57"/>
      <c r="BO5" s="58"/>
      <c r="BP5" s="59"/>
      <c r="BQ5" s="6"/>
      <c r="BR5" s="6"/>
    </row>
    <row r="6" spans="1:70" ht="15" customHeight="1">
      <c r="A6" s="59"/>
      <c r="B6" s="86"/>
      <c r="C6" s="57"/>
      <c r="D6" s="58"/>
      <c r="E6" s="59"/>
      <c r="F6" s="65"/>
      <c r="G6" s="65"/>
      <c r="H6" s="65"/>
      <c r="I6" s="54" t="s">
        <v>6</v>
      </c>
      <c r="J6" s="55"/>
      <c r="K6" s="56"/>
      <c r="L6" s="54" t="s">
        <v>7</v>
      </c>
      <c r="M6" s="55"/>
      <c r="N6" s="56"/>
      <c r="O6" s="54" t="s">
        <v>20</v>
      </c>
      <c r="P6" s="55"/>
      <c r="Q6" s="56"/>
      <c r="R6" s="54" t="s">
        <v>8</v>
      </c>
      <c r="S6" s="55"/>
      <c r="T6" s="56"/>
      <c r="U6" s="54" t="s">
        <v>19</v>
      </c>
      <c r="V6" s="55"/>
      <c r="W6" s="56"/>
      <c r="X6" s="54" t="s">
        <v>21</v>
      </c>
      <c r="Y6" s="55"/>
      <c r="Z6" s="56"/>
      <c r="AA6" s="54" t="s">
        <v>25</v>
      </c>
      <c r="AB6" s="55"/>
      <c r="AC6" s="56"/>
      <c r="AD6" s="71" t="s">
        <v>26</v>
      </c>
      <c r="AE6" s="72"/>
      <c r="AF6" s="73"/>
      <c r="AG6" s="54" t="s">
        <v>24</v>
      </c>
      <c r="AH6" s="55"/>
      <c r="AI6" s="56"/>
      <c r="AJ6" s="65"/>
      <c r="AK6" s="65"/>
      <c r="AL6" s="65"/>
      <c r="AM6" s="54" t="s">
        <v>22</v>
      </c>
      <c r="AN6" s="55"/>
      <c r="AO6" s="56"/>
      <c r="AP6" s="54" t="s">
        <v>23</v>
      </c>
      <c r="AQ6" s="55"/>
      <c r="AR6" s="56"/>
      <c r="AS6" s="57"/>
      <c r="AT6" s="58"/>
      <c r="AU6" s="59"/>
      <c r="AV6" s="79"/>
      <c r="AW6" s="80"/>
      <c r="AX6" s="80"/>
      <c r="AY6" s="70" t="s">
        <v>13</v>
      </c>
      <c r="AZ6" s="70"/>
      <c r="BA6" s="70"/>
      <c r="BB6" s="70"/>
      <c r="BC6" s="70"/>
      <c r="BD6" s="70"/>
      <c r="BE6" s="70"/>
      <c r="BF6" s="70"/>
      <c r="BG6" s="70"/>
      <c r="BH6" s="65"/>
      <c r="BI6" s="65"/>
      <c r="BJ6" s="65"/>
      <c r="BK6" s="57"/>
      <c r="BL6" s="58"/>
      <c r="BM6" s="59"/>
      <c r="BN6" s="57"/>
      <c r="BO6" s="58"/>
      <c r="BP6" s="59"/>
      <c r="BQ6" s="6"/>
      <c r="BR6" s="6"/>
    </row>
    <row r="7" spans="1:70" ht="193.5" customHeight="1">
      <c r="A7" s="59"/>
      <c r="B7" s="86"/>
      <c r="C7" s="60"/>
      <c r="D7" s="61"/>
      <c r="E7" s="62"/>
      <c r="F7" s="65"/>
      <c r="G7" s="65"/>
      <c r="H7" s="65"/>
      <c r="I7" s="60"/>
      <c r="J7" s="61"/>
      <c r="K7" s="62"/>
      <c r="L7" s="60"/>
      <c r="M7" s="61"/>
      <c r="N7" s="62"/>
      <c r="O7" s="60"/>
      <c r="P7" s="61"/>
      <c r="Q7" s="62"/>
      <c r="R7" s="60"/>
      <c r="S7" s="61"/>
      <c r="T7" s="62"/>
      <c r="U7" s="60"/>
      <c r="V7" s="61"/>
      <c r="W7" s="62"/>
      <c r="X7" s="60"/>
      <c r="Y7" s="61"/>
      <c r="Z7" s="62"/>
      <c r="AA7" s="60"/>
      <c r="AB7" s="61"/>
      <c r="AC7" s="62"/>
      <c r="AD7" s="74"/>
      <c r="AE7" s="75"/>
      <c r="AF7" s="76"/>
      <c r="AG7" s="60"/>
      <c r="AH7" s="61"/>
      <c r="AI7" s="62"/>
      <c r="AJ7" s="65"/>
      <c r="AK7" s="65"/>
      <c r="AL7" s="65"/>
      <c r="AM7" s="60"/>
      <c r="AN7" s="61"/>
      <c r="AO7" s="62"/>
      <c r="AP7" s="60"/>
      <c r="AQ7" s="61"/>
      <c r="AR7" s="62"/>
      <c r="AS7" s="60"/>
      <c r="AT7" s="61"/>
      <c r="AU7" s="62"/>
      <c r="AV7" s="81"/>
      <c r="AW7" s="82"/>
      <c r="AX7" s="82"/>
      <c r="AY7" s="70"/>
      <c r="AZ7" s="70"/>
      <c r="BA7" s="70"/>
      <c r="BB7" s="70"/>
      <c r="BC7" s="70"/>
      <c r="BD7" s="70"/>
      <c r="BE7" s="70"/>
      <c r="BF7" s="70"/>
      <c r="BG7" s="70"/>
      <c r="BH7" s="65"/>
      <c r="BI7" s="65"/>
      <c r="BJ7" s="65"/>
      <c r="BK7" s="60"/>
      <c r="BL7" s="61"/>
      <c r="BM7" s="62"/>
      <c r="BN7" s="60"/>
      <c r="BO7" s="61"/>
      <c r="BP7" s="62"/>
      <c r="BQ7" s="6"/>
      <c r="BR7" s="6"/>
    </row>
    <row r="8" spans="1:70" ht="63">
      <c r="A8" s="62"/>
      <c r="B8" s="87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 aca="true" t="shared" si="0" ref="C10:D28">F10+AJ10</f>
        <v>9274.5</v>
      </c>
      <c r="D10" s="44">
        <f t="shared" si="0"/>
        <v>6547.700000000001</v>
      </c>
      <c r="E10" s="14">
        <f>D10/C10*100</f>
        <v>70.59895412151599</v>
      </c>
      <c r="F10" s="35">
        <v>1399.3</v>
      </c>
      <c r="G10" s="16">
        <v>1243.6</v>
      </c>
      <c r="H10" s="14">
        <f>G10/F10*100</f>
        <v>88.87300793253769</v>
      </c>
      <c r="I10" s="15">
        <v>205</v>
      </c>
      <c r="J10" s="16">
        <v>177.9</v>
      </c>
      <c r="K10" s="14">
        <f aca="true" t="shared" si="1" ref="K10:K29">J10/I10*100</f>
        <v>86.78048780487805</v>
      </c>
      <c r="L10" s="15">
        <v>1.6</v>
      </c>
      <c r="M10" s="16">
        <v>1.6</v>
      </c>
      <c r="N10" s="14">
        <f>M10/L10*100</f>
        <v>100</v>
      </c>
      <c r="O10" s="15">
        <v>98</v>
      </c>
      <c r="P10" s="16">
        <v>52.5</v>
      </c>
      <c r="Q10" s="14">
        <f>P10/O10*100</f>
        <v>53.57142857142857</v>
      </c>
      <c r="R10" s="15">
        <v>450</v>
      </c>
      <c r="S10" s="16">
        <v>369.8</v>
      </c>
      <c r="T10" s="14">
        <f>S10/R10*100</f>
        <v>82.17777777777778</v>
      </c>
      <c r="U10" s="15">
        <v>0</v>
      </c>
      <c r="V10" s="17">
        <v>0</v>
      </c>
      <c r="W10" s="14" t="e">
        <f>V10/U10*100</f>
        <v>#DIV/0!</v>
      </c>
      <c r="X10" s="15">
        <v>115</v>
      </c>
      <c r="Y10" s="36">
        <v>107.3</v>
      </c>
      <c r="Z10" s="14">
        <f>Y10/X10*100</f>
        <v>93.30434782608695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35">
        <v>7875.2</v>
      </c>
      <c r="AK10" s="16">
        <v>5304.1</v>
      </c>
      <c r="AL10" s="14">
        <f>AK10/AJ10*100</f>
        <v>67.35194026818367</v>
      </c>
      <c r="AM10" s="35">
        <v>2175.3</v>
      </c>
      <c r="AN10" s="33">
        <v>1994</v>
      </c>
      <c r="AO10" s="14">
        <f>AN10/AM10*100</f>
        <v>91.66551739989886</v>
      </c>
      <c r="AP10" s="15">
        <v>3052.1</v>
      </c>
      <c r="AQ10" s="16">
        <v>2307.1</v>
      </c>
      <c r="AR10" s="14">
        <f>AQ10/AP10*100</f>
        <v>75.5905769797844</v>
      </c>
      <c r="AS10" s="18">
        <v>9636.6</v>
      </c>
      <c r="AT10" s="19">
        <v>5992.2</v>
      </c>
      <c r="AU10" s="14">
        <f>AT10/AS10*100</f>
        <v>62.18168233609364</v>
      </c>
      <c r="AV10" s="20">
        <v>2033.8</v>
      </c>
      <c r="AW10" s="19">
        <v>1658.4</v>
      </c>
      <c r="AX10" s="14">
        <f>AW10/AV10*100</f>
        <v>81.54194119382437</v>
      </c>
      <c r="AY10" s="21">
        <v>1484.4</v>
      </c>
      <c r="AZ10" s="19">
        <v>1204.3</v>
      </c>
      <c r="BA10" s="14">
        <f aca="true" t="shared" si="2" ref="BA10:BA29">AZ10/AY10*100</f>
        <v>81.13042306655886</v>
      </c>
      <c r="BB10" s="22">
        <v>3577.3</v>
      </c>
      <c r="BC10" s="23">
        <v>653.6</v>
      </c>
      <c r="BD10" s="14">
        <f>BC10/BB10*100</f>
        <v>18.270762865848546</v>
      </c>
      <c r="BE10" s="21">
        <v>1457.7</v>
      </c>
      <c r="BF10" s="23">
        <v>1331.4</v>
      </c>
      <c r="BG10" s="14">
        <f>BF10/BE10*100</f>
        <v>91.3356657748508</v>
      </c>
      <c r="BH10" s="21">
        <v>2473.1</v>
      </c>
      <c r="BI10" s="40">
        <v>2263.7</v>
      </c>
      <c r="BJ10" s="14">
        <f>BI10/BH10*100</f>
        <v>91.53289393878129</v>
      </c>
      <c r="BK10" s="42">
        <f>C10-AS10</f>
        <v>-362.10000000000036</v>
      </c>
      <c r="BL10" s="42">
        <f>D10-AT10</f>
        <v>555.5000000000009</v>
      </c>
      <c r="BM10" s="14">
        <f>BL10/BK10*100</f>
        <v>-153.41066003866345</v>
      </c>
      <c r="BN10" s="24">
        <f aca="true" t="shared" si="3" ref="BN10:BN28">C10-AS10</f>
        <v>-362.10000000000036</v>
      </c>
      <c r="BO10" s="24">
        <f aca="true" t="shared" si="4" ref="BO10:BO28">D10-AT10</f>
        <v>555.5000000000009</v>
      </c>
      <c r="BP10" s="14">
        <f>BO10/BN10*100</f>
        <v>-153.41066003866345</v>
      </c>
      <c r="BQ10" s="6"/>
      <c r="BR10" s="25"/>
    </row>
    <row r="11" spans="1:70" ht="15.75">
      <c r="A11" s="46">
        <v>2</v>
      </c>
      <c r="B11" s="12" t="s">
        <v>28</v>
      </c>
      <c r="C11" s="49">
        <f t="shared" si="0"/>
        <v>6832.2</v>
      </c>
      <c r="D11" s="14">
        <f aca="true" t="shared" si="5" ref="D11:D28">G11+AK11</f>
        <v>4326.1</v>
      </c>
      <c r="E11" s="14">
        <f aca="true" t="shared" si="6" ref="E11:E28">D11/C11*100</f>
        <v>63.319282222417385</v>
      </c>
      <c r="F11" s="35">
        <v>983.5</v>
      </c>
      <c r="G11" s="16">
        <v>809.1</v>
      </c>
      <c r="H11" s="14">
        <f aca="true" t="shared" si="7" ref="H11:H28">G11/F11*100</f>
        <v>82.2674123029995</v>
      </c>
      <c r="I11" s="15">
        <v>25.9</v>
      </c>
      <c r="J11" s="36">
        <v>23.7</v>
      </c>
      <c r="K11" s="14">
        <f t="shared" si="1"/>
        <v>91.5057915057915</v>
      </c>
      <c r="L11" s="15">
        <v>41</v>
      </c>
      <c r="M11" s="16">
        <v>28.9</v>
      </c>
      <c r="N11" s="14">
        <f aca="true" t="shared" si="8" ref="N11:N28">M11/L11*100</f>
        <v>70.48780487804878</v>
      </c>
      <c r="O11" s="15">
        <v>105</v>
      </c>
      <c r="P11" s="16">
        <v>71.3</v>
      </c>
      <c r="Q11" s="14">
        <f aca="true" t="shared" si="9" ref="Q11:Q28">P11/O11*100</f>
        <v>67.9047619047619</v>
      </c>
      <c r="R11" s="15">
        <v>265</v>
      </c>
      <c r="S11" s="33">
        <v>177.1</v>
      </c>
      <c r="T11" s="14">
        <f>S11/R11*100</f>
        <v>66.83018867924528</v>
      </c>
      <c r="U11" s="15">
        <v>0</v>
      </c>
      <c r="V11" s="17">
        <v>0</v>
      </c>
      <c r="W11" s="14" t="e">
        <f aca="true" t="shared" si="10" ref="W11:W28">V11/U11*100</f>
        <v>#DIV/0!</v>
      </c>
      <c r="X11" s="15">
        <v>70</v>
      </c>
      <c r="Y11" s="17">
        <v>24</v>
      </c>
      <c r="Z11" s="14">
        <f aca="true" t="shared" si="11" ref="Z11:Z28">Y11/X11*100</f>
        <v>34.285714285714285</v>
      </c>
      <c r="AA11" s="15">
        <v>0</v>
      </c>
      <c r="AB11" s="16">
        <v>0</v>
      </c>
      <c r="AC11" s="14" t="e">
        <f aca="true" t="shared" si="12" ref="AC11:AC28">AB11/AA11*100</f>
        <v>#DIV/0!</v>
      </c>
      <c r="AD11" s="14">
        <v>0</v>
      </c>
      <c r="AE11" s="14">
        <v>0</v>
      </c>
      <c r="AF11" s="14" t="e">
        <f aca="true" t="shared" si="13" ref="AF11:AF30">AE11/AD11*100</f>
        <v>#DIV/0!</v>
      </c>
      <c r="AG11" s="14">
        <v>0</v>
      </c>
      <c r="AH11" s="14">
        <v>0</v>
      </c>
      <c r="AI11" s="14" t="e">
        <f aca="true" t="shared" si="14" ref="AI11:AI30">AH11/AG11*100</f>
        <v>#DIV/0!</v>
      </c>
      <c r="AJ11" s="35">
        <v>5848.7</v>
      </c>
      <c r="AK11" s="33">
        <v>3517</v>
      </c>
      <c r="AL11" s="14">
        <f aca="true" t="shared" si="15" ref="AL11:AL28">AK11/AJ11*100</f>
        <v>60.13302101321661</v>
      </c>
      <c r="AM11" s="35">
        <v>1896.9</v>
      </c>
      <c r="AN11" s="36">
        <v>1739</v>
      </c>
      <c r="AO11" s="14">
        <f aca="true" t="shared" si="16" ref="AO11:AO28">AN11/AM11*100</f>
        <v>91.67589224524222</v>
      </c>
      <c r="AP11" s="15">
        <v>1643</v>
      </c>
      <c r="AQ11" s="36">
        <v>1142.1</v>
      </c>
      <c r="AR11" s="14">
        <f>AQ11/AP11*100</f>
        <v>69.51308581862446</v>
      </c>
      <c r="AS11" s="18">
        <v>6942</v>
      </c>
      <c r="AT11" s="19">
        <v>3905.1</v>
      </c>
      <c r="AU11" s="14">
        <f aca="true" t="shared" si="17" ref="AU11:AU27">AT11/AS11*100</f>
        <v>56.25324114088159</v>
      </c>
      <c r="AV11" s="26">
        <v>1529.1</v>
      </c>
      <c r="AW11" s="19">
        <v>1211.6</v>
      </c>
      <c r="AX11" s="14">
        <f aca="true" t="shared" si="18" ref="AX11:AX28">AW11/AV11*100</f>
        <v>79.23615198482767</v>
      </c>
      <c r="AY11" s="21">
        <v>1157.7</v>
      </c>
      <c r="AZ11" s="19">
        <v>890.2</v>
      </c>
      <c r="BA11" s="14">
        <f t="shared" si="2"/>
        <v>76.8938412369353</v>
      </c>
      <c r="BB11" s="27">
        <v>2970.9</v>
      </c>
      <c r="BC11" s="23">
        <v>448.3</v>
      </c>
      <c r="BD11" s="14">
        <f aca="true" t="shared" si="19" ref="BD11:BD28">BC11/BB11*100</f>
        <v>15.089703456864923</v>
      </c>
      <c r="BE11" s="21">
        <v>695.3</v>
      </c>
      <c r="BF11" s="23">
        <v>666.9</v>
      </c>
      <c r="BG11" s="14">
        <f aca="true" t="shared" si="20" ref="BG11:BG28">BF11/BE11*100</f>
        <v>95.91543218754495</v>
      </c>
      <c r="BH11" s="21">
        <v>1604.5</v>
      </c>
      <c r="BI11" s="19">
        <v>1449.6</v>
      </c>
      <c r="BJ11" s="14">
        <f aca="true" t="shared" si="21" ref="BJ11:BJ28">BI11/BH11*100</f>
        <v>90.34590215020255</v>
      </c>
      <c r="BK11" s="42">
        <f aca="true" t="shared" si="22" ref="BK11:BK28">C11-AS11</f>
        <v>-109.80000000000018</v>
      </c>
      <c r="BL11" s="42">
        <f aca="true" t="shared" si="23" ref="BL11:BL28">D11-AT11</f>
        <v>421.00000000000045</v>
      </c>
      <c r="BM11" s="14">
        <f aca="true" t="shared" si="24" ref="BM11:BM28">BL11/BK11*100</f>
        <v>-383.4244080145717</v>
      </c>
      <c r="BN11" s="24">
        <f t="shared" si="3"/>
        <v>-109.80000000000018</v>
      </c>
      <c r="BO11" s="24">
        <f t="shared" si="4"/>
        <v>421.00000000000045</v>
      </c>
      <c r="BP11" s="14">
        <f aca="true" t="shared" si="25" ref="BP11:BP28">BO11/BN11*100</f>
        <v>-383.4244080145717</v>
      </c>
      <c r="BQ11" s="6"/>
      <c r="BR11" s="25"/>
    </row>
    <row r="12" spans="1:70" ht="15.75">
      <c r="A12" s="11">
        <v>3</v>
      </c>
      <c r="B12" s="12" t="s">
        <v>29</v>
      </c>
      <c r="C12" s="49">
        <f t="shared" si="0"/>
        <v>5208.9</v>
      </c>
      <c r="D12" s="14">
        <f t="shared" si="5"/>
        <v>3651.8</v>
      </c>
      <c r="E12" s="14">
        <f t="shared" si="6"/>
        <v>70.10693236575861</v>
      </c>
      <c r="F12" s="35">
        <v>1622.9</v>
      </c>
      <c r="G12" s="16">
        <v>1205.7</v>
      </c>
      <c r="H12" s="14">
        <f t="shared" si="7"/>
        <v>74.29293240495409</v>
      </c>
      <c r="I12" s="15">
        <v>91.1</v>
      </c>
      <c r="J12" s="16">
        <v>41.6</v>
      </c>
      <c r="K12" s="14">
        <f t="shared" si="1"/>
        <v>45.664105378704726</v>
      </c>
      <c r="L12" s="15">
        <v>3</v>
      </c>
      <c r="M12" s="16">
        <v>0.1</v>
      </c>
      <c r="N12" s="14">
        <f t="shared" si="8"/>
        <v>3.3333333333333335</v>
      </c>
      <c r="O12" s="15">
        <v>250</v>
      </c>
      <c r="P12" s="16">
        <v>95.4</v>
      </c>
      <c r="Q12" s="14">
        <f t="shared" si="9"/>
        <v>38.160000000000004</v>
      </c>
      <c r="R12" s="28">
        <v>500</v>
      </c>
      <c r="S12" s="16">
        <v>353.7</v>
      </c>
      <c r="T12" s="14">
        <f aca="true" t="shared" si="26" ref="T12:T28">S12/R12*100</f>
        <v>70.74000000000001</v>
      </c>
      <c r="U12" s="15">
        <v>0</v>
      </c>
      <c r="V12" s="17">
        <v>0</v>
      </c>
      <c r="W12" s="14" t="e">
        <f t="shared" si="10"/>
        <v>#DIV/0!</v>
      </c>
      <c r="X12" s="15">
        <v>219</v>
      </c>
      <c r="Y12" s="17">
        <v>201.8</v>
      </c>
      <c r="Z12" s="14">
        <f t="shared" si="11"/>
        <v>92.14611872146119</v>
      </c>
      <c r="AA12" s="15">
        <v>1</v>
      </c>
      <c r="AB12" s="16">
        <v>0</v>
      </c>
      <c r="AC12" s="14">
        <f t="shared" si="12"/>
        <v>0</v>
      </c>
      <c r="AD12" s="14">
        <v>0</v>
      </c>
      <c r="AE12" s="14">
        <v>0</v>
      </c>
      <c r="AF12" s="14" t="e">
        <f t="shared" si="13"/>
        <v>#DIV/0!</v>
      </c>
      <c r="AG12" s="14">
        <v>0</v>
      </c>
      <c r="AH12" s="14">
        <v>0</v>
      </c>
      <c r="AI12" s="14" t="e">
        <f t="shared" si="14"/>
        <v>#DIV/0!</v>
      </c>
      <c r="AJ12" s="35">
        <v>3586</v>
      </c>
      <c r="AK12" s="16">
        <v>2446.1</v>
      </c>
      <c r="AL12" s="14">
        <f t="shared" si="15"/>
        <v>68.21249302844394</v>
      </c>
      <c r="AM12" s="15">
        <v>1675</v>
      </c>
      <c r="AN12" s="36">
        <v>1535.4</v>
      </c>
      <c r="AO12" s="14">
        <f t="shared" si="16"/>
        <v>91.66567164179105</v>
      </c>
      <c r="AP12" s="35">
        <v>545.9</v>
      </c>
      <c r="AQ12" s="16">
        <v>351.8</v>
      </c>
      <c r="AR12" s="14">
        <f aca="true" t="shared" si="27" ref="AR12:AR28">AQ12/AP12*100</f>
        <v>64.4440373694816</v>
      </c>
      <c r="AS12" s="41">
        <v>5398.9</v>
      </c>
      <c r="AT12" s="19">
        <v>3239.6</v>
      </c>
      <c r="AU12" s="14">
        <f t="shared" si="17"/>
        <v>60.00481579581026</v>
      </c>
      <c r="AV12" s="26">
        <v>1441</v>
      </c>
      <c r="AW12" s="19">
        <v>1131.7</v>
      </c>
      <c r="AX12" s="14">
        <f t="shared" si="18"/>
        <v>78.53573907009022</v>
      </c>
      <c r="AY12" s="21">
        <v>1127.9</v>
      </c>
      <c r="AZ12" s="19">
        <v>858.2</v>
      </c>
      <c r="BA12" s="14">
        <f t="shared" si="2"/>
        <v>76.08830570086</v>
      </c>
      <c r="BB12" s="39">
        <v>1876.6</v>
      </c>
      <c r="BC12" s="23">
        <v>483.8</v>
      </c>
      <c r="BD12" s="14">
        <f t="shared" si="19"/>
        <v>25.780667164020038</v>
      </c>
      <c r="BE12" s="21">
        <v>984.8</v>
      </c>
      <c r="BF12" s="23">
        <v>782.6</v>
      </c>
      <c r="BG12" s="14">
        <f t="shared" si="20"/>
        <v>79.46791226645004</v>
      </c>
      <c r="BH12" s="21">
        <v>949.7</v>
      </c>
      <c r="BI12" s="19">
        <v>720.6</v>
      </c>
      <c r="BJ12" s="14">
        <f t="shared" si="21"/>
        <v>75.87659260819206</v>
      </c>
      <c r="BK12" s="42">
        <f t="shared" si="22"/>
        <v>-190</v>
      </c>
      <c r="BL12" s="42">
        <f t="shared" si="23"/>
        <v>412.2000000000003</v>
      </c>
      <c r="BM12" s="14">
        <f t="shared" si="24"/>
        <v>-216.94736842105277</v>
      </c>
      <c r="BN12" s="24">
        <f t="shared" si="3"/>
        <v>-190</v>
      </c>
      <c r="BO12" s="24">
        <f t="shared" si="4"/>
        <v>412.2000000000003</v>
      </c>
      <c r="BP12" s="14">
        <f t="shared" si="25"/>
        <v>-216.94736842105277</v>
      </c>
      <c r="BQ12" s="6"/>
      <c r="BR12" s="25"/>
    </row>
    <row r="13" spans="1:70" ht="15" customHeight="1">
      <c r="A13" s="11">
        <v>4</v>
      </c>
      <c r="B13" s="12" t="s">
        <v>30</v>
      </c>
      <c r="C13" s="49">
        <f t="shared" si="0"/>
        <v>4851.3</v>
      </c>
      <c r="D13" s="14">
        <f t="shared" si="5"/>
        <v>3557.7</v>
      </c>
      <c r="E13" s="14">
        <f t="shared" si="6"/>
        <v>73.33498237585802</v>
      </c>
      <c r="F13" s="35">
        <v>1621.8</v>
      </c>
      <c r="G13" s="16">
        <v>1293.7</v>
      </c>
      <c r="H13" s="14">
        <f t="shared" si="7"/>
        <v>79.76939203354299</v>
      </c>
      <c r="I13" s="15">
        <v>225</v>
      </c>
      <c r="J13" s="16">
        <v>144.8</v>
      </c>
      <c r="K13" s="14">
        <f t="shared" si="1"/>
        <v>64.35555555555557</v>
      </c>
      <c r="L13" s="15">
        <v>55</v>
      </c>
      <c r="M13" s="16">
        <v>53.6</v>
      </c>
      <c r="N13" s="14">
        <f t="shared" si="8"/>
        <v>97.45454545454547</v>
      </c>
      <c r="O13" s="15">
        <v>89</v>
      </c>
      <c r="P13" s="36">
        <v>70.1</v>
      </c>
      <c r="Q13" s="14">
        <f t="shared" si="9"/>
        <v>78.76404494382022</v>
      </c>
      <c r="R13" s="15">
        <v>550.1</v>
      </c>
      <c r="S13" s="16">
        <v>296.4</v>
      </c>
      <c r="T13" s="14">
        <v>3</v>
      </c>
      <c r="U13" s="15">
        <v>0</v>
      </c>
      <c r="V13" s="17">
        <v>0</v>
      </c>
      <c r="W13" s="14" t="e">
        <f t="shared" si="10"/>
        <v>#DIV/0!</v>
      </c>
      <c r="X13" s="15">
        <v>162</v>
      </c>
      <c r="Y13" s="17">
        <v>175.3</v>
      </c>
      <c r="Z13" s="14">
        <f t="shared" si="11"/>
        <v>108.20987654320989</v>
      </c>
      <c r="AA13" s="15">
        <v>0</v>
      </c>
      <c r="AB13" s="16">
        <v>0</v>
      </c>
      <c r="AC13" s="14" t="e">
        <f t="shared" si="12"/>
        <v>#DIV/0!</v>
      </c>
      <c r="AD13" s="14">
        <v>0</v>
      </c>
      <c r="AE13" s="14">
        <v>0</v>
      </c>
      <c r="AF13" s="14" t="e">
        <f t="shared" si="13"/>
        <v>#DIV/0!</v>
      </c>
      <c r="AG13" s="14">
        <v>0</v>
      </c>
      <c r="AH13" s="14">
        <v>0</v>
      </c>
      <c r="AI13" s="14" t="e">
        <f t="shared" si="14"/>
        <v>#DIV/0!</v>
      </c>
      <c r="AJ13" s="35">
        <v>3229.5</v>
      </c>
      <c r="AK13" s="16">
        <v>2264</v>
      </c>
      <c r="AL13" s="14">
        <f t="shared" si="15"/>
        <v>70.10373122774423</v>
      </c>
      <c r="AM13" s="15">
        <v>548</v>
      </c>
      <c r="AN13" s="36">
        <v>502.3</v>
      </c>
      <c r="AO13" s="14">
        <f t="shared" si="16"/>
        <v>91.66058394160585</v>
      </c>
      <c r="AP13" s="15">
        <v>1239</v>
      </c>
      <c r="AQ13" s="16">
        <v>1287.5</v>
      </c>
      <c r="AR13" s="14">
        <f t="shared" si="27"/>
        <v>103.91444713478613</v>
      </c>
      <c r="AS13" s="27">
        <v>5127</v>
      </c>
      <c r="AT13" s="19">
        <v>3703.3</v>
      </c>
      <c r="AU13" s="14">
        <f t="shared" si="17"/>
        <v>72.23132436122489</v>
      </c>
      <c r="AV13" s="26">
        <v>1361.3</v>
      </c>
      <c r="AW13" s="19">
        <v>1048.8</v>
      </c>
      <c r="AX13" s="14">
        <f t="shared" si="18"/>
        <v>77.04400205685742</v>
      </c>
      <c r="AY13" s="21">
        <v>1058.1</v>
      </c>
      <c r="AZ13" s="19">
        <v>793.2</v>
      </c>
      <c r="BA13" s="14">
        <f t="shared" si="2"/>
        <v>74.96455911539553</v>
      </c>
      <c r="BB13" s="27">
        <v>1777.9</v>
      </c>
      <c r="BC13" s="40">
        <v>792.8</v>
      </c>
      <c r="BD13" s="14">
        <f t="shared" si="19"/>
        <v>44.59193430451656</v>
      </c>
      <c r="BE13" s="21">
        <v>997.6</v>
      </c>
      <c r="BF13" s="40">
        <v>987.6</v>
      </c>
      <c r="BG13" s="14">
        <f t="shared" si="20"/>
        <v>98.99759422614274</v>
      </c>
      <c r="BH13" s="21">
        <v>895</v>
      </c>
      <c r="BI13" s="19">
        <v>792.1</v>
      </c>
      <c r="BJ13" s="14">
        <f t="shared" si="21"/>
        <v>88.5027932960894</v>
      </c>
      <c r="BK13" s="42">
        <f t="shared" si="22"/>
        <v>-275.6999999999998</v>
      </c>
      <c r="BL13" s="42">
        <f t="shared" si="23"/>
        <v>-145.60000000000036</v>
      </c>
      <c r="BM13" s="14">
        <f>BL13/BK13*100</f>
        <v>52.81102647805602</v>
      </c>
      <c r="BN13" s="24">
        <f t="shared" si="3"/>
        <v>-275.6999999999998</v>
      </c>
      <c r="BO13" s="24">
        <f t="shared" si="4"/>
        <v>-145.60000000000036</v>
      </c>
      <c r="BP13" s="14">
        <f>BO13/BN13*100</f>
        <v>52.81102647805602</v>
      </c>
      <c r="BQ13" s="6"/>
      <c r="BR13" s="25"/>
    </row>
    <row r="14" spans="1:70" ht="15.75">
      <c r="A14" s="11">
        <v>5</v>
      </c>
      <c r="B14" s="12" t="s">
        <v>31</v>
      </c>
      <c r="C14" s="49">
        <f t="shared" si="0"/>
        <v>5746.700000000001</v>
      </c>
      <c r="D14" s="43">
        <f t="shared" si="5"/>
        <v>5618.4</v>
      </c>
      <c r="E14" s="14">
        <f t="shared" si="6"/>
        <v>97.76741434214416</v>
      </c>
      <c r="F14" s="35">
        <v>1188.9</v>
      </c>
      <c r="G14" s="16">
        <v>921.2</v>
      </c>
      <c r="H14" s="14">
        <f t="shared" si="7"/>
        <v>77.48338800571956</v>
      </c>
      <c r="I14" s="15">
        <v>67</v>
      </c>
      <c r="J14" s="16">
        <v>58.9</v>
      </c>
      <c r="K14" s="14">
        <f t="shared" si="1"/>
        <v>87.91044776119404</v>
      </c>
      <c r="L14" s="15">
        <v>90</v>
      </c>
      <c r="M14" s="16">
        <v>92.4</v>
      </c>
      <c r="N14" s="14">
        <f t="shared" si="8"/>
        <v>102.66666666666669</v>
      </c>
      <c r="O14" s="15">
        <v>120</v>
      </c>
      <c r="P14" s="36">
        <v>38.2</v>
      </c>
      <c r="Q14" s="14">
        <f t="shared" si="9"/>
        <v>31.833333333333336</v>
      </c>
      <c r="R14" s="15">
        <v>315</v>
      </c>
      <c r="S14" s="16">
        <v>185.9</v>
      </c>
      <c r="T14" s="14">
        <f t="shared" si="26"/>
        <v>59.01587301587302</v>
      </c>
      <c r="U14" s="15">
        <v>0</v>
      </c>
      <c r="V14" s="17">
        <v>0</v>
      </c>
      <c r="W14" s="14" t="e">
        <f t="shared" si="10"/>
        <v>#DIV/0!</v>
      </c>
      <c r="X14" s="15">
        <v>300</v>
      </c>
      <c r="Y14" s="17">
        <v>250.3</v>
      </c>
      <c r="Z14" s="14">
        <f t="shared" si="11"/>
        <v>83.43333333333334</v>
      </c>
      <c r="AA14" s="15">
        <v>20</v>
      </c>
      <c r="AB14" s="16">
        <v>9</v>
      </c>
      <c r="AC14" s="14">
        <f t="shared" si="12"/>
        <v>45</v>
      </c>
      <c r="AD14" s="14">
        <v>0</v>
      </c>
      <c r="AE14" s="14">
        <v>0</v>
      </c>
      <c r="AF14" s="14" t="e">
        <f t="shared" si="13"/>
        <v>#DIV/0!</v>
      </c>
      <c r="AG14" s="14">
        <v>0</v>
      </c>
      <c r="AH14" s="14">
        <v>0</v>
      </c>
      <c r="AI14" s="14" t="e">
        <f t="shared" si="14"/>
        <v>#DIV/0!</v>
      </c>
      <c r="AJ14" s="35">
        <v>4557.8</v>
      </c>
      <c r="AK14" s="16">
        <v>4697.2</v>
      </c>
      <c r="AL14" s="14">
        <f t="shared" si="15"/>
        <v>103.05849313265172</v>
      </c>
      <c r="AM14" s="15">
        <v>1145.1</v>
      </c>
      <c r="AN14" s="36">
        <v>1049.7</v>
      </c>
      <c r="AO14" s="14">
        <f t="shared" si="16"/>
        <v>91.66884988210637</v>
      </c>
      <c r="AP14" s="15">
        <v>1186.8</v>
      </c>
      <c r="AQ14" s="36">
        <v>917.1</v>
      </c>
      <c r="AR14" s="14">
        <f t="shared" si="27"/>
        <v>77.27502527805865</v>
      </c>
      <c r="AS14" s="27">
        <v>5946.7</v>
      </c>
      <c r="AT14" s="40">
        <v>4848.8</v>
      </c>
      <c r="AU14" s="14">
        <f t="shared" si="17"/>
        <v>81.53765954226715</v>
      </c>
      <c r="AV14" s="38">
        <v>1242.4</v>
      </c>
      <c r="AW14" s="19">
        <v>994.7</v>
      </c>
      <c r="AX14" s="14">
        <f t="shared" si="18"/>
        <v>80.0627817128139</v>
      </c>
      <c r="AY14" s="21">
        <v>807.7</v>
      </c>
      <c r="AZ14" s="40">
        <v>627.2</v>
      </c>
      <c r="BA14" s="14">
        <f t="shared" si="2"/>
        <v>77.65259378482111</v>
      </c>
      <c r="BB14" s="27">
        <v>1270.5</v>
      </c>
      <c r="BC14" s="23">
        <v>773.2</v>
      </c>
      <c r="BD14" s="14">
        <f t="shared" si="19"/>
        <v>60.85792994883904</v>
      </c>
      <c r="BE14" s="21">
        <v>972.8</v>
      </c>
      <c r="BF14" s="23">
        <v>851.1</v>
      </c>
      <c r="BG14" s="14">
        <f t="shared" si="20"/>
        <v>87.48972039473685</v>
      </c>
      <c r="BH14" s="21">
        <v>2353.1</v>
      </c>
      <c r="BI14" s="34">
        <v>2139.2</v>
      </c>
      <c r="BJ14" s="14">
        <f t="shared" si="21"/>
        <v>90.90986358420807</v>
      </c>
      <c r="BK14" s="42">
        <f t="shared" si="22"/>
        <v>-199.9999999999991</v>
      </c>
      <c r="BL14" s="42">
        <f t="shared" si="23"/>
        <v>769.5999999999995</v>
      </c>
      <c r="BM14" s="14">
        <f t="shared" si="24"/>
        <v>-384.8000000000015</v>
      </c>
      <c r="BN14" s="24">
        <f t="shared" si="3"/>
        <v>-199.9999999999991</v>
      </c>
      <c r="BO14" s="24">
        <f t="shared" si="4"/>
        <v>769.5999999999995</v>
      </c>
      <c r="BP14" s="14">
        <f t="shared" si="25"/>
        <v>-384.8000000000015</v>
      </c>
      <c r="BQ14" s="6"/>
      <c r="BR14" s="25"/>
    </row>
    <row r="15" spans="1:70" ht="15.75">
      <c r="A15" s="11">
        <v>6</v>
      </c>
      <c r="B15" s="12" t="s">
        <v>32</v>
      </c>
      <c r="C15" s="49">
        <f>F15+AJ15</f>
        <v>5679.7</v>
      </c>
      <c r="D15" s="43">
        <f t="shared" si="5"/>
        <v>4349.4</v>
      </c>
      <c r="E15" s="14">
        <f t="shared" si="6"/>
        <v>76.57798827402856</v>
      </c>
      <c r="F15" s="35">
        <v>1186.3</v>
      </c>
      <c r="G15" s="16">
        <v>1069.4</v>
      </c>
      <c r="H15" s="14">
        <f t="shared" si="7"/>
        <v>90.14583157717273</v>
      </c>
      <c r="I15" s="15">
        <v>29</v>
      </c>
      <c r="J15" s="16">
        <v>20.2</v>
      </c>
      <c r="K15" s="14">
        <f t="shared" si="1"/>
        <v>69.6551724137931</v>
      </c>
      <c r="L15" s="15">
        <v>0</v>
      </c>
      <c r="M15" s="16">
        <v>0</v>
      </c>
      <c r="N15" s="14" t="e">
        <f t="shared" si="8"/>
        <v>#DIV/0!</v>
      </c>
      <c r="O15" s="15">
        <v>158</v>
      </c>
      <c r="P15" s="16">
        <v>149.9</v>
      </c>
      <c r="Q15" s="14">
        <f t="shared" si="9"/>
        <v>94.87341772151899</v>
      </c>
      <c r="R15" s="15">
        <v>363</v>
      </c>
      <c r="S15" s="16">
        <v>292.5</v>
      </c>
      <c r="T15" s="14">
        <f t="shared" si="26"/>
        <v>80.57851239669421</v>
      </c>
      <c r="U15" s="15">
        <v>0</v>
      </c>
      <c r="V15" s="17">
        <v>0</v>
      </c>
      <c r="W15" s="14" t="e">
        <f t="shared" si="10"/>
        <v>#DIV/0!</v>
      </c>
      <c r="X15" s="15">
        <v>170</v>
      </c>
      <c r="Y15" s="17">
        <v>135.7</v>
      </c>
      <c r="Z15" s="14">
        <f t="shared" si="11"/>
        <v>79.82352941176471</v>
      </c>
      <c r="AA15" s="15">
        <v>0</v>
      </c>
      <c r="AB15" s="16">
        <v>0</v>
      </c>
      <c r="AC15" s="14" t="e">
        <f t="shared" si="12"/>
        <v>#DIV/0!</v>
      </c>
      <c r="AD15" s="14">
        <v>0</v>
      </c>
      <c r="AE15" s="14">
        <v>0</v>
      </c>
      <c r="AF15" s="14" t="e">
        <f t="shared" si="13"/>
        <v>#DIV/0!</v>
      </c>
      <c r="AG15" s="14">
        <v>0</v>
      </c>
      <c r="AH15" s="14">
        <v>0</v>
      </c>
      <c r="AI15" s="14" t="e">
        <f t="shared" si="14"/>
        <v>#DIV/0!</v>
      </c>
      <c r="AJ15" s="35">
        <v>4493.4</v>
      </c>
      <c r="AK15" s="16">
        <v>3280</v>
      </c>
      <c r="AL15" s="14">
        <f t="shared" si="15"/>
        <v>72.99594961499089</v>
      </c>
      <c r="AM15" s="15">
        <v>1790.4</v>
      </c>
      <c r="AN15" s="36">
        <v>1641.2</v>
      </c>
      <c r="AO15" s="14">
        <f t="shared" si="16"/>
        <v>91.66666666666666</v>
      </c>
      <c r="AP15" s="15">
        <v>1352.7</v>
      </c>
      <c r="AQ15" s="16">
        <v>954.9</v>
      </c>
      <c r="AR15" s="14">
        <f t="shared" si="27"/>
        <v>70.5921490352628</v>
      </c>
      <c r="AS15" s="27">
        <v>5926.7</v>
      </c>
      <c r="AT15" s="19">
        <v>3567.7</v>
      </c>
      <c r="AU15" s="14">
        <f t="shared" si="17"/>
        <v>60.19707425717515</v>
      </c>
      <c r="AV15" s="26">
        <v>1350.4</v>
      </c>
      <c r="AW15" s="19">
        <v>1063</v>
      </c>
      <c r="AX15" s="14">
        <f t="shared" si="18"/>
        <v>78.71741706161137</v>
      </c>
      <c r="AY15" s="21">
        <v>1163.2</v>
      </c>
      <c r="AZ15" s="19">
        <v>945.1</v>
      </c>
      <c r="BA15" s="14">
        <f t="shared" si="2"/>
        <v>81.25</v>
      </c>
      <c r="BB15" s="27">
        <v>2363.8</v>
      </c>
      <c r="BC15" s="23">
        <v>1051.3</v>
      </c>
      <c r="BD15" s="14">
        <f t="shared" si="19"/>
        <v>44.47499788476182</v>
      </c>
      <c r="BE15" s="21">
        <v>632.8</v>
      </c>
      <c r="BF15" s="23">
        <v>482.8</v>
      </c>
      <c r="BG15" s="14">
        <f t="shared" si="20"/>
        <v>76.29582806573958</v>
      </c>
      <c r="BH15" s="21">
        <v>1442.7</v>
      </c>
      <c r="BI15" s="19">
        <v>846.9</v>
      </c>
      <c r="BJ15" s="14">
        <f t="shared" si="21"/>
        <v>58.702432938240804</v>
      </c>
      <c r="BK15" s="42">
        <f t="shared" si="22"/>
        <v>-247</v>
      </c>
      <c r="BL15" s="42">
        <f t="shared" si="23"/>
        <v>781.6999999999998</v>
      </c>
      <c r="BM15" s="14">
        <f t="shared" si="24"/>
        <v>-316.4777327935222</v>
      </c>
      <c r="BN15" s="24">
        <f t="shared" si="3"/>
        <v>-247</v>
      </c>
      <c r="BO15" s="24">
        <f t="shared" si="4"/>
        <v>781.6999999999998</v>
      </c>
      <c r="BP15" s="14">
        <f t="shared" si="25"/>
        <v>-316.4777327935222</v>
      </c>
      <c r="BQ15" s="6"/>
      <c r="BR15" s="25"/>
    </row>
    <row r="16" spans="1:70" ht="15.75">
      <c r="A16" s="11">
        <v>7</v>
      </c>
      <c r="B16" s="12" t="s">
        <v>33</v>
      </c>
      <c r="C16" s="49">
        <f t="shared" si="0"/>
        <v>5565.4</v>
      </c>
      <c r="D16" s="43">
        <f t="shared" si="5"/>
        <v>4439.400000000001</v>
      </c>
      <c r="E16" s="14">
        <f t="shared" si="6"/>
        <v>79.76785136737702</v>
      </c>
      <c r="F16" s="35">
        <v>954.9</v>
      </c>
      <c r="G16" s="16">
        <v>857.6</v>
      </c>
      <c r="H16" s="14">
        <f t="shared" si="7"/>
        <v>89.81045135616296</v>
      </c>
      <c r="I16" s="15">
        <v>26</v>
      </c>
      <c r="J16" s="16">
        <v>16.9</v>
      </c>
      <c r="K16" s="14">
        <f t="shared" si="1"/>
        <v>64.99999999999999</v>
      </c>
      <c r="L16" s="15">
        <v>0</v>
      </c>
      <c r="M16" s="16">
        <v>0</v>
      </c>
      <c r="N16" s="14" t="e">
        <f t="shared" si="8"/>
        <v>#DIV/0!</v>
      </c>
      <c r="O16" s="15">
        <v>100</v>
      </c>
      <c r="P16" s="36">
        <v>99.4</v>
      </c>
      <c r="Q16" s="44">
        <f t="shared" si="9"/>
        <v>99.4</v>
      </c>
      <c r="R16" s="15">
        <v>327.2</v>
      </c>
      <c r="S16" s="36">
        <v>250.8</v>
      </c>
      <c r="T16" s="14">
        <f t="shared" si="26"/>
        <v>76.65036674816626</v>
      </c>
      <c r="U16" s="15">
        <v>0</v>
      </c>
      <c r="V16" s="17">
        <v>0</v>
      </c>
      <c r="W16" s="14" t="e">
        <f t="shared" si="10"/>
        <v>#DIV/0!</v>
      </c>
      <c r="X16" s="15">
        <v>120</v>
      </c>
      <c r="Y16" s="17">
        <v>87.8</v>
      </c>
      <c r="Z16" s="14">
        <f t="shared" si="11"/>
        <v>73.16666666666667</v>
      </c>
      <c r="AA16" s="15">
        <v>8</v>
      </c>
      <c r="AB16" s="16">
        <v>7.2</v>
      </c>
      <c r="AC16" s="14">
        <f t="shared" si="12"/>
        <v>90</v>
      </c>
      <c r="AD16" s="14">
        <v>0</v>
      </c>
      <c r="AE16" s="14">
        <v>0</v>
      </c>
      <c r="AF16" s="14" t="e">
        <f t="shared" si="13"/>
        <v>#DIV/0!</v>
      </c>
      <c r="AG16" s="14">
        <v>0</v>
      </c>
      <c r="AH16" s="14">
        <v>0</v>
      </c>
      <c r="AI16" s="14" t="e">
        <f t="shared" si="14"/>
        <v>#DIV/0!</v>
      </c>
      <c r="AJ16" s="35">
        <v>4610.5</v>
      </c>
      <c r="AK16" s="33">
        <v>3581.8</v>
      </c>
      <c r="AL16" s="14">
        <f t="shared" si="15"/>
        <v>77.68788634638327</v>
      </c>
      <c r="AM16" s="15">
        <v>1510.9</v>
      </c>
      <c r="AN16" s="36">
        <v>1385.1</v>
      </c>
      <c r="AO16" s="14">
        <f>AN16/AM16*100</f>
        <v>91.67383678602157</v>
      </c>
      <c r="AP16" s="15">
        <v>2013.9</v>
      </c>
      <c r="AQ16" s="16">
        <v>1846.4</v>
      </c>
      <c r="AR16" s="14">
        <f t="shared" si="27"/>
        <v>91.68280450866479</v>
      </c>
      <c r="AS16" s="27">
        <v>5615.4</v>
      </c>
      <c r="AT16" s="19">
        <v>4245.7</v>
      </c>
      <c r="AU16" s="14">
        <f t="shared" si="17"/>
        <v>75.60814901876981</v>
      </c>
      <c r="AV16" s="38">
        <v>1410.2</v>
      </c>
      <c r="AW16" s="19">
        <v>1140.5</v>
      </c>
      <c r="AX16" s="14">
        <f t="shared" si="18"/>
        <v>80.87505318394554</v>
      </c>
      <c r="AY16" s="21">
        <v>1060.4</v>
      </c>
      <c r="AZ16" s="19">
        <v>835.6</v>
      </c>
      <c r="BA16" s="14">
        <f t="shared" si="2"/>
        <v>78.80045265937382</v>
      </c>
      <c r="BB16" s="27">
        <v>1221.9</v>
      </c>
      <c r="BC16" s="23">
        <v>478.4</v>
      </c>
      <c r="BD16" s="14">
        <f t="shared" si="19"/>
        <v>39.152140109665275</v>
      </c>
      <c r="BE16" s="37">
        <v>665.2</v>
      </c>
      <c r="BF16" s="23">
        <v>598.3</v>
      </c>
      <c r="BG16" s="14">
        <f t="shared" si="20"/>
        <v>89.94287432351172</v>
      </c>
      <c r="BH16" s="21">
        <v>2220.3</v>
      </c>
      <c r="BI16" s="19">
        <v>1950.8</v>
      </c>
      <c r="BJ16" s="14">
        <f t="shared" si="21"/>
        <v>87.86200063054541</v>
      </c>
      <c r="BK16" s="42">
        <f t="shared" si="22"/>
        <v>-50</v>
      </c>
      <c r="BL16" s="42">
        <f t="shared" si="23"/>
        <v>193.70000000000073</v>
      </c>
      <c r="BM16" s="14">
        <f t="shared" si="24"/>
        <v>-387.40000000000146</v>
      </c>
      <c r="BN16" s="24">
        <f t="shared" si="3"/>
        <v>-50</v>
      </c>
      <c r="BO16" s="24">
        <f t="shared" si="4"/>
        <v>193.70000000000073</v>
      </c>
      <c r="BP16" s="14">
        <f t="shared" si="25"/>
        <v>-387.40000000000146</v>
      </c>
      <c r="BQ16" s="6"/>
      <c r="BR16" s="25"/>
    </row>
    <row r="17" spans="1:70" ht="15" customHeight="1">
      <c r="A17" s="11">
        <v>8</v>
      </c>
      <c r="B17" s="12" t="s">
        <v>34</v>
      </c>
      <c r="C17" s="49">
        <f t="shared" si="0"/>
        <v>52173.8</v>
      </c>
      <c r="D17" s="43">
        <f t="shared" si="5"/>
        <v>39564.8</v>
      </c>
      <c r="E17" s="14">
        <f t="shared" si="6"/>
        <v>75.83269763751154</v>
      </c>
      <c r="F17" s="35">
        <v>36674.4</v>
      </c>
      <c r="G17" s="16">
        <v>30820.2</v>
      </c>
      <c r="H17" s="14">
        <f t="shared" si="7"/>
        <v>84.0373666644853</v>
      </c>
      <c r="I17" s="15">
        <v>20400</v>
      </c>
      <c r="J17" s="16">
        <v>17282.9</v>
      </c>
      <c r="K17" s="14">
        <f t="shared" si="1"/>
        <v>84.7200980392157</v>
      </c>
      <c r="L17" s="15">
        <v>29</v>
      </c>
      <c r="M17" s="16">
        <v>27.6</v>
      </c>
      <c r="N17" s="14">
        <f t="shared" si="8"/>
        <v>95.17241379310344</v>
      </c>
      <c r="O17" s="15">
        <v>3700</v>
      </c>
      <c r="P17" s="16">
        <v>3411.9</v>
      </c>
      <c r="Q17" s="14">
        <f t="shared" si="9"/>
        <v>92.21351351351352</v>
      </c>
      <c r="R17" s="15">
        <v>8650</v>
      </c>
      <c r="S17" s="17">
        <v>6262.6</v>
      </c>
      <c r="T17" s="14">
        <f t="shared" si="26"/>
        <v>72.4</v>
      </c>
      <c r="U17" s="15">
        <v>1170</v>
      </c>
      <c r="V17" s="17">
        <v>938.3</v>
      </c>
      <c r="W17" s="14">
        <f t="shared" si="10"/>
        <v>80.19658119658119</v>
      </c>
      <c r="X17" s="15">
        <v>30</v>
      </c>
      <c r="Y17" s="17">
        <v>63.6</v>
      </c>
      <c r="Z17" s="14">
        <f t="shared" si="11"/>
        <v>212</v>
      </c>
      <c r="AA17" s="15">
        <v>50</v>
      </c>
      <c r="AB17" s="16">
        <v>67.1</v>
      </c>
      <c r="AC17" s="14">
        <f t="shared" si="12"/>
        <v>134.2</v>
      </c>
      <c r="AD17" s="14">
        <v>0</v>
      </c>
      <c r="AE17" s="14">
        <v>0</v>
      </c>
      <c r="AF17" s="14" t="e">
        <f t="shared" si="13"/>
        <v>#DIV/0!</v>
      </c>
      <c r="AG17" s="14">
        <v>500</v>
      </c>
      <c r="AH17" s="14">
        <v>522.9</v>
      </c>
      <c r="AI17" s="14">
        <f t="shared" si="14"/>
        <v>104.58000000000001</v>
      </c>
      <c r="AJ17" s="35">
        <v>15499.4</v>
      </c>
      <c r="AK17" s="16">
        <v>8744.6</v>
      </c>
      <c r="AL17" s="14">
        <f t="shared" si="15"/>
        <v>56.41895815321883</v>
      </c>
      <c r="AM17" s="15">
        <v>0</v>
      </c>
      <c r="AN17" s="36">
        <v>0</v>
      </c>
      <c r="AO17" s="14" t="e">
        <f t="shared" si="16"/>
        <v>#DIV/0!</v>
      </c>
      <c r="AP17" s="15">
        <v>0</v>
      </c>
      <c r="AQ17" s="16">
        <v>0</v>
      </c>
      <c r="AR17" s="14" t="e">
        <f t="shared" si="27"/>
        <v>#DIV/0!</v>
      </c>
      <c r="AS17" s="27">
        <v>55486.1</v>
      </c>
      <c r="AT17" s="19">
        <v>36476</v>
      </c>
      <c r="AU17" s="14">
        <f t="shared" si="17"/>
        <v>65.73898688139913</v>
      </c>
      <c r="AV17" s="26">
        <v>7241.4</v>
      </c>
      <c r="AW17" s="19">
        <v>4395.1</v>
      </c>
      <c r="AX17" s="14">
        <f t="shared" si="18"/>
        <v>60.694064683624724</v>
      </c>
      <c r="AY17" s="21">
        <v>5949.4</v>
      </c>
      <c r="AZ17" s="19">
        <v>4218.6</v>
      </c>
      <c r="BA17" s="14">
        <f t="shared" si="2"/>
        <v>70.90799072175346</v>
      </c>
      <c r="BB17" s="27">
        <v>13840.3</v>
      </c>
      <c r="BC17" s="23">
        <v>6503.6</v>
      </c>
      <c r="BD17" s="14">
        <f t="shared" si="19"/>
        <v>46.99031090366539</v>
      </c>
      <c r="BE17" s="21">
        <v>27054</v>
      </c>
      <c r="BF17" s="23">
        <v>19331.8</v>
      </c>
      <c r="BG17" s="14">
        <f t="shared" si="20"/>
        <v>71.45634656612701</v>
      </c>
      <c r="BH17" s="21">
        <v>5753.8</v>
      </c>
      <c r="BI17" s="19">
        <v>5731.3</v>
      </c>
      <c r="BJ17" s="14">
        <f t="shared" si="21"/>
        <v>99.60895408251938</v>
      </c>
      <c r="BK17" s="42">
        <f t="shared" si="22"/>
        <v>-3312.2999999999956</v>
      </c>
      <c r="BL17" s="42">
        <f t="shared" si="23"/>
        <v>3088.800000000003</v>
      </c>
      <c r="BM17" s="14">
        <f t="shared" si="24"/>
        <v>-93.25242278779116</v>
      </c>
      <c r="BN17" s="24">
        <f t="shared" si="3"/>
        <v>-3312.2999999999956</v>
      </c>
      <c r="BO17" s="24">
        <f t="shared" si="4"/>
        <v>3088.800000000003</v>
      </c>
      <c r="BP17" s="14">
        <f t="shared" si="25"/>
        <v>-93.25242278779116</v>
      </c>
      <c r="BQ17" s="6"/>
      <c r="BR17" s="25"/>
    </row>
    <row r="18" spans="1:70" ht="15.75">
      <c r="A18" s="11">
        <v>9</v>
      </c>
      <c r="B18" s="12" t="s">
        <v>35</v>
      </c>
      <c r="C18" s="49">
        <f t="shared" si="0"/>
        <v>7729.7</v>
      </c>
      <c r="D18" s="43">
        <f t="shared" si="5"/>
        <v>6468.1</v>
      </c>
      <c r="E18" s="14">
        <f t="shared" si="6"/>
        <v>83.67853862374996</v>
      </c>
      <c r="F18" s="35">
        <v>1158.7</v>
      </c>
      <c r="G18" s="16">
        <v>1040.5</v>
      </c>
      <c r="H18" s="14">
        <f t="shared" si="7"/>
        <v>89.79891257443686</v>
      </c>
      <c r="I18" s="15">
        <v>48</v>
      </c>
      <c r="J18" s="16">
        <v>32.9</v>
      </c>
      <c r="K18" s="14">
        <f t="shared" si="1"/>
        <v>68.54166666666667</v>
      </c>
      <c r="L18" s="15">
        <v>31</v>
      </c>
      <c r="M18" s="16">
        <v>40.8</v>
      </c>
      <c r="N18" s="14">
        <f t="shared" si="8"/>
        <v>131.61290322580643</v>
      </c>
      <c r="O18" s="15">
        <v>75</v>
      </c>
      <c r="P18" s="16">
        <v>76</v>
      </c>
      <c r="Q18" s="14">
        <f t="shared" si="9"/>
        <v>101.33333333333334</v>
      </c>
      <c r="R18" s="15">
        <v>377</v>
      </c>
      <c r="S18" s="16">
        <v>247.9</v>
      </c>
      <c r="T18" s="14">
        <f t="shared" si="26"/>
        <v>65.75596816976127</v>
      </c>
      <c r="U18" s="15">
        <v>0</v>
      </c>
      <c r="V18" s="17">
        <v>0</v>
      </c>
      <c r="W18" s="14" t="e">
        <f t="shared" si="10"/>
        <v>#DIV/0!</v>
      </c>
      <c r="X18" s="15">
        <v>66</v>
      </c>
      <c r="Y18" s="33">
        <v>65.8</v>
      </c>
      <c r="Z18" s="14">
        <f t="shared" si="11"/>
        <v>99.69696969696969</v>
      </c>
      <c r="AA18" s="15">
        <v>0</v>
      </c>
      <c r="AB18" s="16">
        <v>0</v>
      </c>
      <c r="AC18" s="14" t="e">
        <f t="shared" si="12"/>
        <v>#DIV/0!</v>
      </c>
      <c r="AD18" s="14">
        <v>0</v>
      </c>
      <c r="AE18" s="14">
        <v>0</v>
      </c>
      <c r="AF18" s="14" t="e">
        <f t="shared" si="13"/>
        <v>#DIV/0!</v>
      </c>
      <c r="AG18" s="14">
        <v>0</v>
      </c>
      <c r="AH18" s="14">
        <v>0</v>
      </c>
      <c r="AI18" s="14" t="e">
        <f t="shared" si="14"/>
        <v>#DIV/0!</v>
      </c>
      <c r="AJ18" s="35">
        <v>6571</v>
      </c>
      <c r="AK18" s="36">
        <v>5427.6</v>
      </c>
      <c r="AL18" s="14">
        <f t="shared" si="15"/>
        <v>82.59929995434486</v>
      </c>
      <c r="AM18" s="15">
        <v>1499.6</v>
      </c>
      <c r="AN18" s="36">
        <v>1374.7</v>
      </c>
      <c r="AO18" s="14">
        <f t="shared" si="16"/>
        <v>91.67111229661243</v>
      </c>
      <c r="AP18" s="15">
        <v>2765</v>
      </c>
      <c r="AQ18" s="16">
        <v>2173.4</v>
      </c>
      <c r="AR18" s="14">
        <f t="shared" si="27"/>
        <v>78.60397830018083</v>
      </c>
      <c r="AS18" s="27">
        <v>8252.4</v>
      </c>
      <c r="AT18" s="40">
        <v>6404.2</v>
      </c>
      <c r="AU18" s="14">
        <f t="shared" si="17"/>
        <v>77.60409093112307</v>
      </c>
      <c r="AV18" s="26">
        <v>1665.1</v>
      </c>
      <c r="AW18" s="19">
        <v>1390.9</v>
      </c>
      <c r="AX18" s="14">
        <f t="shared" si="18"/>
        <v>83.53252056933519</v>
      </c>
      <c r="AY18" s="21">
        <v>1086.6</v>
      </c>
      <c r="AZ18" s="19">
        <v>892.8</v>
      </c>
      <c r="BA18" s="14">
        <f t="shared" si="2"/>
        <v>82.16454997239094</v>
      </c>
      <c r="BB18" s="41">
        <v>3301.2</v>
      </c>
      <c r="BC18" s="23">
        <v>2064.6</v>
      </c>
      <c r="BD18" s="14">
        <f t="shared" si="19"/>
        <v>62.54089422028354</v>
      </c>
      <c r="BE18" s="21">
        <v>577.1</v>
      </c>
      <c r="BF18" s="23">
        <v>515.4</v>
      </c>
      <c r="BG18" s="14">
        <f t="shared" si="20"/>
        <v>89.30861202564546</v>
      </c>
      <c r="BH18" s="21">
        <v>2617.2</v>
      </c>
      <c r="BI18" s="40">
        <v>2352.7</v>
      </c>
      <c r="BJ18" s="14">
        <f t="shared" si="21"/>
        <v>89.89377961179886</v>
      </c>
      <c r="BK18" s="42">
        <f t="shared" si="22"/>
        <v>-522.6999999999998</v>
      </c>
      <c r="BL18" s="42">
        <f t="shared" si="23"/>
        <v>63.900000000000546</v>
      </c>
      <c r="BM18" s="14">
        <f t="shared" si="24"/>
        <v>-12.224985651425401</v>
      </c>
      <c r="BN18" s="24">
        <f t="shared" si="3"/>
        <v>-522.6999999999998</v>
      </c>
      <c r="BO18" s="24">
        <f t="shared" si="4"/>
        <v>63.900000000000546</v>
      </c>
      <c r="BP18" s="14">
        <f t="shared" si="25"/>
        <v>-12.224985651425401</v>
      </c>
      <c r="BQ18" s="6"/>
      <c r="BR18" s="25"/>
    </row>
    <row r="19" spans="1:70" ht="15.75">
      <c r="A19" s="11">
        <v>10</v>
      </c>
      <c r="B19" s="12" t="s">
        <v>36</v>
      </c>
      <c r="C19" s="49">
        <f t="shared" si="0"/>
        <v>6511.200000000001</v>
      </c>
      <c r="D19" s="43">
        <f t="shared" si="5"/>
        <v>4970.7</v>
      </c>
      <c r="E19" s="14">
        <f t="shared" si="6"/>
        <v>76.34076667895317</v>
      </c>
      <c r="F19" s="35">
        <v>2401.9</v>
      </c>
      <c r="G19" s="16">
        <v>2299</v>
      </c>
      <c r="H19" s="14">
        <f t="shared" si="7"/>
        <v>95.71589158582789</v>
      </c>
      <c r="I19" s="15">
        <v>69</v>
      </c>
      <c r="J19" s="33">
        <v>45.2</v>
      </c>
      <c r="K19" s="14">
        <f t="shared" si="1"/>
        <v>65.5072463768116</v>
      </c>
      <c r="L19" s="15">
        <v>66</v>
      </c>
      <c r="M19" s="16">
        <v>39.5</v>
      </c>
      <c r="N19" s="14">
        <f t="shared" si="8"/>
        <v>59.84848484848485</v>
      </c>
      <c r="O19" s="15">
        <v>154</v>
      </c>
      <c r="P19" s="16">
        <v>85.6</v>
      </c>
      <c r="Q19" s="14">
        <f t="shared" si="9"/>
        <v>55.58441558441558</v>
      </c>
      <c r="R19" s="15">
        <v>327</v>
      </c>
      <c r="S19" s="16">
        <v>262.9</v>
      </c>
      <c r="T19" s="14">
        <f t="shared" si="26"/>
        <v>80.39755351681957</v>
      </c>
      <c r="U19" s="15">
        <v>0</v>
      </c>
      <c r="V19" s="17">
        <v>0</v>
      </c>
      <c r="W19" s="14" t="e">
        <f t="shared" si="10"/>
        <v>#DIV/0!</v>
      </c>
      <c r="X19" s="15">
        <v>200</v>
      </c>
      <c r="Y19" s="17">
        <v>111.2</v>
      </c>
      <c r="Z19" s="14">
        <f t="shared" si="11"/>
        <v>55.60000000000001</v>
      </c>
      <c r="AA19" s="15">
        <v>50</v>
      </c>
      <c r="AB19" s="16">
        <v>50</v>
      </c>
      <c r="AC19" s="14">
        <f t="shared" si="12"/>
        <v>100</v>
      </c>
      <c r="AD19" s="14">
        <v>0</v>
      </c>
      <c r="AE19" s="14">
        <v>0</v>
      </c>
      <c r="AF19" s="14" t="e">
        <f t="shared" si="13"/>
        <v>#DIV/0!</v>
      </c>
      <c r="AG19" s="14">
        <v>0</v>
      </c>
      <c r="AH19" s="14">
        <v>0</v>
      </c>
      <c r="AI19" s="14" t="e">
        <f t="shared" si="14"/>
        <v>#DIV/0!</v>
      </c>
      <c r="AJ19" s="35">
        <v>4109.3</v>
      </c>
      <c r="AK19" s="16">
        <v>2671.7</v>
      </c>
      <c r="AL19" s="14">
        <f t="shared" si="15"/>
        <v>65.01593945440828</v>
      </c>
      <c r="AM19" s="15">
        <v>1836.2</v>
      </c>
      <c r="AN19" s="36">
        <v>1683.2</v>
      </c>
      <c r="AO19" s="14">
        <f t="shared" si="16"/>
        <v>91.66757433830738</v>
      </c>
      <c r="AP19" s="15">
        <v>611.3</v>
      </c>
      <c r="AQ19" s="16">
        <v>469.9</v>
      </c>
      <c r="AR19" s="14">
        <f t="shared" si="27"/>
        <v>76.86896777359725</v>
      </c>
      <c r="AS19" s="27">
        <v>6471.2</v>
      </c>
      <c r="AT19" s="19">
        <v>3813.2</v>
      </c>
      <c r="AU19" s="14">
        <f t="shared" si="17"/>
        <v>58.925701570033375</v>
      </c>
      <c r="AV19" s="26">
        <v>1981.1</v>
      </c>
      <c r="AW19" s="19">
        <v>1331.6</v>
      </c>
      <c r="AX19" s="14">
        <f t="shared" si="18"/>
        <v>67.21518348392307</v>
      </c>
      <c r="AY19" s="21">
        <v>1385.3</v>
      </c>
      <c r="AZ19" s="40">
        <v>883.2</v>
      </c>
      <c r="BA19" s="14">
        <f t="shared" si="2"/>
        <v>63.75514329026204</v>
      </c>
      <c r="BB19" s="41">
        <v>2125.7</v>
      </c>
      <c r="BC19" s="23">
        <v>348.8</v>
      </c>
      <c r="BD19" s="14">
        <f t="shared" si="19"/>
        <v>16.40871242414264</v>
      </c>
      <c r="BE19" s="21">
        <v>1184.8</v>
      </c>
      <c r="BF19" s="23">
        <v>1126.3</v>
      </c>
      <c r="BG19" s="14">
        <f t="shared" si="20"/>
        <v>95.0624577987846</v>
      </c>
      <c r="BH19" s="21">
        <v>833.3</v>
      </c>
      <c r="BI19" s="19">
        <v>737.3</v>
      </c>
      <c r="BJ19" s="14">
        <f t="shared" si="21"/>
        <v>88.47953918156726</v>
      </c>
      <c r="BK19" s="42">
        <f t="shared" si="22"/>
        <v>40.00000000000091</v>
      </c>
      <c r="BL19" s="42">
        <f t="shared" si="23"/>
        <v>1157.5</v>
      </c>
      <c r="BM19" s="14">
        <f t="shared" si="24"/>
        <v>2893.749999999934</v>
      </c>
      <c r="BN19" s="24">
        <f t="shared" si="3"/>
        <v>40.00000000000091</v>
      </c>
      <c r="BO19" s="24">
        <f t="shared" si="4"/>
        <v>1157.5</v>
      </c>
      <c r="BP19" s="14">
        <f t="shared" si="25"/>
        <v>2893.749999999934</v>
      </c>
      <c r="BQ19" s="6"/>
      <c r="BR19" s="25"/>
    </row>
    <row r="20" spans="1:70" ht="15.75">
      <c r="A20" s="11">
        <v>11</v>
      </c>
      <c r="B20" s="12" t="s">
        <v>37</v>
      </c>
      <c r="C20" s="43">
        <f t="shared" si="0"/>
        <v>8938.6</v>
      </c>
      <c r="D20" s="43">
        <f t="shared" si="5"/>
        <v>6860.1</v>
      </c>
      <c r="E20" s="14">
        <f t="shared" si="6"/>
        <v>76.74691786185757</v>
      </c>
      <c r="F20" s="35">
        <v>3265.1</v>
      </c>
      <c r="G20" s="16">
        <v>2644.8</v>
      </c>
      <c r="H20" s="14">
        <f t="shared" si="7"/>
        <v>81.00211325839945</v>
      </c>
      <c r="I20" s="15">
        <v>420</v>
      </c>
      <c r="J20" s="33">
        <v>314.6</v>
      </c>
      <c r="K20" s="14">
        <f t="shared" si="1"/>
        <v>74.90476190476191</v>
      </c>
      <c r="L20" s="15">
        <v>47</v>
      </c>
      <c r="M20" s="16">
        <v>52</v>
      </c>
      <c r="N20" s="14">
        <f t="shared" si="8"/>
        <v>110.63829787234043</v>
      </c>
      <c r="O20" s="15">
        <v>535</v>
      </c>
      <c r="P20" s="16">
        <v>242.1</v>
      </c>
      <c r="Q20" s="14">
        <f t="shared" si="9"/>
        <v>45.25233644859813</v>
      </c>
      <c r="R20" s="15">
        <v>897</v>
      </c>
      <c r="S20" s="16">
        <v>604.3</v>
      </c>
      <c r="T20" s="14">
        <f t="shared" si="26"/>
        <v>67.36900780379041</v>
      </c>
      <c r="U20" s="15">
        <v>0</v>
      </c>
      <c r="V20" s="17">
        <v>0</v>
      </c>
      <c r="W20" s="14" t="e">
        <f t="shared" si="10"/>
        <v>#DIV/0!</v>
      </c>
      <c r="X20" s="15">
        <v>245</v>
      </c>
      <c r="Y20" s="17">
        <v>254.5</v>
      </c>
      <c r="Z20" s="14">
        <f t="shared" si="11"/>
        <v>103.87755102040816</v>
      </c>
      <c r="AA20" s="15">
        <v>305</v>
      </c>
      <c r="AB20" s="16">
        <v>352</v>
      </c>
      <c r="AC20" s="14">
        <f t="shared" si="12"/>
        <v>115.40983606557378</v>
      </c>
      <c r="AD20" s="14">
        <v>0</v>
      </c>
      <c r="AE20" s="14">
        <v>0</v>
      </c>
      <c r="AF20" s="14" t="e">
        <f t="shared" si="13"/>
        <v>#DIV/0!</v>
      </c>
      <c r="AG20" s="14">
        <v>17</v>
      </c>
      <c r="AH20" s="14">
        <v>15.7</v>
      </c>
      <c r="AI20" s="14">
        <f t="shared" si="14"/>
        <v>92.35294117647058</v>
      </c>
      <c r="AJ20" s="15">
        <v>5673.5</v>
      </c>
      <c r="AK20" s="16">
        <v>4215.3</v>
      </c>
      <c r="AL20" s="14">
        <f t="shared" si="15"/>
        <v>74.29805234863841</v>
      </c>
      <c r="AM20" s="15">
        <v>2938.3</v>
      </c>
      <c r="AN20" s="36">
        <v>2693.4</v>
      </c>
      <c r="AO20" s="14">
        <f t="shared" si="16"/>
        <v>91.66524861314366</v>
      </c>
      <c r="AP20" s="15">
        <v>220.4</v>
      </c>
      <c r="AQ20" s="16">
        <v>137.4</v>
      </c>
      <c r="AR20" s="14">
        <f t="shared" si="27"/>
        <v>62.34119782214156</v>
      </c>
      <c r="AS20" s="27">
        <v>9613.4</v>
      </c>
      <c r="AT20" s="19">
        <v>6386.4</v>
      </c>
      <c r="AU20" s="14">
        <f t="shared" si="17"/>
        <v>66.43227162086255</v>
      </c>
      <c r="AV20" s="38">
        <v>2957.7</v>
      </c>
      <c r="AW20" s="19">
        <v>2116.7</v>
      </c>
      <c r="AX20" s="14">
        <f t="shared" si="18"/>
        <v>71.56574365216215</v>
      </c>
      <c r="AY20" s="37">
        <v>2238.9</v>
      </c>
      <c r="AZ20" s="19">
        <v>1515.7</v>
      </c>
      <c r="BA20" s="14">
        <f t="shared" si="2"/>
        <v>67.69842333288668</v>
      </c>
      <c r="BB20" s="22">
        <v>2312.3</v>
      </c>
      <c r="BC20" s="23">
        <v>741.9</v>
      </c>
      <c r="BD20" s="14">
        <f t="shared" si="19"/>
        <v>32.08493707563897</v>
      </c>
      <c r="BE20" s="21">
        <v>1514.5</v>
      </c>
      <c r="BF20" s="23">
        <v>1306.1</v>
      </c>
      <c r="BG20" s="14">
        <f t="shared" si="20"/>
        <v>86.2396830637174</v>
      </c>
      <c r="BH20" s="21">
        <v>2079.8</v>
      </c>
      <c r="BI20" s="19">
        <v>1670.1</v>
      </c>
      <c r="BJ20" s="14">
        <f t="shared" si="21"/>
        <v>80.30099047985382</v>
      </c>
      <c r="BK20" s="42">
        <f t="shared" si="22"/>
        <v>-674.7999999999993</v>
      </c>
      <c r="BL20" s="42">
        <f t="shared" si="23"/>
        <v>473.7000000000007</v>
      </c>
      <c r="BM20" s="14">
        <f t="shared" si="24"/>
        <v>-70.19857735625389</v>
      </c>
      <c r="BN20" s="24">
        <f t="shared" si="3"/>
        <v>-674.7999999999993</v>
      </c>
      <c r="BO20" s="24">
        <f t="shared" si="4"/>
        <v>473.7000000000007</v>
      </c>
      <c r="BP20" s="14">
        <f t="shared" si="25"/>
        <v>-70.19857735625389</v>
      </c>
      <c r="BQ20" s="6"/>
      <c r="BR20" s="25"/>
    </row>
    <row r="21" spans="1:70" ht="15" customHeight="1">
      <c r="A21" s="11">
        <v>12</v>
      </c>
      <c r="B21" s="12" t="s">
        <v>38</v>
      </c>
      <c r="C21" s="49">
        <f t="shared" si="0"/>
        <v>5255.3</v>
      </c>
      <c r="D21" s="50">
        <f t="shared" si="5"/>
        <v>4142</v>
      </c>
      <c r="E21" s="14">
        <f t="shared" si="6"/>
        <v>78.8156717979944</v>
      </c>
      <c r="F21" s="35">
        <v>726</v>
      </c>
      <c r="G21" s="16">
        <v>724.5</v>
      </c>
      <c r="H21" s="14">
        <f t="shared" si="7"/>
        <v>99.79338842975206</v>
      </c>
      <c r="I21" s="15">
        <v>38</v>
      </c>
      <c r="J21" s="16">
        <v>31</v>
      </c>
      <c r="K21" s="14">
        <f t="shared" si="1"/>
        <v>81.57894736842105</v>
      </c>
      <c r="L21" s="15">
        <v>8</v>
      </c>
      <c r="M21" s="16">
        <v>7</v>
      </c>
      <c r="N21" s="14">
        <f t="shared" si="8"/>
        <v>87.5</v>
      </c>
      <c r="O21" s="15">
        <v>40</v>
      </c>
      <c r="P21" s="16">
        <v>21.5</v>
      </c>
      <c r="Q21" s="14">
        <f t="shared" si="9"/>
        <v>53.75</v>
      </c>
      <c r="R21" s="15">
        <v>205.7</v>
      </c>
      <c r="S21" s="16">
        <v>156.3</v>
      </c>
      <c r="T21" s="14">
        <f t="shared" si="26"/>
        <v>75.98444336412253</v>
      </c>
      <c r="U21" s="15">
        <v>0</v>
      </c>
      <c r="V21" s="17">
        <v>0</v>
      </c>
      <c r="W21" s="14" t="e">
        <f t="shared" si="10"/>
        <v>#DIV/0!</v>
      </c>
      <c r="X21" s="15">
        <v>52</v>
      </c>
      <c r="Y21" s="17">
        <v>113.9</v>
      </c>
      <c r="Z21" s="14">
        <f t="shared" si="11"/>
        <v>219.03846153846155</v>
      </c>
      <c r="AA21" s="15">
        <v>6</v>
      </c>
      <c r="AB21" s="36">
        <v>6.6</v>
      </c>
      <c r="AC21" s="14">
        <f t="shared" si="12"/>
        <v>109.99999999999999</v>
      </c>
      <c r="AD21" s="14">
        <v>0</v>
      </c>
      <c r="AE21" s="14">
        <v>0</v>
      </c>
      <c r="AF21" s="14" t="e">
        <f t="shared" si="13"/>
        <v>#DIV/0!</v>
      </c>
      <c r="AG21" s="14">
        <v>1.3</v>
      </c>
      <c r="AH21" s="43">
        <v>2.5</v>
      </c>
      <c r="AI21" s="14">
        <f t="shared" si="14"/>
        <v>192.3076923076923</v>
      </c>
      <c r="AJ21" s="15">
        <v>4529.3</v>
      </c>
      <c r="AK21" s="16">
        <v>3417.5</v>
      </c>
      <c r="AL21" s="14">
        <f t="shared" si="15"/>
        <v>75.45316053253262</v>
      </c>
      <c r="AM21" s="15">
        <v>1181.6</v>
      </c>
      <c r="AN21" s="36">
        <v>1083.1</v>
      </c>
      <c r="AO21" s="14">
        <f t="shared" si="16"/>
        <v>91.66384563303994</v>
      </c>
      <c r="AP21" s="15">
        <v>2255.5</v>
      </c>
      <c r="AQ21" s="16">
        <v>1871</v>
      </c>
      <c r="AR21" s="14">
        <f t="shared" si="27"/>
        <v>82.95278208822877</v>
      </c>
      <c r="AS21" s="27">
        <v>5365.3</v>
      </c>
      <c r="AT21" s="19">
        <v>4043.4</v>
      </c>
      <c r="AU21" s="14">
        <f t="shared" si="17"/>
        <v>75.36204872048161</v>
      </c>
      <c r="AV21" s="38">
        <v>1422.3</v>
      </c>
      <c r="AW21" s="19">
        <v>1168.1</v>
      </c>
      <c r="AX21" s="14">
        <f t="shared" si="18"/>
        <v>82.12753990016171</v>
      </c>
      <c r="AY21" s="37">
        <v>1025.6</v>
      </c>
      <c r="AZ21" s="19">
        <v>833.4</v>
      </c>
      <c r="BA21" s="14">
        <f t="shared" si="2"/>
        <v>81.25975039001561</v>
      </c>
      <c r="BB21" s="41">
        <v>1169.5</v>
      </c>
      <c r="BC21" s="23">
        <v>710.1</v>
      </c>
      <c r="BD21" s="14">
        <f t="shared" si="19"/>
        <v>60.71825566481402</v>
      </c>
      <c r="BE21" s="21">
        <v>1099.1</v>
      </c>
      <c r="BF21" s="23">
        <v>773.6</v>
      </c>
      <c r="BG21" s="14">
        <f t="shared" si="20"/>
        <v>70.38486034027842</v>
      </c>
      <c r="BH21" s="21">
        <v>1584.4</v>
      </c>
      <c r="BI21" s="19">
        <v>1360.6</v>
      </c>
      <c r="BJ21" s="14">
        <f t="shared" si="21"/>
        <v>85.87477909618782</v>
      </c>
      <c r="BK21" s="42">
        <f t="shared" si="22"/>
        <v>-110</v>
      </c>
      <c r="BL21" s="42">
        <f t="shared" si="23"/>
        <v>98.59999999999991</v>
      </c>
      <c r="BM21" s="14">
        <f t="shared" si="24"/>
        <v>-89.63636363636355</v>
      </c>
      <c r="BN21" s="24">
        <f t="shared" si="3"/>
        <v>-110</v>
      </c>
      <c r="BO21" s="24">
        <f t="shared" si="4"/>
        <v>98.59999999999991</v>
      </c>
      <c r="BP21" s="14">
        <f t="shared" si="25"/>
        <v>-89.63636363636355</v>
      </c>
      <c r="BQ21" s="6"/>
      <c r="BR21" s="25"/>
    </row>
    <row r="22" spans="1:70" ht="15.75">
      <c r="A22" s="11">
        <v>13</v>
      </c>
      <c r="B22" s="12" t="s">
        <v>39</v>
      </c>
      <c r="C22" s="49">
        <f t="shared" si="0"/>
        <v>6933.2</v>
      </c>
      <c r="D22" s="44">
        <f t="shared" si="5"/>
        <v>5718.900000000001</v>
      </c>
      <c r="E22" s="14">
        <f t="shared" si="6"/>
        <v>82.4857208792477</v>
      </c>
      <c r="F22" s="35">
        <v>1167.2</v>
      </c>
      <c r="G22" s="16">
        <v>1107.3</v>
      </c>
      <c r="H22" s="14">
        <f t="shared" si="7"/>
        <v>94.86806031528442</v>
      </c>
      <c r="I22" s="15">
        <v>36</v>
      </c>
      <c r="J22" s="16">
        <v>28.6</v>
      </c>
      <c r="K22" s="14">
        <f t="shared" si="1"/>
        <v>79.44444444444446</v>
      </c>
      <c r="L22" s="15">
        <v>15</v>
      </c>
      <c r="M22" s="33">
        <v>17.7</v>
      </c>
      <c r="N22" s="14">
        <f t="shared" si="8"/>
        <v>118</v>
      </c>
      <c r="O22" s="15">
        <v>92</v>
      </c>
      <c r="P22" s="16">
        <v>81.6</v>
      </c>
      <c r="Q22" s="14">
        <f t="shared" si="9"/>
        <v>88.69565217391305</v>
      </c>
      <c r="R22" s="15">
        <v>390</v>
      </c>
      <c r="S22" s="16">
        <v>313.9</v>
      </c>
      <c r="T22" s="14">
        <f t="shared" si="26"/>
        <v>80.48717948717949</v>
      </c>
      <c r="U22" s="15">
        <v>0</v>
      </c>
      <c r="V22" s="17">
        <v>0</v>
      </c>
      <c r="W22" s="14" t="e">
        <f t="shared" si="10"/>
        <v>#DIV/0!</v>
      </c>
      <c r="X22" s="15">
        <v>110</v>
      </c>
      <c r="Y22" s="17">
        <v>111.2</v>
      </c>
      <c r="Z22" s="14">
        <f t="shared" si="11"/>
        <v>101.0909090909091</v>
      </c>
      <c r="AA22" s="15">
        <v>20</v>
      </c>
      <c r="AB22" s="16">
        <v>37.2</v>
      </c>
      <c r="AC22" s="14">
        <f t="shared" si="12"/>
        <v>186</v>
      </c>
      <c r="AD22" s="14">
        <v>0</v>
      </c>
      <c r="AE22" s="14">
        <v>0</v>
      </c>
      <c r="AF22" s="14" t="e">
        <f t="shared" si="13"/>
        <v>#DIV/0!</v>
      </c>
      <c r="AG22" s="14">
        <v>0</v>
      </c>
      <c r="AH22" s="14">
        <v>0</v>
      </c>
      <c r="AI22" s="14" t="e">
        <f t="shared" si="14"/>
        <v>#DIV/0!</v>
      </c>
      <c r="AJ22" s="15">
        <v>5766</v>
      </c>
      <c r="AK22" s="16">
        <v>4611.6</v>
      </c>
      <c r="AL22" s="14">
        <f t="shared" si="15"/>
        <v>79.97918834547347</v>
      </c>
      <c r="AM22" s="15">
        <v>1814.8</v>
      </c>
      <c r="AN22" s="36">
        <v>1663.6</v>
      </c>
      <c r="AO22" s="14">
        <f t="shared" si="16"/>
        <v>91.66850341635441</v>
      </c>
      <c r="AP22" s="15">
        <v>1947.5</v>
      </c>
      <c r="AQ22" s="16">
        <v>1493.6</v>
      </c>
      <c r="AR22" s="14">
        <f>AQ22/AP22*100</f>
        <v>76.69319640564827</v>
      </c>
      <c r="AS22" s="27">
        <v>7266.6</v>
      </c>
      <c r="AT22" s="19">
        <v>5668.2</v>
      </c>
      <c r="AU22" s="14">
        <f t="shared" si="17"/>
        <v>78.00346792172405</v>
      </c>
      <c r="AV22" s="26">
        <v>1682.2</v>
      </c>
      <c r="AW22" s="40">
        <v>1424.6</v>
      </c>
      <c r="AX22" s="14">
        <f t="shared" si="18"/>
        <v>84.6867197717275</v>
      </c>
      <c r="AY22" s="37">
        <v>1186.4</v>
      </c>
      <c r="AZ22" s="40">
        <v>990.5</v>
      </c>
      <c r="BA22" s="14">
        <f t="shared" si="2"/>
        <v>83.48786244099797</v>
      </c>
      <c r="BB22" s="27">
        <v>2750.7</v>
      </c>
      <c r="BC22" s="23">
        <v>1812.1</v>
      </c>
      <c r="BD22" s="14">
        <f t="shared" si="19"/>
        <v>65.87777656596504</v>
      </c>
      <c r="BE22" s="21">
        <v>940.1</v>
      </c>
      <c r="BF22" s="23">
        <v>936.1</v>
      </c>
      <c r="BG22" s="14">
        <f t="shared" si="20"/>
        <v>99.57451334964365</v>
      </c>
      <c r="BH22" s="21">
        <v>1728.3</v>
      </c>
      <c r="BI22" s="40">
        <v>1371.8</v>
      </c>
      <c r="BJ22" s="14">
        <f t="shared" si="21"/>
        <v>79.3727940751027</v>
      </c>
      <c r="BK22" s="42">
        <f t="shared" si="22"/>
        <v>-333.40000000000055</v>
      </c>
      <c r="BL22" s="42">
        <f t="shared" si="23"/>
        <v>50.70000000000073</v>
      </c>
      <c r="BM22" s="14">
        <f t="shared" si="24"/>
        <v>-15.206958608278537</v>
      </c>
      <c r="BN22" s="24">
        <f t="shared" si="3"/>
        <v>-333.40000000000055</v>
      </c>
      <c r="BO22" s="24">
        <f t="shared" si="4"/>
        <v>50.70000000000073</v>
      </c>
      <c r="BP22" s="14">
        <f t="shared" si="25"/>
        <v>-15.206958608278537</v>
      </c>
      <c r="BQ22" s="6"/>
      <c r="BR22" s="25"/>
    </row>
    <row r="23" spans="1:70" ht="15.75">
      <c r="A23" s="11">
        <v>14</v>
      </c>
      <c r="B23" s="12" t="s">
        <v>40</v>
      </c>
      <c r="C23" s="13">
        <f t="shared" si="0"/>
        <v>4794.2</v>
      </c>
      <c r="D23" s="44">
        <f t="shared" si="5"/>
        <v>3516</v>
      </c>
      <c r="E23" s="14">
        <f t="shared" si="6"/>
        <v>73.33861749614118</v>
      </c>
      <c r="F23" s="35">
        <v>1109.2</v>
      </c>
      <c r="G23" s="16">
        <v>882.9</v>
      </c>
      <c r="H23" s="14">
        <f t="shared" si="7"/>
        <v>79.5979084024522</v>
      </c>
      <c r="I23" s="15">
        <v>34</v>
      </c>
      <c r="J23" s="16">
        <v>28.5</v>
      </c>
      <c r="K23" s="14">
        <f t="shared" si="1"/>
        <v>83.82352941176471</v>
      </c>
      <c r="L23" s="15">
        <v>30</v>
      </c>
      <c r="M23" s="16">
        <v>29.1</v>
      </c>
      <c r="N23" s="14">
        <f t="shared" si="8"/>
        <v>97.00000000000001</v>
      </c>
      <c r="O23" s="15">
        <v>49</v>
      </c>
      <c r="P23" s="16">
        <v>30.1</v>
      </c>
      <c r="Q23" s="14">
        <f t="shared" si="9"/>
        <v>61.42857142857143</v>
      </c>
      <c r="R23" s="15">
        <v>342</v>
      </c>
      <c r="S23" s="16">
        <v>222.8</v>
      </c>
      <c r="T23" s="14">
        <f t="shared" si="26"/>
        <v>65.14619883040936</v>
      </c>
      <c r="U23" s="15">
        <v>0</v>
      </c>
      <c r="V23" s="17">
        <v>0</v>
      </c>
      <c r="W23" s="14" t="e">
        <f t="shared" si="10"/>
        <v>#DIV/0!</v>
      </c>
      <c r="X23" s="15">
        <v>300</v>
      </c>
      <c r="Y23" s="17">
        <v>191.6</v>
      </c>
      <c r="Z23" s="14">
        <f t="shared" si="11"/>
        <v>63.86666666666666</v>
      </c>
      <c r="AA23" s="15">
        <v>9</v>
      </c>
      <c r="AB23" s="16">
        <v>15.5</v>
      </c>
      <c r="AC23" s="14">
        <f t="shared" si="12"/>
        <v>172.22222222222223</v>
      </c>
      <c r="AD23" s="14">
        <v>0</v>
      </c>
      <c r="AE23" s="14">
        <v>0</v>
      </c>
      <c r="AF23" s="14" t="e">
        <f t="shared" si="13"/>
        <v>#DIV/0!</v>
      </c>
      <c r="AG23" s="14">
        <v>0</v>
      </c>
      <c r="AH23" s="14">
        <v>0</v>
      </c>
      <c r="AI23" s="14" t="e">
        <f t="shared" si="14"/>
        <v>#DIV/0!</v>
      </c>
      <c r="AJ23" s="15">
        <v>3685</v>
      </c>
      <c r="AK23" s="16">
        <v>2633.1</v>
      </c>
      <c r="AL23" s="14">
        <f t="shared" si="15"/>
        <v>71.45454545454545</v>
      </c>
      <c r="AM23" s="15">
        <v>1031.3</v>
      </c>
      <c r="AN23" s="16">
        <v>945.4</v>
      </c>
      <c r="AO23" s="14">
        <f t="shared" si="16"/>
        <v>91.6707068748182</v>
      </c>
      <c r="AP23" s="15">
        <v>1827.7</v>
      </c>
      <c r="AQ23" s="16">
        <v>1421.7</v>
      </c>
      <c r="AR23" s="14">
        <f>AQ23/AP23*100</f>
        <v>77.78628877824588</v>
      </c>
      <c r="AS23" s="27">
        <v>4931.9</v>
      </c>
      <c r="AT23" s="34">
        <v>3272.2</v>
      </c>
      <c r="AU23" s="14">
        <f t="shared" si="17"/>
        <v>66.34765506194368</v>
      </c>
      <c r="AV23" s="38">
        <v>1412.8</v>
      </c>
      <c r="AW23" s="19">
        <v>1085.6</v>
      </c>
      <c r="AX23" s="14">
        <f t="shared" si="18"/>
        <v>76.84031710079275</v>
      </c>
      <c r="AY23" s="37">
        <v>911.3</v>
      </c>
      <c r="AZ23" s="19">
        <v>684.8</v>
      </c>
      <c r="BA23" s="14">
        <f t="shared" si="2"/>
        <v>75.14539668605289</v>
      </c>
      <c r="BB23" s="27">
        <v>1084.8</v>
      </c>
      <c r="BC23" s="23">
        <v>329.3</v>
      </c>
      <c r="BD23" s="14">
        <f t="shared" si="19"/>
        <v>30.355825958702066</v>
      </c>
      <c r="BE23" s="21">
        <v>681.1</v>
      </c>
      <c r="BF23" s="23">
        <v>645.2</v>
      </c>
      <c r="BG23" s="14">
        <f t="shared" si="20"/>
        <v>94.72911466744972</v>
      </c>
      <c r="BH23" s="21">
        <v>1658.6</v>
      </c>
      <c r="BI23" s="19">
        <v>1130.8</v>
      </c>
      <c r="BJ23" s="14">
        <f t="shared" si="21"/>
        <v>68.17798143012179</v>
      </c>
      <c r="BK23" s="42">
        <f t="shared" si="22"/>
        <v>-137.69999999999982</v>
      </c>
      <c r="BL23" s="42">
        <f t="shared" si="23"/>
        <v>243.80000000000018</v>
      </c>
      <c r="BM23" s="14">
        <f t="shared" si="24"/>
        <v>-177.05156136528723</v>
      </c>
      <c r="BN23" s="24">
        <f t="shared" si="3"/>
        <v>-137.69999999999982</v>
      </c>
      <c r="BO23" s="24">
        <f t="shared" si="4"/>
        <v>243.80000000000018</v>
      </c>
      <c r="BP23" s="14">
        <f t="shared" si="25"/>
        <v>-177.05156136528723</v>
      </c>
      <c r="BQ23" s="6"/>
      <c r="BR23" s="25"/>
    </row>
    <row r="24" spans="1:70" ht="15.75">
      <c r="A24" s="11">
        <v>15</v>
      </c>
      <c r="B24" s="12" t="s">
        <v>41</v>
      </c>
      <c r="C24" s="14">
        <f t="shared" si="0"/>
        <v>5085.8</v>
      </c>
      <c r="D24" s="44">
        <f t="shared" si="5"/>
        <v>4365.8</v>
      </c>
      <c r="E24" s="14">
        <f t="shared" si="6"/>
        <v>85.84293523142868</v>
      </c>
      <c r="F24" s="35">
        <v>894.5</v>
      </c>
      <c r="G24" s="36">
        <v>771.4</v>
      </c>
      <c r="H24" s="14">
        <f t="shared" si="7"/>
        <v>86.23812185578535</v>
      </c>
      <c r="I24" s="15">
        <v>89</v>
      </c>
      <c r="J24" s="16">
        <v>82</v>
      </c>
      <c r="K24" s="14">
        <f t="shared" si="1"/>
        <v>92.13483146067416</v>
      </c>
      <c r="L24" s="15">
        <v>49</v>
      </c>
      <c r="M24" s="16">
        <v>48.7</v>
      </c>
      <c r="N24" s="14">
        <f t="shared" si="8"/>
        <v>99.38775510204081</v>
      </c>
      <c r="O24" s="15">
        <v>133.7</v>
      </c>
      <c r="P24" s="16">
        <v>105.9</v>
      </c>
      <c r="Q24" s="14">
        <f t="shared" si="9"/>
        <v>79.20718025430068</v>
      </c>
      <c r="R24" s="15">
        <v>300</v>
      </c>
      <c r="S24" s="16">
        <v>209.2</v>
      </c>
      <c r="T24" s="14">
        <f t="shared" si="26"/>
        <v>69.73333333333332</v>
      </c>
      <c r="U24" s="15">
        <v>0</v>
      </c>
      <c r="V24" s="17">
        <v>0</v>
      </c>
      <c r="W24" s="14" t="e">
        <f t="shared" si="10"/>
        <v>#DIV/0!</v>
      </c>
      <c r="X24" s="15">
        <v>52</v>
      </c>
      <c r="Y24" s="17">
        <v>45.5</v>
      </c>
      <c r="Z24" s="14">
        <f t="shared" si="11"/>
        <v>87.5</v>
      </c>
      <c r="AA24" s="15">
        <v>0</v>
      </c>
      <c r="AB24" s="16">
        <v>0</v>
      </c>
      <c r="AC24" s="14" t="e">
        <f t="shared" si="12"/>
        <v>#DIV/0!</v>
      </c>
      <c r="AD24" s="14">
        <v>0</v>
      </c>
      <c r="AE24" s="14">
        <v>0</v>
      </c>
      <c r="AF24" s="14" t="e">
        <f t="shared" si="13"/>
        <v>#DIV/0!</v>
      </c>
      <c r="AG24" s="14">
        <v>20</v>
      </c>
      <c r="AH24" s="14">
        <v>16.2</v>
      </c>
      <c r="AI24" s="14">
        <f t="shared" si="14"/>
        <v>81</v>
      </c>
      <c r="AJ24" s="15">
        <v>4191.3</v>
      </c>
      <c r="AK24" s="16">
        <v>3594.4</v>
      </c>
      <c r="AL24" s="14">
        <f t="shared" si="15"/>
        <v>85.75859518526472</v>
      </c>
      <c r="AM24" s="15">
        <v>1083.3</v>
      </c>
      <c r="AN24" s="16">
        <v>993</v>
      </c>
      <c r="AO24" s="14">
        <f t="shared" si="16"/>
        <v>91.66435890335087</v>
      </c>
      <c r="AP24" s="35">
        <v>2008.9</v>
      </c>
      <c r="AQ24" s="16">
        <v>1546.8</v>
      </c>
      <c r="AR24" s="14">
        <f t="shared" si="27"/>
        <v>76.99736174025585</v>
      </c>
      <c r="AS24" s="27">
        <v>5305.8</v>
      </c>
      <c r="AT24" s="19">
        <v>3618.3</v>
      </c>
      <c r="AU24" s="14">
        <f t="shared" si="17"/>
        <v>68.19518263032907</v>
      </c>
      <c r="AV24" s="26">
        <v>1328</v>
      </c>
      <c r="AW24" s="19">
        <v>994.7</v>
      </c>
      <c r="AX24" s="14">
        <f t="shared" si="18"/>
        <v>74.90210843373495</v>
      </c>
      <c r="AY24" s="21">
        <v>783.9</v>
      </c>
      <c r="AZ24" s="40">
        <v>583</v>
      </c>
      <c r="BA24" s="14">
        <f t="shared" si="2"/>
        <v>74.37173108814899</v>
      </c>
      <c r="BB24" s="27">
        <v>1264.1</v>
      </c>
      <c r="BC24" s="23">
        <v>769.5</v>
      </c>
      <c r="BD24" s="14">
        <f t="shared" si="19"/>
        <v>60.873348627482</v>
      </c>
      <c r="BE24" s="21">
        <v>1259.7</v>
      </c>
      <c r="BF24" s="23">
        <v>677.6</v>
      </c>
      <c r="BG24" s="14">
        <f t="shared" si="20"/>
        <v>53.790585059934905</v>
      </c>
      <c r="BH24" s="21">
        <v>1353.1</v>
      </c>
      <c r="BI24" s="19">
        <v>1100</v>
      </c>
      <c r="BJ24" s="14">
        <f t="shared" si="21"/>
        <v>81.29480452294732</v>
      </c>
      <c r="BK24" s="42">
        <f t="shared" si="22"/>
        <v>-220</v>
      </c>
      <c r="BL24" s="42">
        <f t="shared" si="23"/>
        <v>747.5</v>
      </c>
      <c r="BM24" s="14">
        <f t="shared" si="24"/>
        <v>-339.7727272727273</v>
      </c>
      <c r="BN24" s="24">
        <f t="shared" si="3"/>
        <v>-220</v>
      </c>
      <c r="BO24" s="24">
        <f t="shared" si="4"/>
        <v>747.5</v>
      </c>
      <c r="BP24" s="14">
        <f t="shared" si="25"/>
        <v>-339.7727272727273</v>
      </c>
      <c r="BQ24" s="6"/>
      <c r="BR24" s="25"/>
    </row>
    <row r="25" spans="1:70" ht="15" customHeight="1">
      <c r="A25" s="11">
        <v>16</v>
      </c>
      <c r="B25" s="12" t="s">
        <v>42</v>
      </c>
      <c r="C25" s="13">
        <f t="shared" si="0"/>
        <v>4544.4</v>
      </c>
      <c r="D25" s="44">
        <f t="shared" si="5"/>
        <v>3725.7</v>
      </c>
      <c r="E25" s="14">
        <f t="shared" si="6"/>
        <v>81.98442038552945</v>
      </c>
      <c r="F25" s="15">
        <v>884.4</v>
      </c>
      <c r="G25" s="16">
        <v>752.2</v>
      </c>
      <c r="H25" s="14">
        <f t="shared" si="7"/>
        <v>85.05201266395296</v>
      </c>
      <c r="I25" s="15">
        <v>91.5</v>
      </c>
      <c r="J25" s="16">
        <v>89.1</v>
      </c>
      <c r="K25" s="14">
        <f t="shared" si="1"/>
        <v>97.37704918032787</v>
      </c>
      <c r="L25" s="15">
        <v>235</v>
      </c>
      <c r="M25" s="16">
        <v>231.6</v>
      </c>
      <c r="N25" s="14">
        <f t="shared" si="8"/>
        <v>98.55319148936171</v>
      </c>
      <c r="O25" s="15">
        <v>53</v>
      </c>
      <c r="P25" s="16">
        <v>24.4</v>
      </c>
      <c r="Q25" s="14">
        <f t="shared" si="9"/>
        <v>46.0377358490566</v>
      </c>
      <c r="R25" s="15">
        <v>258</v>
      </c>
      <c r="S25" s="36">
        <v>152.7</v>
      </c>
      <c r="T25" s="14">
        <f t="shared" si="26"/>
        <v>59.1860465116279</v>
      </c>
      <c r="U25" s="15">
        <v>0</v>
      </c>
      <c r="V25" s="17">
        <v>0</v>
      </c>
      <c r="W25" s="14" t="e">
        <f t="shared" si="10"/>
        <v>#DIV/0!</v>
      </c>
      <c r="X25" s="15">
        <v>33</v>
      </c>
      <c r="Y25" s="17">
        <v>33.1</v>
      </c>
      <c r="Z25" s="14">
        <f t="shared" si="11"/>
        <v>100.30303030303031</v>
      </c>
      <c r="AA25" s="15">
        <v>0</v>
      </c>
      <c r="AB25" s="16">
        <v>0</v>
      </c>
      <c r="AC25" s="14" t="e">
        <f t="shared" si="12"/>
        <v>#DIV/0!</v>
      </c>
      <c r="AD25" s="14">
        <v>0</v>
      </c>
      <c r="AE25" s="14">
        <v>0</v>
      </c>
      <c r="AF25" s="14" t="e">
        <f t="shared" si="13"/>
        <v>#DIV/0!</v>
      </c>
      <c r="AG25" s="14">
        <v>0</v>
      </c>
      <c r="AH25" s="14">
        <v>0</v>
      </c>
      <c r="AI25" s="14" t="e">
        <f t="shared" si="14"/>
        <v>#DIV/0!</v>
      </c>
      <c r="AJ25" s="15">
        <v>3660</v>
      </c>
      <c r="AK25" s="16">
        <v>2973.5</v>
      </c>
      <c r="AL25" s="14">
        <f t="shared" si="15"/>
        <v>81.2431693989071</v>
      </c>
      <c r="AM25" s="15">
        <v>628.5</v>
      </c>
      <c r="AN25" s="16">
        <v>576.1</v>
      </c>
      <c r="AO25" s="14">
        <f>AN25/AM25*100</f>
        <v>91.66268894192523</v>
      </c>
      <c r="AP25" s="15">
        <v>1223.8</v>
      </c>
      <c r="AQ25" s="16">
        <v>1021.9</v>
      </c>
      <c r="AR25" s="14">
        <f t="shared" si="27"/>
        <v>83.50220624285014</v>
      </c>
      <c r="AS25" s="27">
        <v>4648.1</v>
      </c>
      <c r="AT25" s="40">
        <v>3706</v>
      </c>
      <c r="AU25" s="14">
        <f t="shared" si="17"/>
        <v>79.7315031948538</v>
      </c>
      <c r="AV25" s="26">
        <v>1232.2</v>
      </c>
      <c r="AW25" s="19">
        <v>969.9</v>
      </c>
      <c r="AX25" s="14">
        <f t="shared" si="18"/>
        <v>78.7128712871287</v>
      </c>
      <c r="AY25" s="21">
        <v>792.9</v>
      </c>
      <c r="AZ25" s="19">
        <v>608.1</v>
      </c>
      <c r="BA25" s="14">
        <f t="shared" si="2"/>
        <v>76.69315172152858</v>
      </c>
      <c r="BB25" s="27">
        <v>732</v>
      </c>
      <c r="BC25" s="23">
        <v>236.9</v>
      </c>
      <c r="BD25" s="14">
        <f t="shared" si="19"/>
        <v>32.36338797814208</v>
      </c>
      <c r="BE25" s="21">
        <v>876.6</v>
      </c>
      <c r="BF25" s="23">
        <v>788.6</v>
      </c>
      <c r="BG25" s="14">
        <f t="shared" si="20"/>
        <v>89.96121378051562</v>
      </c>
      <c r="BH25" s="37">
        <v>1673.6</v>
      </c>
      <c r="BI25" s="19">
        <v>1590.2</v>
      </c>
      <c r="BJ25" s="14">
        <f t="shared" si="21"/>
        <v>95.01673040152964</v>
      </c>
      <c r="BK25" s="42">
        <f t="shared" si="22"/>
        <v>-103.70000000000073</v>
      </c>
      <c r="BL25" s="42">
        <f t="shared" si="23"/>
        <v>19.699999999999818</v>
      </c>
      <c r="BM25" s="14">
        <f t="shared" si="24"/>
        <v>-18.997107039536818</v>
      </c>
      <c r="BN25" s="24">
        <f t="shared" si="3"/>
        <v>-103.70000000000073</v>
      </c>
      <c r="BO25" s="24">
        <f t="shared" si="4"/>
        <v>19.699999999999818</v>
      </c>
      <c r="BP25" s="14">
        <f t="shared" si="25"/>
        <v>-18.997107039536818</v>
      </c>
      <c r="BQ25" s="6"/>
      <c r="BR25" s="25"/>
    </row>
    <row r="26" spans="1:70" ht="15.75">
      <c r="A26" s="11">
        <v>17</v>
      </c>
      <c r="B26" s="12" t="s">
        <v>43</v>
      </c>
      <c r="C26" s="13">
        <f t="shared" si="0"/>
        <v>4992.7</v>
      </c>
      <c r="D26" s="44">
        <f t="shared" si="5"/>
        <v>3805.2</v>
      </c>
      <c r="E26" s="14">
        <f t="shared" si="6"/>
        <v>76.2152743004787</v>
      </c>
      <c r="F26" s="15">
        <v>1233.3</v>
      </c>
      <c r="G26" s="16">
        <v>1092.8</v>
      </c>
      <c r="H26" s="14">
        <f t="shared" si="7"/>
        <v>88.6078002108165</v>
      </c>
      <c r="I26" s="15">
        <v>38</v>
      </c>
      <c r="J26" s="48">
        <v>31.9</v>
      </c>
      <c r="K26" s="14">
        <f t="shared" si="1"/>
        <v>83.94736842105263</v>
      </c>
      <c r="L26" s="15">
        <v>159.5</v>
      </c>
      <c r="M26" s="16">
        <v>158.5</v>
      </c>
      <c r="N26" s="14">
        <f t="shared" si="8"/>
        <v>99.37304075235109</v>
      </c>
      <c r="O26" s="15">
        <v>132</v>
      </c>
      <c r="P26" s="16">
        <v>46.5</v>
      </c>
      <c r="Q26" s="14">
        <f t="shared" si="9"/>
        <v>35.22727272727273</v>
      </c>
      <c r="R26" s="15">
        <v>360</v>
      </c>
      <c r="S26" s="16">
        <v>302</v>
      </c>
      <c r="T26" s="14">
        <f t="shared" si="26"/>
        <v>83.88888888888889</v>
      </c>
      <c r="U26" s="15">
        <v>0</v>
      </c>
      <c r="V26" s="17">
        <v>0</v>
      </c>
      <c r="W26" s="14" t="e">
        <f t="shared" si="10"/>
        <v>#DIV/0!</v>
      </c>
      <c r="X26" s="15">
        <v>120</v>
      </c>
      <c r="Y26" s="17">
        <v>120.2</v>
      </c>
      <c r="Z26" s="14">
        <f t="shared" si="11"/>
        <v>100.16666666666667</v>
      </c>
      <c r="AA26" s="15">
        <v>10</v>
      </c>
      <c r="AB26" s="16">
        <v>11.1</v>
      </c>
      <c r="AC26" s="14">
        <f t="shared" si="12"/>
        <v>110.99999999999999</v>
      </c>
      <c r="AD26" s="14">
        <v>0</v>
      </c>
      <c r="AE26" s="14">
        <v>0</v>
      </c>
      <c r="AF26" s="14" t="e">
        <f t="shared" si="13"/>
        <v>#DIV/0!</v>
      </c>
      <c r="AG26" s="14">
        <v>0</v>
      </c>
      <c r="AH26" s="14">
        <v>0</v>
      </c>
      <c r="AI26" s="14" t="e">
        <f t="shared" si="14"/>
        <v>#DIV/0!</v>
      </c>
      <c r="AJ26" s="15">
        <v>3759.4</v>
      </c>
      <c r="AK26" s="16">
        <v>2712.4</v>
      </c>
      <c r="AL26" s="14">
        <f t="shared" si="15"/>
        <v>72.14981114007554</v>
      </c>
      <c r="AM26" s="15">
        <v>1586.6</v>
      </c>
      <c r="AN26" s="16">
        <v>1454.4</v>
      </c>
      <c r="AO26" s="14">
        <f t="shared" si="16"/>
        <v>91.66771713097191</v>
      </c>
      <c r="AP26" s="15">
        <v>1163.9</v>
      </c>
      <c r="AQ26" s="16">
        <v>925.6</v>
      </c>
      <c r="AR26" s="14">
        <f t="shared" si="27"/>
        <v>79.52573245124151</v>
      </c>
      <c r="AS26" s="27">
        <v>5001.1</v>
      </c>
      <c r="AT26" s="19">
        <v>3678.8</v>
      </c>
      <c r="AU26" s="14">
        <f t="shared" si="17"/>
        <v>73.55981684029513</v>
      </c>
      <c r="AV26" s="26">
        <v>1311.1</v>
      </c>
      <c r="AW26" s="19">
        <v>1056.7</v>
      </c>
      <c r="AX26" s="14">
        <f t="shared" si="18"/>
        <v>80.59644573259096</v>
      </c>
      <c r="AY26" s="21">
        <v>1003.9</v>
      </c>
      <c r="AZ26" s="19">
        <v>791.8</v>
      </c>
      <c r="BA26" s="14">
        <f t="shared" si="2"/>
        <v>78.87239764916825</v>
      </c>
      <c r="BB26" s="27">
        <v>1304.8</v>
      </c>
      <c r="BC26" s="23">
        <v>464.8</v>
      </c>
      <c r="BD26" s="14">
        <f t="shared" si="19"/>
        <v>35.622317596566525</v>
      </c>
      <c r="BE26" s="21">
        <v>758.6</v>
      </c>
      <c r="BF26" s="23">
        <v>736.1</v>
      </c>
      <c r="BG26" s="14">
        <f t="shared" si="20"/>
        <v>97.03401001845505</v>
      </c>
      <c r="BH26" s="21">
        <v>1527.9</v>
      </c>
      <c r="BI26" s="40">
        <v>1338.7</v>
      </c>
      <c r="BJ26" s="14">
        <f t="shared" si="21"/>
        <v>87.61699064074874</v>
      </c>
      <c r="BK26" s="42">
        <f t="shared" si="22"/>
        <v>-8.400000000000546</v>
      </c>
      <c r="BL26" s="42">
        <f t="shared" si="23"/>
        <v>126.39999999999964</v>
      </c>
      <c r="BM26" s="14">
        <f t="shared" si="24"/>
        <v>-1504.7619047618025</v>
      </c>
      <c r="BN26" s="24">
        <f t="shared" si="3"/>
        <v>-8.400000000000546</v>
      </c>
      <c r="BO26" s="24">
        <f t="shared" si="4"/>
        <v>126.39999999999964</v>
      </c>
      <c r="BP26" s="14">
        <f t="shared" si="25"/>
        <v>-1504.7619047618025</v>
      </c>
      <c r="BQ26" s="6"/>
      <c r="BR26" s="25"/>
    </row>
    <row r="27" spans="1:70" ht="15.75">
      <c r="A27" s="11">
        <v>18</v>
      </c>
      <c r="B27" s="12" t="s">
        <v>44</v>
      </c>
      <c r="C27" s="13">
        <f t="shared" si="0"/>
        <v>5144.9</v>
      </c>
      <c r="D27" s="32">
        <f t="shared" si="5"/>
        <v>3799.8</v>
      </c>
      <c r="E27" s="14">
        <f t="shared" si="6"/>
        <v>73.85566288946336</v>
      </c>
      <c r="F27" s="15">
        <v>1189.3</v>
      </c>
      <c r="G27" s="33">
        <v>1062</v>
      </c>
      <c r="H27" s="14">
        <f t="shared" si="7"/>
        <v>89.29622466997394</v>
      </c>
      <c r="I27" s="15">
        <v>30</v>
      </c>
      <c r="J27" s="36">
        <v>18</v>
      </c>
      <c r="K27" s="14">
        <f t="shared" si="1"/>
        <v>60</v>
      </c>
      <c r="L27" s="15">
        <v>0</v>
      </c>
      <c r="M27" s="16">
        <v>0</v>
      </c>
      <c r="N27" s="14" t="e">
        <f t="shared" si="8"/>
        <v>#DIV/0!</v>
      </c>
      <c r="O27" s="15">
        <v>45</v>
      </c>
      <c r="P27" s="16">
        <v>25.8</v>
      </c>
      <c r="Q27" s="14">
        <f t="shared" si="9"/>
        <v>57.333333333333336</v>
      </c>
      <c r="R27" s="15">
        <v>237</v>
      </c>
      <c r="S27" s="16">
        <v>138</v>
      </c>
      <c r="T27" s="14">
        <f t="shared" si="26"/>
        <v>58.22784810126582</v>
      </c>
      <c r="U27" s="15">
        <v>0</v>
      </c>
      <c r="V27" s="17">
        <v>0</v>
      </c>
      <c r="W27" s="14" t="e">
        <f t="shared" si="10"/>
        <v>#DIV/0!</v>
      </c>
      <c r="X27" s="15">
        <v>100</v>
      </c>
      <c r="Y27" s="17">
        <v>89.7</v>
      </c>
      <c r="Z27" s="14">
        <f t="shared" si="11"/>
        <v>89.7</v>
      </c>
      <c r="AA27" s="15">
        <v>0</v>
      </c>
      <c r="AB27" s="16">
        <v>0</v>
      </c>
      <c r="AC27" s="14" t="e">
        <f t="shared" si="12"/>
        <v>#DIV/0!</v>
      </c>
      <c r="AD27" s="14">
        <v>0</v>
      </c>
      <c r="AE27" s="14">
        <v>0</v>
      </c>
      <c r="AF27" s="14" t="e">
        <f t="shared" si="13"/>
        <v>#DIV/0!</v>
      </c>
      <c r="AG27" s="14">
        <v>0</v>
      </c>
      <c r="AH27" s="14">
        <v>0</v>
      </c>
      <c r="AI27" s="14" t="e">
        <f t="shared" si="14"/>
        <v>#DIV/0!</v>
      </c>
      <c r="AJ27" s="35">
        <v>3955.6</v>
      </c>
      <c r="AK27" s="16">
        <v>2737.8</v>
      </c>
      <c r="AL27" s="14">
        <f t="shared" si="15"/>
        <v>69.21326726665993</v>
      </c>
      <c r="AM27" s="15">
        <v>1239.1</v>
      </c>
      <c r="AN27" s="16">
        <v>1135.9</v>
      </c>
      <c r="AO27" s="14">
        <f t="shared" si="16"/>
        <v>91.67137438463402</v>
      </c>
      <c r="AP27" s="15">
        <v>1527.8</v>
      </c>
      <c r="AQ27" s="16">
        <v>1209.9</v>
      </c>
      <c r="AR27" s="14">
        <f t="shared" si="27"/>
        <v>79.19230265741591</v>
      </c>
      <c r="AS27" s="27">
        <v>5132.7</v>
      </c>
      <c r="AT27" s="19">
        <v>3520</v>
      </c>
      <c r="AU27" s="14">
        <f t="shared" si="17"/>
        <v>68.57988972665459</v>
      </c>
      <c r="AV27" s="26">
        <v>1537.4</v>
      </c>
      <c r="AW27" s="40">
        <v>1268.1</v>
      </c>
      <c r="AX27" s="14">
        <f t="shared" si="18"/>
        <v>82.48341355535318</v>
      </c>
      <c r="AY27" s="21">
        <v>1071.5</v>
      </c>
      <c r="AZ27" s="34">
        <v>856</v>
      </c>
      <c r="BA27" s="14">
        <f t="shared" si="2"/>
        <v>79.88800746616892</v>
      </c>
      <c r="BB27" s="27">
        <v>1519.2</v>
      </c>
      <c r="BC27" s="23">
        <v>377.8</v>
      </c>
      <c r="BD27" s="14">
        <f t="shared" si="19"/>
        <v>24.86835176408636</v>
      </c>
      <c r="BE27" s="21">
        <v>825.4</v>
      </c>
      <c r="BF27" s="23">
        <v>754.2</v>
      </c>
      <c r="BG27" s="14">
        <f t="shared" si="20"/>
        <v>91.37387933123335</v>
      </c>
      <c r="BH27" s="21">
        <v>1158.8</v>
      </c>
      <c r="BI27" s="40">
        <v>1043.4</v>
      </c>
      <c r="BJ27" s="14">
        <f t="shared" si="21"/>
        <v>90.04142216085607</v>
      </c>
      <c r="BK27" s="42">
        <f t="shared" si="22"/>
        <v>12.199999999999818</v>
      </c>
      <c r="BL27" s="42">
        <f t="shared" si="23"/>
        <v>279.8000000000002</v>
      </c>
      <c r="BM27" s="14">
        <f t="shared" si="24"/>
        <v>2293.4426229508554</v>
      </c>
      <c r="BN27" s="24">
        <f t="shared" si="3"/>
        <v>12.199999999999818</v>
      </c>
      <c r="BO27" s="24">
        <f t="shared" si="4"/>
        <v>279.8000000000002</v>
      </c>
      <c r="BP27" s="14">
        <f t="shared" si="25"/>
        <v>2293.4426229508554</v>
      </c>
      <c r="BQ27" s="6"/>
      <c r="BR27" s="25"/>
    </row>
    <row r="28" spans="1:70" ht="15.75">
      <c r="A28" s="11">
        <v>19</v>
      </c>
      <c r="B28" s="12" t="s">
        <v>45</v>
      </c>
      <c r="C28" s="13">
        <f t="shared" si="0"/>
        <v>6053.700000000001</v>
      </c>
      <c r="D28" s="14">
        <f t="shared" si="5"/>
        <v>4467.8</v>
      </c>
      <c r="E28" s="14">
        <f t="shared" si="6"/>
        <v>73.80279828864991</v>
      </c>
      <c r="F28" s="15">
        <v>1442.9</v>
      </c>
      <c r="G28" s="16">
        <v>1409.4</v>
      </c>
      <c r="H28" s="14">
        <f t="shared" si="7"/>
        <v>97.67828678356089</v>
      </c>
      <c r="I28" s="15">
        <v>124</v>
      </c>
      <c r="J28" s="16">
        <v>108.9</v>
      </c>
      <c r="K28" s="14">
        <f t="shared" si="1"/>
        <v>87.8225806451613</v>
      </c>
      <c r="L28" s="15">
        <v>60</v>
      </c>
      <c r="M28" s="36">
        <v>53.5</v>
      </c>
      <c r="N28" s="14">
        <f t="shared" si="8"/>
        <v>89.16666666666667</v>
      </c>
      <c r="O28" s="15">
        <v>160</v>
      </c>
      <c r="P28" s="16">
        <v>133.9</v>
      </c>
      <c r="Q28" s="14">
        <f t="shared" si="9"/>
        <v>83.6875</v>
      </c>
      <c r="R28" s="15">
        <v>369.1</v>
      </c>
      <c r="S28" s="16">
        <v>249.2</v>
      </c>
      <c r="T28" s="14">
        <f t="shared" si="26"/>
        <v>67.51557843402871</v>
      </c>
      <c r="U28" s="15">
        <v>0</v>
      </c>
      <c r="V28" s="17">
        <v>0</v>
      </c>
      <c r="W28" s="14" t="e">
        <f t="shared" si="10"/>
        <v>#DIV/0!</v>
      </c>
      <c r="X28" s="15">
        <v>33</v>
      </c>
      <c r="Y28" s="17">
        <v>264.3</v>
      </c>
      <c r="Z28" s="14">
        <f t="shared" si="11"/>
        <v>800.909090909091</v>
      </c>
      <c r="AA28" s="15">
        <v>180</v>
      </c>
      <c r="AB28" s="16">
        <v>82.2</v>
      </c>
      <c r="AC28" s="14">
        <f t="shared" si="12"/>
        <v>45.666666666666664</v>
      </c>
      <c r="AD28" s="14">
        <v>0</v>
      </c>
      <c r="AE28" s="14">
        <v>0</v>
      </c>
      <c r="AF28" s="14" t="e">
        <f t="shared" si="13"/>
        <v>#DIV/0!</v>
      </c>
      <c r="AG28" s="14">
        <v>0</v>
      </c>
      <c r="AH28" s="14">
        <v>0</v>
      </c>
      <c r="AI28" s="14" t="e">
        <f t="shared" si="14"/>
        <v>#DIV/0!</v>
      </c>
      <c r="AJ28" s="15">
        <v>4610.8</v>
      </c>
      <c r="AK28" s="16">
        <v>3058.4</v>
      </c>
      <c r="AL28" s="14">
        <f t="shared" si="15"/>
        <v>66.33122234753188</v>
      </c>
      <c r="AM28" s="15">
        <v>1416.3</v>
      </c>
      <c r="AN28" s="16">
        <v>1298.3</v>
      </c>
      <c r="AO28" s="14">
        <f t="shared" si="16"/>
        <v>91.66843182941467</v>
      </c>
      <c r="AP28" s="15">
        <v>2083.6</v>
      </c>
      <c r="AQ28" s="16">
        <v>1552.7</v>
      </c>
      <c r="AR28" s="14">
        <f t="shared" si="27"/>
        <v>74.5200614321367</v>
      </c>
      <c r="AS28" s="27">
        <v>6218.3</v>
      </c>
      <c r="AT28" s="19">
        <v>3641.5</v>
      </c>
      <c r="AU28" s="14">
        <f>AT28/AS28*100</f>
        <v>58.56102150105335</v>
      </c>
      <c r="AV28" s="26">
        <v>1805.5</v>
      </c>
      <c r="AW28" s="19">
        <v>1367.4</v>
      </c>
      <c r="AX28" s="14">
        <f t="shared" si="18"/>
        <v>75.73525339241208</v>
      </c>
      <c r="AY28" s="21">
        <v>1490.6</v>
      </c>
      <c r="AZ28" s="19">
        <v>1112.8</v>
      </c>
      <c r="BA28" s="14">
        <f t="shared" si="2"/>
        <v>74.65450154300282</v>
      </c>
      <c r="BB28" s="27">
        <v>1596.9</v>
      </c>
      <c r="BC28" s="23">
        <v>387.5</v>
      </c>
      <c r="BD28" s="14">
        <f t="shared" si="19"/>
        <v>24.26576491953159</v>
      </c>
      <c r="BE28" s="21">
        <v>737.6</v>
      </c>
      <c r="BF28" s="23">
        <v>503.7</v>
      </c>
      <c r="BG28" s="14">
        <f t="shared" si="20"/>
        <v>68.28904555314533</v>
      </c>
      <c r="BH28" s="21">
        <v>1948.3</v>
      </c>
      <c r="BI28" s="19">
        <v>1271.2</v>
      </c>
      <c r="BJ28" s="14">
        <f t="shared" si="21"/>
        <v>65.24662526304984</v>
      </c>
      <c r="BK28" s="42">
        <f t="shared" si="22"/>
        <v>-164.59999999999945</v>
      </c>
      <c r="BL28" s="42">
        <f t="shared" si="23"/>
        <v>826.3000000000002</v>
      </c>
      <c r="BM28" s="14">
        <f t="shared" si="24"/>
        <v>-502.0048602673165</v>
      </c>
      <c r="BN28" s="24">
        <f t="shared" si="3"/>
        <v>-164.59999999999945</v>
      </c>
      <c r="BO28" s="24">
        <f t="shared" si="4"/>
        <v>826.3000000000002</v>
      </c>
      <c r="BP28" s="14">
        <f t="shared" si="25"/>
        <v>-502.0048602673165</v>
      </c>
      <c r="BQ28" s="6"/>
      <c r="BR28" s="25"/>
    </row>
    <row r="29" spans="1:70" ht="14.25" customHeight="1">
      <c r="A29" s="83" t="s">
        <v>17</v>
      </c>
      <c r="B29" s="84"/>
      <c r="C29" s="51">
        <f>SUM(C10:C28)</f>
        <v>161316.2</v>
      </c>
      <c r="D29" s="51">
        <f>SUM(D10:D28)</f>
        <v>123895.40000000002</v>
      </c>
      <c r="E29" s="45">
        <f>D29/C29*100</f>
        <v>76.80282575463593</v>
      </c>
      <c r="F29" s="51">
        <f>SUM(F10:F28)</f>
        <v>61104.5</v>
      </c>
      <c r="G29" s="51">
        <f>SUM(G10:G28)</f>
        <v>52007.30000000001</v>
      </c>
      <c r="H29" s="45">
        <f>G29/F29*100</f>
        <v>85.11206212308424</v>
      </c>
      <c r="I29" s="51">
        <f>SUM(I10:I28)</f>
        <v>22086.5</v>
      </c>
      <c r="J29" s="51">
        <f>SUM(J10:J28)</f>
        <v>18577.600000000002</v>
      </c>
      <c r="K29" s="43">
        <f t="shared" si="1"/>
        <v>84.11291965680394</v>
      </c>
      <c r="L29" s="51">
        <f>SUM(L10:L28)</f>
        <v>920.1</v>
      </c>
      <c r="M29" s="51">
        <f>SUM(M10:M28)</f>
        <v>882.6</v>
      </c>
      <c r="N29" s="45">
        <f>M29/L29*100</f>
        <v>95.92435604825562</v>
      </c>
      <c r="O29" s="51">
        <f>SUM(O10:O28)</f>
        <v>6088.7</v>
      </c>
      <c r="P29" s="51">
        <f>SUM(P10:P28)</f>
        <v>4862.1</v>
      </c>
      <c r="Q29" s="45">
        <f>P29/O29*100</f>
        <v>79.85448453692908</v>
      </c>
      <c r="R29" s="51">
        <f>SUM(R10:R28)</f>
        <v>15483.1</v>
      </c>
      <c r="S29" s="51">
        <f>SUM(S10:S28)</f>
        <v>11048</v>
      </c>
      <c r="T29" s="45">
        <f>S29/R29*100</f>
        <v>71.35521956197402</v>
      </c>
      <c r="U29" s="51">
        <f>SUM(U10:U28)</f>
        <v>1170</v>
      </c>
      <c r="V29" s="51">
        <f>SUM(V10:V28)</f>
        <v>938.3</v>
      </c>
      <c r="W29" s="45">
        <f>V29/U29*100</f>
        <v>80.19658119658119</v>
      </c>
      <c r="X29" s="51">
        <f>SUM(X10:X28)</f>
        <v>2497</v>
      </c>
      <c r="Y29" s="51">
        <f>SUM(Y10:Y28)</f>
        <v>2446.7999999999997</v>
      </c>
      <c r="Z29" s="45">
        <f>Y29/X29*100</f>
        <v>97.989587505006</v>
      </c>
      <c r="AA29" s="51">
        <f>SUM(AA10:AA28)</f>
        <v>659</v>
      </c>
      <c r="AB29" s="51">
        <f>SUM(AB10:AB28)</f>
        <v>637.9000000000001</v>
      </c>
      <c r="AC29" s="45">
        <f>AB29/AA29*100</f>
        <v>96.79817905918058</v>
      </c>
      <c r="AD29" s="45">
        <f>SUM(AD10:AD28)</f>
        <v>0</v>
      </c>
      <c r="AE29" s="45">
        <f>SUM(AE10:AE28)</f>
        <v>0</v>
      </c>
      <c r="AF29" s="43" t="e">
        <f t="shared" si="13"/>
        <v>#DIV/0!</v>
      </c>
      <c r="AG29" s="51">
        <f>SUM(AG10:AG28)</f>
        <v>538.3</v>
      </c>
      <c r="AH29" s="51">
        <f>SUM(AH10:AH28)</f>
        <v>557.3000000000001</v>
      </c>
      <c r="AI29" s="43">
        <f t="shared" si="14"/>
        <v>103.52963031766676</v>
      </c>
      <c r="AJ29" s="51">
        <f>SUM(AJ10:AJ28)</f>
        <v>100211.70000000001</v>
      </c>
      <c r="AK29" s="51">
        <f>SUM(AK10:AK28)</f>
        <v>71888.09999999999</v>
      </c>
      <c r="AL29" s="45">
        <f>AK29/AJ29*100</f>
        <v>71.73623439179255</v>
      </c>
      <c r="AM29" s="51">
        <f>SUM(AM10:AM28)</f>
        <v>26997.199999999993</v>
      </c>
      <c r="AN29" s="51">
        <f>SUM(AN10:AN28)</f>
        <v>24747.800000000003</v>
      </c>
      <c r="AO29" s="45">
        <f>AN29/AM29*100</f>
        <v>91.66802483220485</v>
      </c>
      <c r="AP29" s="51">
        <f>SUM(AP10:AP28)</f>
        <v>28668.8</v>
      </c>
      <c r="AQ29" s="51">
        <f>SUM(AQ10:AQ28)</f>
        <v>22630.800000000003</v>
      </c>
      <c r="AR29" s="45">
        <f>AQ29/AP29*100</f>
        <v>78.93877664917962</v>
      </c>
      <c r="AS29" s="51">
        <f>SUM(AS10:AS28)</f>
        <v>168286.19999999998</v>
      </c>
      <c r="AT29" s="51">
        <f>SUM(AT10:AT28)</f>
        <v>113730.59999999998</v>
      </c>
      <c r="AU29" s="45">
        <f>(AT29/AS29)*100</f>
        <v>67.58165553681764</v>
      </c>
      <c r="AV29" s="51">
        <f>SUM(AV10:AV28)</f>
        <v>35944.99999999999</v>
      </c>
      <c r="AW29" s="51">
        <f>SUM(AW10:AW28)</f>
        <v>26818.1</v>
      </c>
      <c r="AX29" s="45">
        <f>AW29/AV29*100</f>
        <v>74.60870774794827</v>
      </c>
      <c r="AY29" s="51">
        <f>SUM(AY10:AY28)</f>
        <v>26785.7</v>
      </c>
      <c r="AZ29" s="51">
        <f>SUM(AZ10:AZ28)</f>
        <v>20124.5</v>
      </c>
      <c r="BA29" s="45">
        <f t="shared" si="2"/>
        <v>75.13150673680359</v>
      </c>
      <c r="BB29" s="51">
        <f>SUM(BB10:BB28)</f>
        <v>48060.4</v>
      </c>
      <c r="BC29" s="51">
        <f>SUM(BC10:BC28)</f>
        <v>19428.3</v>
      </c>
      <c r="BD29" s="45">
        <f>BC29/BB29*100</f>
        <v>40.42475718054781</v>
      </c>
      <c r="BE29" s="51">
        <f>SUM(BE10:BE28)</f>
        <v>43914.79999999999</v>
      </c>
      <c r="BF29" s="51">
        <f>SUM(BF10:BF28)</f>
        <v>33795.39999999999</v>
      </c>
      <c r="BG29" s="45">
        <f>BF29/BE29*100</f>
        <v>76.95674351243771</v>
      </c>
      <c r="BH29" s="51">
        <f>SUM(BH10:BH28)</f>
        <v>35855.5</v>
      </c>
      <c r="BI29" s="51">
        <f>SUM(BI10:BI28)</f>
        <v>30861</v>
      </c>
      <c r="BJ29" s="45">
        <f>BI29/BH29*100</f>
        <v>86.0704773326268</v>
      </c>
      <c r="BK29" s="51">
        <f>SUM(BK10:BK28)</f>
        <v>-6969.9999999999945</v>
      </c>
      <c r="BL29" s="51">
        <f>SUM(BL10:BL28)</f>
        <v>10164.800000000007</v>
      </c>
      <c r="BM29" s="45">
        <f>BL29/BK29*100</f>
        <v>-145.8364418938309</v>
      </c>
      <c r="BN29" s="29">
        <f>SUM(BN10:BN28)</f>
        <v>-6969.9999999999945</v>
      </c>
      <c r="BO29" s="29">
        <f>SUM(BO10:BO28)</f>
        <v>10164.800000000007</v>
      </c>
      <c r="BP29" s="29">
        <f>BO29/BN29*100</f>
        <v>-145.8364418938309</v>
      </c>
      <c r="BQ29" s="6"/>
      <c r="BR29" s="25"/>
    </row>
    <row r="30" spans="3:68" ht="15.75" hidden="1">
      <c r="C30" s="30">
        <f aca="true" t="shared" si="28" ref="C30:AC30">C29-C20</f>
        <v>152377.6</v>
      </c>
      <c r="D30" s="30">
        <f t="shared" si="28"/>
        <v>117035.30000000002</v>
      </c>
      <c r="E30" s="30">
        <f t="shared" si="28"/>
        <v>0.0559078927783645</v>
      </c>
      <c r="F30" s="30">
        <f t="shared" si="28"/>
        <v>57839.4</v>
      </c>
      <c r="G30" s="30">
        <f t="shared" si="28"/>
        <v>49362.50000000001</v>
      </c>
      <c r="H30" s="30">
        <f t="shared" si="28"/>
        <v>4.109948864684796</v>
      </c>
      <c r="I30" s="30">
        <f t="shared" si="28"/>
        <v>21666.5</v>
      </c>
      <c r="J30" s="30">
        <f t="shared" si="28"/>
        <v>18263.000000000004</v>
      </c>
      <c r="K30" s="30">
        <f t="shared" si="28"/>
        <v>9.208157752042027</v>
      </c>
      <c r="L30" s="30">
        <f t="shared" si="28"/>
        <v>873.1</v>
      </c>
      <c r="M30" s="30">
        <f t="shared" si="28"/>
        <v>830.6</v>
      </c>
      <c r="N30" s="30">
        <f t="shared" si="28"/>
        <v>-14.713941824084813</v>
      </c>
      <c r="O30" s="30">
        <f t="shared" si="28"/>
        <v>5553.7</v>
      </c>
      <c r="P30" s="30">
        <f t="shared" si="28"/>
        <v>4620</v>
      </c>
      <c r="Q30" s="30">
        <f t="shared" si="28"/>
        <v>34.60214808833095</v>
      </c>
      <c r="R30" s="30">
        <f t="shared" si="28"/>
        <v>14586.1</v>
      </c>
      <c r="S30" s="30">
        <f t="shared" si="28"/>
        <v>10443.7</v>
      </c>
      <c r="T30" s="30">
        <f t="shared" si="28"/>
        <v>3.9862117581836145</v>
      </c>
      <c r="U30" s="30">
        <f t="shared" si="28"/>
        <v>1170</v>
      </c>
      <c r="V30" s="30">
        <f t="shared" si="28"/>
        <v>938.3</v>
      </c>
      <c r="W30" s="30" t="e">
        <f t="shared" si="28"/>
        <v>#DIV/0!</v>
      </c>
      <c r="X30" s="30">
        <f t="shared" si="28"/>
        <v>2252</v>
      </c>
      <c r="Y30" s="30">
        <f t="shared" si="28"/>
        <v>2192.2999999999997</v>
      </c>
      <c r="Z30" s="30">
        <f t="shared" si="28"/>
        <v>-5.887963515402163</v>
      </c>
      <c r="AA30" s="30">
        <f t="shared" si="28"/>
        <v>354</v>
      </c>
      <c r="AB30" s="30">
        <f t="shared" si="28"/>
        <v>285.9000000000001</v>
      </c>
      <c r="AC30" s="30">
        <f t="shared" si="28"/>
        <v>-18.6116570063932</v>
      </c>
      <c r="AD30" s="30"/>
      <c r="AE30" s="30"/>
      <c r="AF30" s="14" t="e">
        <f t="shared" si="13"/>
        <v>#DIV/0!</v>
      </c>
      <c r="AG30" s="30">
        <f aca="true" t="shared" si="29" ref="AG30:BP30">AG29-AG20</f>
        <v>521.3</v>
      </c>
      <c r="AH30" s="30">
        <f t="shared" si="29"/>
        <v>541.6</v>
      </c>
      <c r="AI30" s="14">
        <f t="shared" si="14"/>
        <v>103.89411087665452</v>
      </c>
      <c r="AJ30" s="30">
        <f t="shared" si="29"/>
        <v>94538.20000000001</v>
      </c>
      <c r="AK30" s="30">
        <f t="shared" si="29"/>
        <v>67672.79999999999</v>
      </c>
      <c r="AL30" s="30">
        <f t="shared" si="29"/>
        <v>-2.5618179568458572</v>
      </c>
      <c r="AM30" s="30">
        <f t="shared" si="29"/>
        <v>24058.899999999994</v>
      </c>
      <c r="AN30" s="30">
        <f t="shared" si="29"/>
        <v>22054.4</v>
      </c>
      <c r="AO30" s="30">
        <f t="shared" si="29"/>
        <v>0.002776219061189522</v>
      </c>
      <c r="AP30" s="30">
        <f t="shared" si="29"/>
        <v>28448.399999999998</v>
      </c>
      <c r="AQ30" s="30">
        <f t="shared" si="29"/>
        <v>22493.4</v>
      </c>
      <c r="AR30" s="30">
        <f t="shared" si="29"/>
        <v>16.597578827038056</v>
      </c>
      <c r="AS30" s="30">
        <f t="shared" si="29"/>
        <v>158672.8</v>
      </c>
      <c r="AT30" s="30">
        <f t="shared" si="29"/>
        <v>107344.19999999998</v>
      </c>
      <c r="AU30" s="30">
        <f t="shared" si="29"/>
        <v>1.1493839159550845</v>
      </c>
      <c r="AV30" s="30">
        <f t="shared" si="29"/>
        <v>32987.299999999996</v>
      </c>
      <c r="AW30" s="30">
        <f t="shared" si="29"/>
        <v>24701.399999999998</v>
      </c>
      <c r="AX30" s="30">
        <f t="shared" si="29"/>
        <v>3.042964095786118</v>
      </c>
      <c r="AY30" s="30">
        <f t="shared" si="29"/>
        <v>24546.8</v>
      </c>
      <c r="AZ30" s="30">
        <f t="shared" si="29"/>
        <v>18608.8</v>
      </c>
      <c r="BA30" s="30">
        <f t="shared" si="29"/>
        <v>7.4330834039169105</v>
      </c>
      <c r="BB30" s="30">
        <f t="shared" si="29"/>
        <v>45748.1</v>
      </c>
      <c r="BC30" s="30">
        <f t="shared" si="29"/>
        <v>18686.399999999998</v>
      </c>
      <c r="BD30" s="30">
        <f t="shared" si="29"/>
        <v>8.339820104908839</v>
      </c>
      <c r="BE30" s="30">
        <f t="shared" si="29"/>
        <v>42400.29999999999</v>
      </c>
      <c r="BF30" s="30">
        <f t="shared" si="29"/>
        <v>32489.29999999999</v>
      </c>
      <c r="BG30" s="30">
        <f t="shared" si="29"/>
        <v>-9.282939551279682</v>
      </c>
      <c r="BH30" s="30">
        <f t="shared" si="29"/>
        <v>33775.7</v>
      </c>
      <c r="BI30" s="30">
        <f t="shared" si="29"/>
        <v>29190.9</v>
      </c>
      <c r="BJ30" s="30">
        <f t="shared" si="29"/>
        <v>5.769486852772971</v>
      </c>
      <c r="BK30" s="30">
        <f>BK29-BK20</f>
        <v>-6295.199999999995</v>
      </c>
      <c r="BL30" s="30">
        <f>BL29-BL20</f>
        <v>9691.100000000006</v>
      </c>
      <c r="BM30" s="30">
        <f>BM29-BM20</f>
        <v>-75.63786453757702</v>
      </c>
      <c r="BN30" s="30">
        <f t="shared" si="29"/>
        <v>-6295.199999999995</v>
      </c>
      <c r="BO30" s="30">
        <f t="shared" si="29"/>
        <v>9691.100000000006</v>
      </c>
      <c r="BP30" s="30">
        <f t="shared" si="29"/>
        <v>-75.63786453757702</v>
      </c>
    </row>
    <row r="31" spans="3:69" ht="15.75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</row>
    <row r="32" ht="15.75">
      <c r="I32" s="7" t="s">
        <v>49</v>
      </c>
    </row>
    <row r="33" spans="15:16" ht="15.75">
      <c r="O33" s="47"/>
      <c r="P33" s="47"/>
    </row>
    <row r="35" ht="15.75">
      <c r="AH35" s="31"/>
    </row>
  </sheetData>
  <sheetProtection/>
  <mergeCells count="32">
    <mergeCell ref="O6:Q7"/>
    <mergeCell ref="X6:Z7"/>
    <mergeCell ref="AV5:AX7"/>
    <mergeCell ref="AY6:BA7"/>
    <mergeCell ref="A29:B29"/>
    <mergeCell ref="AG6:AI7"/>
    <mergeCell ref="AM6:AO7"/>
    <mergeCell ref="B4:B8"/>
    <mergeCell ref="A4:A8"/>
    <mergeCell ref="AJ5:AL7"/>
    <mergeCell ref="AP6:AR7"/>
    <mergeCell ref="AM5:AR5"/>
    <mergeCell ref="BK4:BM7"/>
    <mergeCell ref="AS4:AU7"/>
    <mergeCell ref="AA6:AC7"/>
    <mergeCell ref="AD6:AF7"/>
    <mergeCell ref="BN4:BP7"/>
    <mergeCell ref="BE5:BG7"/>
    <mergeCell ref="BH5:BJ7"/>
    <mergeCell ref="AV4:BJ4"/>
    <mergeCell ref="BB5:BD7"/>
    <mergeCell ref="AY5:BA5"/>
    <mergeCell ref="R1:T1"/>
    <mergeCell ref="C2:T2"/>
    <mergeCell ref="C4:E7"/>
    <mergeCell ref="F4:AR4"/>
    <mergeCell ref="F5:H7"/>
    <mergeCell ref="I5:AI5"/>
    <mergeCell ref="R6:T7"/>
    <mergeCell ref="I6:K7"/>
    <mergeCell ref="L6:N7"/>
    <mergeCell ref="U6:W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2019-12-12T13:08:53Z</cp:lastPrinted>
  <dcterms:created xsi:type="dcterms:W3CDTF">2013-04-03T10:22:22Z</dcterms:created>
  <dcterms:modified xsi:type="dcterms:W3CDTF">2019-12-12T13:11:47Z</dcterms:modified>
  <cp:category/>
  <cp:version/>
  <cp:contentType/>
  <cp:contentStatus/>
</cp:coreProperties>
</file>