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(4)'!$A$1:$BM$34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<sst xmlns="http://schemas.openxmlformats.org/spreadsheetml/2006/main" count="118" uniqueCount="52">
  <si>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</si>
  <si>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</si>
  <si>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</si>
  <si>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</si>
  <si>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</si>
  <si>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</si>
  <si>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</si>
  <si>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</si>
  <si>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</si>
  <si>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</si>
  <si>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</si>
  <si>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</si>
  <si>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</si>
  <si>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</si>
  <si>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</si>
  <si>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</si>
  <si>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</si>
  <si>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</si>
  <si>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</si>
  <si>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</si>
  <si>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</si>
  <si>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</si>
  <si>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</si>
  <si>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</si>
  <si>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</si>
  <si>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</si>
  <si>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</si>
  <si>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</si>
  <si>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</si>
  <si>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</si>
  <si>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</si>
  <si>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</si>
  <si>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</si>
  <si>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</si>
  <si>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</si>
  <si>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</si>
  <si>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</si>
  <si>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</si>
  <si>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</si>
  <si>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</si>
  <si>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</si>
  <si>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</si>
  <si>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</si>
  <si>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</si>
  <si>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</si>
  <si>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</si>
  <si>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</si>
  <si>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</si>
  <si>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</si>
  <si>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</si>
  <si>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</si>
  <si>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октября 2019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</si>
</sst>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3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0" fontId="7" fillId="32" borderId="10" xfId="0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11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7" fillId="34" borderId="10" xfId="0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2" fontId="7" fillId="34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4" borderId="10" xfId="0" applyNumberFormat="1" applyFont="1" applyFill="1" applyBorder="1" applyAlignment="1" applyProtection="1">
      <alignment/>
      <protection locked="0"/>
    </xf>
    <xf numFmtId="173" fontId="7" fillId="36" borderId="10" xfId="0" applyNumberFormat="1" applyFont="1" applyFill="1" applyBorder="1" applyAlignment="1" applyProtection="1">
      <alignment vertical="center" wrapText="1"/>
      <protection locked="0"/>
    </xf>
    <xf numFmtId="173" fontId="10" fillId="34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4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7" fillId="35" borderId="10" xfId="53" applyNumberFormat="1" applyFont="1" applyFill="1" applyBorder="1" applyAlignment="1" applyProtection="1">
      <alignment vertical="center" wrapText="1"/>
      <protection locked="0"/>
    </xf>
    <xf numFmtId="172" fontId="50" fillId="0" borderId="10" xfId="53" applyNumberFormat="1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10" fillId="35" borderId="10" xfId="53" applyNumberFormat="1" applyFont="1" applyFill="1" applyBorder="1" applyAlignment="1" applyProtection="1">
      <alignment vertical="center" wrapText="1"/>
      <protection locked="0"/>
    </xf>
    <xf numFmtId="172" fontId="4" fillId="35" borderId="10" xfId="53" applyNumberFormat="1" applyFont="1" applyFill="1" applyBorder="1" applyAlignment="1" applyProtection="1">
      <alignment vertical="center" wrapText="1"/>
      <protection locked="0"/>
    </xf>
    <xf numFmtId="0" fontId="6" fillId="35" borderId="10" xfId="55" applyFont="1" applyFill="1" applyBorder="1" applyAlignment="1">
      <alignment horizontal="left" vertical="center" wrapText="1"/>
      <protection/>
    </xf>
    <xf numFmtId="0" fontId="51" fillId="0" borderId="0" xfId="0" applyFont="1" applyFill="1" applyAlignment="1">
      <alignment/>
    </xf>
    <xf numFmtId="172" fontId="7" fillId="36" borderId="10" xfId="53" applyNumberFormat="1" applyFont="1" applyFill="1" applyBorder="1" applyAlignment="1" applyProtection="1">
      <alignment vertical="center" wrapText="1"/>
      <protection locked="0"/>
    </xf>
    <xf numFmtId="172" fontId="4" fillId="36" borderId="10" xfId="53" applyNumberFormat="1" applyFont="1" applyFill="1" applyBorder="1" applyAlignment="1" applyProtection="1">
      <alignment vertical="center" wrapText="1"/>
      <protection locked="0"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172" fontId="50" fillId="0" borderId="10" xfId="0" applyNumberFormat="1" applyFont="1" applyBorder="1" applyAlignment="1" applyProtection="1">
      <alignment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Normal="75" zoomScaleSheetLayoutView="100" zoomScalePageLayoutView="0" workbookViewId="0" topLeftCell="A1">
      <pane xSplit="5" ySplit="7" topLeftCell="L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J26" sqref="J26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1.421875" style="7" hidden="1" customWidth="1"/>
    <col min="67" max="67" width="17.57421875" style="7" hidden="1" customWidth="1"/>
    <col min="68" max="68" width="17.2812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5" t="s">
        <v>0</v>
      </c>
      <c r="S1" s="55"/>
      <c r="T1" s="5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56" t="s">
        <v>51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9" t="s">
        <v>18</v>
      </c>
      <c r="B4" s="88" t="s">
        <v>1</v>
      </c>
      <c r="C4" s="57" t="s">
        <v>46</v>
      </c>
      <c r="D4" s="58"/>
      <c r="E4" s="59"/>
      <c r="F4" s="66" t="s">
        <v>2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72" t="s">
        <v>47</v>
      </c>
      <c r="AT4" s="58"/>
      <c r="AU4" s="59"/>
      <c r="AV4" s="66" t="s">
        <v>4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57" t="s">
        <v>50</v>
      </c>
      <c r="BL4" s="58"/>
      <c r="BM4" s="59"/>
      <c r="BN4" s="72" t="s">
        <v>48</v>
      </c>
      <c r="BO4" s="58"/>
      <c r="BP4" s="59"/>
      <c r="BQ4" s="6"/>
      <c r="BR4" s="6"/>
    </row>
    <row r="5" spans="1:70" ht="15" customHeight="1">
      <c r="A5" s="62"/>
      <c r="B5" s="89"/>
      <c r="C5" s="60"/>
      <c r="D5" s="61"/>
      <c r="E5" s="62"/>
      <c r="F5" s="68" t="s">
        <v>3</v>
      </c>
      <c r="G5" s="68"/>
      <c r="H5" s="68"/>
      <c r="I5" s="69" t="s">
        <v>4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1"/>
      <c r="AJ5" s="68" t="s">
        <v>5</v>
      </c>
      <c r="AK5" s="68"/>
      <c r="AL5" s="68"/>
      <c r="AM5" s="66" t="s">
        <v>4</v>
      </c>
      <c r="AN5" s="67"/>
      <c r="AO5" s="67"/>
      <c r="AP5" s="67"/>
      <c r="AQ5" s="67"/>
      <c r="AR5" s="67"/>
      <c r="AS5" s="60"/>
      <c r="AT5" s="61"/>
      <c r="AU5" s="62"/>
      <c r="AV5" s="80" t="s">
        <v>9</v>
      </c>
      <c r="AW5" s="81"/>
      <c r="AX5" s="81"/>
      <c r="AY5" s="73" t="s">
        <v>4</v>
      </c>
      <c r="AZ5" s="73"/>
      <c r="BA5" s="73"/>
      <c r="BB5" s="73" t="s">
        <v>10</v>
      </c>
      <c r="BC5" s="73"/>
      <c r="BD5" s="73"/>
      <c r="BE5" s="73" t="s">
        <v>11</v>
      </c>
      <c r="BF5" s="73"/>
      <c r="BG5" s="73"/>
      <c r="BH5" s="68" t="s">
        <v>12</v>
      </c>
      <c r="BI5" s="68"/>
      <c r="BJ5" s="68"/>
      <c r="BK5" s="60"/>
      <c r="BL5" s="61"/>
      <c r="BM5" s="62"/>
      <c r="BN5" s="60"/>
      <c r="BO5" s="61"/>
      <c r="BP5" s="62"/>
      <c r="BQ5" s="6"/>
      <c r="BR5" s="6"/>
    </row>
    <row r="6" spans="1:70" ht="15" customHeight="1">
      <c r="A6" s="62"/>
      <c r="B6" s="89"/>
      <c r="C6" s="60"/>
      <c r="D6" s="61"/>
      <c r="E6" s="62"/>
      <c r="F6" s="68"/>
      <c r="G6" s="68"/>
      <c r="H6" s="68"/>
      <c r="I6" s="57" t="s">
        <v>6</v>
      </c>
      <c r="J6" s="58"/>
      <c r="K6" s="59"/>
      <c r="L6" s="57" t="s">
        <v>7</v>
      </c>
      <c r="M6" s="58"/>
      <c r="N6" s="59"/>
      <c r="O6" s="57" t="s">
        <v>20</v>
      </c>
      <c r="P6" s="58"/>
      <c r="Q6" s="59"/>
      <c r="R6" s="57" t="s">
        <v>8</v>
      </c>
      <c r="S6" s="58"/>
      <c r="T6" s="59"/>
      <c r="U6" s="57" t="s">
        <v>19</v>
      </c>
      <c r="V6" s="58"/>
      <c r="W6" s="59"/>
      <c r="X6" s="57" t="s">
        <v>21</v>
      </c>
      <c r="Y6" s="58"/>
      <c r="Z6" s="59"/>
      <c r="AA6" s="57" t="s">
        <v>25</v>
      </c>
      <c r="AB6" s="58"/>
      <c r="AC6" s="59"/>
      <c r="AD6" s="74" t="s">
        <v>26</v>
      </c>
      <c r="AE6" s="75"/>
      <c r="AF6" s="76"/>
      <c r="AG6" s="57" t="s">
        <v>24</v>
      </c>
      <c r="AH6" s="58"/>
      <c r="AI6" s="59"/>
      <c r="AJ6" s="68"/>
      <c r="AK6" s="68"/>
      <c r="AL6" s="68"/>
      <c r="AM6" s="57" t="s">
        <v>22</v>
      </c>
      <c r="AN6" s="58"/>
      <c r="AO6" s="59"/>
      <c r="AP6" s="57" t="s">
        <v>23</v>
      </c>
      <c r="AQ6" s="58"/>
      <c r="AR6" s="59"/>
      <c r="AS6" s="60"/>
      <c r="AT6" s="61"/>
      <c r="AU6" s="62"/>
      <c r="AV6" s="82"/>
      <c r="AW6" s="83"/>
      <c r="AX6" s="83"/>
      <c r="AY6" s="73" t="s">
        <v>13</v>
      </c>
      <c r="AZ6" s="73"/>
      <c r="BA6" s="73"/>
      <c r="BB6" s="73"/>
      <c r="BC6" s="73"/>
      <c r="BD6" s="73"/>
      <c r="BE6" s="73"/>
      <c r="BF6" s="73"/>
      <c r="BG6" s="73"/>
      <c r="BH6" s="68"/>
      <c r="BI6" s="68"/>
      <c r="BJ6" s="68"/>
      <c r="BK6" s="60"/>
      <c r="BL6" s="61"/>
      <c r="BM6" s="62"/>
      <c r="BN6" s="60"/>
      <c r="BO6" s="61"/>
      <c r="BP6" s="62"/>
      <c r="BQ6" s="6"/>
      <c r="BR6" s="6"/>
    </row>
    <row r="7" spans="1:70" ht="193.5" customHeight="1">
      <c r="A7" s="62"/>
      <c r="B7" s="89"/>
      <c r="C7" s="63"/>
      <c r="D7" s="64"/>
      <c r="E7" s="65"/>
      <c r="F7" s="68"/>
      <c r="G7" s="68"/>
      <c r="H7" s="68"/>
      <c r="I7" s="63"/>
      <c r="J7" s="64"/>
      <c r="K7" s="65"/>
      <c r="L7" s="63"/>
      <c r="M7" s="64"/>
      <c r="N7" s="65"/>
      <c r="O7" s="63"/>
      <c r="P7" s="64"/>
      <c r="Q7" s="65"/>
      <c r="R7" s="63"/>
      <c r="S7" s="64"/>
      <c r="T7" s="65"/>
      <c r="U7" s="63"/>
      <c r="V7" s="64"/>
      <c r="W7" s="65"/>
      <c r="X7" s="63"/>
      <c r="Y7" s="64"/>
      <c r="Z7" s="65"/>
      <c r="AA7" s="63"/>
      <c r="AB7" s="64"/>
      <c r="AC7" s="65"/>
      <c r="AD7" s="77"/>
      <c r="AE7" s="78"/>
      <c r="AF7" s="79"/>
      <c r="AG7" s="63"/>
      <c r="AH7" s="64"/>
      <c r="AI7" s="65"/>
      <c r="AJ7" s="68"/>
      <c r="AK7" s="68"/>
      <c r="AL7" s="68"/>
      <c r="AM7" s="63"/>
      <c r="AN7" s="64"/>
      <c r="AO7" s="65"/>
      <c r="AP7" s="63"/>
      <c r="AQ7" s="64"/>
      <c r="AR7" s="65"/>
      <c r="AS7" s="63"/>
      <c r="AT7" s="64"/>
      <c r="AU7" s="65"/>
      <c r="AV7" s="84"/>
      <c r="AW7" s="85"/>
      <c r="AX7" s="85"/>
      <c r="AY7" s="73"/>
      <c r="AZ7" s="73"/>
      <c r="BA7" s="73"/>
      <c r="BB7" s="73"/>
      <c r="BC7" s="73"/>
      <c r="BD7" s="73"/>
      <c r="BE7" s="73"/>
      <c r="BF7" s="73"/>
      <c r="BG7" s="73"/>
      <c r="BH7" s="68"/>
      <c r="BI7" s="68"/>
      <c r="BJ7" s="68"/>
      <c r="BK7" s="63"/>
      <c r="BL7" s="64"/>
      <c r="BM7" s="65"/>
      <c r="BN7" s="63"/>
      <c r="BO7" s="64"/>
      <c r="BP7" s="65"/>
      <c r="BQ7" s="6"/>
      <c r="BR7" s="6"/>
    </row>
    <row r="8" spans="1:70" ht="63">
      <c r="A8" s="65"/>
      <c r="B8" s="90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 aca="true" t="shared" si="0" ref="C10:D28">F10+AJ10</f>
        <v>9215.6</v>
      </c>
      <c r="D10" s="47">
        <f t="shared" si="0"/>
        <v>4501.8</v>
      </c>
      <c r="E10" s="14">
        <f>D10/C10*100</f>
        <v>48.84977646599245</v>
      </c>
      <c r="F10" s="37">
        <v>1397.7</v>
      </c>
      <c r="G10" s="16">
        <v>930.1</v>
      </c>
      <c r="H10" s="14">
        <f>G10/F10*100</f>
        <v>66.54503827716964</v>
      </c>
      <c r="I10" s="15">
        <v>205</v>
      </c>
      <c r="J10" s="16">
        <v>135.9</v>
      </c>
      <c r="K10" s="14">
        <f aca="true" t="shared" si="1" ref="K10:K29">J10/I10*100</f>
        <v>66.29268292682927</v>
      </c>
      <c r="L10" s="15">
        <v>0</v>
      </c>
      <c r="M10" s="16">
        <v>1.6</v>
      </c>
      <c r="N10" s="14" t="e">
        <f>M10/L10*100</f>
        <v>#DIV/0!</v>
      </c>
      <c r="O10" s="15">
        <v>98</v>
      </c>
      <c r="P10" s="16">
        <v>23.9</v>
      </c>
      <c r="Q10" s="14">
        <f>P10/O10*100</f>
        <v>24.387755102040813</v>
      </c>
      <c r="R10" s="15">
        <v>450</v>
      </c>
      <c r="S10" s="16">
        <v>228.8</v>
      </c>
      <c r="T10" s="14">
        <f>S10/R10*100</f>
        <v>50.84444444444445</v>
      </c>
      <c r="U10" s="15">
        <v>0</v>
      </c>
      <c r="V10" s="17">
        <v>0</v>
      </c>
      <c r="W10" s="14" t="e">
        <f>V10/U10*100</f>
        <v>#DIV/0!</v>
      </c>
      <c r="X10" s="15">
        <v>115</v>
      </c>
      <c r="Y10" s="48">
        <v>107.3</v>
      </c>
      <c r="Z10" s="14">
        <f>Y10/X10*100</f>
        <v>93.30434782608695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37">
        <v>7817.9</v>
      </c>
      <c r="AK10" s="16">
        <v>3571.7</v>
      </c>
      <c r="AL10" s="14">
        <f>AK10/AJ10*100</f>
        <v>45.686181711201215</v>
      </c>
      <c r="AM10" s="37">
        <v>2175.3</v>
      </c>
      <c r="AN10" s="34">
        <v>1631.4</v>
      </c>
      <c r="AO10" s="14">
        <f>AN10/AM10*100</f>
        <v>74.99655219969658</v>
      </c>
      <c r="AP10" s="15">
        <v>2994.8</v>
      </c>
      <c r="AQ10" s="16">
        <v>1412.6</v>
      </c>
      <c r="AR10" s="14">
        <f>AQ10/AP10*100</f>
        <v>47.1684252704688</v>
      </c>
      <c r="AS10" s="18">
        <v>9411.6</v>
      </c>
      <c r="AT10" s="19">
        <v>3875.3</v>
      </c>
      <c r="AU10" s="14">
        <f>AT10/AS10*100</f>
        <v>41.17578307620383</v>
      </c>
      <c r="AV10" s="20">
        <v>1890.8</v>
      </c>
      <c r="AW10" s="19">
        <v>1228.9</v>
      </c>
      <c r="AX10" s="14">
        <f>AW10/AV10*100</f>
        <v>64.99365348000848</v>
      </c>
      <c r="AY10" s="21">
        <v>1382.1</v>
      </c>
      <c r="AZ10" s="19">
        <v>864.6</v>
      </c>
      <c r="BA10" s="14">
        <f aca="true" t="shared" si="2" ref="BA10:BA29">AZ10/AY10*100</f>
        <v>62.55697851096158</v>
      </c>
      <c r="BB10" s="22">
        <v>3535.3</v>
      </c>
      <c r="BC10" s="23">
        <v>479.9</v>
      </c>
      <c r="BD10" s="14">
        <f>BC10/BB10*100</f>
        <v>13.574519842729046</v>
      </c>
      <c r="BE10" s="21">
        <v>1417.7</v>
      </c>
      <c r="BF10" s="23">
        <v>944.2</v>
      </c>
      <c r="BG10" s="14">
        <f>BF10/BE10*100</f>
        <v>66.6008323340622</v>
      </c>
      <c r="BH10" s="21">
        <v>2473.1</v>
      </c>
      <c r="BI10" s="19">
        <v>1151.4</v>
      </c>
      <c r="BJ10" s="14">
        <f>BI10/BH10*100</f>
        <v>46.55695281225992</v>
      </c>
      <c r="BK10" s="45">
        <f>C10-AS10</f>
        <v>-196</v>
      </c>
      <c r="BL10" s="45">
        <f>D10-AT10</f>
        <v>626.5</v>
      </c>
      <c r="BM10" s="14">
        <f>BL10/BK10*100</f>
        <v>-319.64285714285717</v>
      </c>
      <c r="BN10" s="24">
        <f aca="true" t="shared" si="3" ref="BN10:BN28">C10-AS10</f>
        <v>-196</v>
      </c>
      <c r="BO10" s="24">
        <f aca="true" t="shared" si="4" ref="BO10:BO28">D10-AT10</f>
        <v>626.5</v>
      </c>
      <c r="BP10" s="14">
        <f>BO10/BN10*100</f>
        <v>-319.64285714285717</v>
      </c>
      <c r="BQ10" s="6"/>
      <c r="BR10" s="25"/>
    </row>
    <row r="11" spans="1:70" ht="15.75">
      <c r="A11" s="51">
        <v>2</v>
      </c>
      <c r="B11" s="12" t="s">
        <v>28</v>
      </c>
      <c r="C11" s="36">
        <f t="shared" si="0"/>
        <v>6643.7</v>
      </c>
      <c r="D11" s="14">
        <f aca="true" t="shared" si="5" ref="D11:D28">G11+AK11</f>
        <v>3224.8</v>
      </c>
      <c r="E11" s="14">
        <f aca="true" t="shared" si="6" ref="E11:E28">D11/C11*100</f>
        <v>48.539217604648016</v>
      </c>
      <c r="F11" s="37">
        <v>993.5</v>
      </c>
      <c r="G11" s="16">
        <v>587.9</v>
      </c>
      <c r="H11" s="14">
        <f aca="true" t="shared" si="7" ref="H11:H28">G11/F11*100</f>
        <v>59.174635128334174</v>
      </c>
      <c r="I11" s="15">
        <v>25.9</v>
      </c>
      <c r="J11" s="16">
        <v>19.2</v>
      </c>
      <c r="K11" s="14">
        <f t="shared" si="1"/>
        <v>74.13127413127413</v>
      </c>
      <c r="L11" s="15">
        <v>51</v>
      </c>
      <c r="M11" s="16">
        <v>21</v>
      </c>
      <c r="N11" s="14">
        <f aca="true" t="shared" si="8" ref="N11:N28">M11/L11*100</f>
        <v>41.17647058823529</v>
      </c>
      <c r="O11" s="15">
        <v>105</v>
      </c>
      <c r="P11" s="16">
        <v>24.6</v>
      </c>
      <c r="Q11" s="14">
        <f aca="true" t="shared" si="9" ref="Q11:Q28">P11/O11*100</f>
        <v>23.42857142857143</v>
      </c>
      <c r="R11" s="15">
        <v>265</v>
      </c>
      <c r="S11" s="34">
        <v>108.5</v>
      </c>
      <c r="T11" s="14">
        <f>S11/R11*100</f>
        <v>40.943396226415096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70</v>
      </c>
      <c r="Y11" s="17">
        <v>24</v>
      </c>
      <c r="Z11" s="14">
        <f aca="true" t="shared" si="11" ref="Z11:Z28">Y11/X11*100</f>
        <v>34.285714285714285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37">
        <v>5650.2</v>
      </c>
      <c r="AK11" s="34">
        <v>2636.9</v>
      </c>
      <c r="AL11" s="14">
        <f aca="true" t="shared" si="15" ref="AL11:AL28">AK11/AJ11*100</f>
        <v>46.66914445506354</v>
      </c>
      <c r="AM11" s="37">
        <v>1896.9</v>
      </c>
      <c r="AN11" s="38">
        <v>1422.8</v>
      </c>
      <c r="AO11" s="14">
        <f aca="true" t="shared" si="16" ref="AO11:AO28">AN11/AM11*100</f>
        <v>75.00658969898254</v>
      </c>
      <c r="AP11" s="15">
        <v>1444.6</v>
      </c>
      <c r="AQ11" s="38">
        <v>593.2</v>
      </c>
      <c r="AR11" s="14">
        <f>AQ11/AP11*100</f>
        <v>41.06327010937284</v>
      </c>
      <c r="AS11" s="18">
        <v>6704.9</v>
      </c>
      <c r="AT11" s="19">
        <v>2610</v>
      </c>
      <c r="AU11" s="14">
        <f aca="true" t="shared" si="17" ref="AU11:AU28">AT11/AS11*100</f>
        <v>38.926755059732436</v>
      </c>
      <c r="AV11" s="26">
        <v>1357</v>
      </c>
      <c r="AW11" s="19">
        <v>997.5</v>
      </c>
      <c r="AX11" s="14">
        <f aca="true" t="shared" si="18" ref="AX11:AX28">AW11/AV11*100</f>
        <v>73.50773765659542</v>
      </c>
      <c r="AY11" s="21">
        <v>1070.6</v>
      </c>
      <c r="AZ11" s="19">
        <v>728.3</v>
      </c>
      <c r="BA11" s="14">
        <f t="shared" si="2"/>
        <v>68.02727442555576</v>
      </c>
      <c r="BB11" s="27">
        <v>2897.1</v>
      </c>
      <c r="BC11" s="23">
        <v>304.5</v>
      </c>
      <c r="BD11" s="14">
        <f aca="true" t="shared" si="19" ref="BD11:BD28">BC11/BB11*100</f>
        <v>10.51051051051051</v>
      </c>
      <c r="BE11" s="21">
        <v>696.1</v>
      </c>
      <c r="BF11" s="23">
        <v>410.8</v>
      </c>
      <c r="BG11" s="14">
        <f aca="true" t="shared" si="20" ref="BG11:BG28">BF11/BE11*100</f>
        <v>59.014509409567594</v>
      </c>
      <c r="BH11" s="21">
        <v>1601.5</v>
      </c>
      <c r="BI11" s="19">
        <v>783.5</v>
      </c>
      <c r="BJ11" s="14">
        <f aca="true" t="shared" si="21" ref="BJ11:BJ28">BI11/BH11*100</f>
        <v>48.92288479550421</v>
      </c>
      <c r="BK11" s="45">
        <f aca="true" t="shared" si="22" ref="BK11:BK28">C11-AS11</f>
        <v>-61.19999999999982</v>
      </c>
      <c r="BL11" s="45">
        <f aca="true" t="shared" si="23" ref="BL11:BL28">D11-AT11</f>
        <v>614.8000000000002</v>
      </c>
      <c r="BM11" s="14">
        <f aca="true" t="shared" si="24" ref="BM11:BM28">BL11/BK11*100</f>
        <v>-1004.5751633986962</v>
      </c>
      <c r="BN11" s="24">
        <f t="shared" si="3"/>
        <v>-61.19999999999982</v>
      </c>
      <c r="BO11" s="24">
        <f t="shared" si="4"/>
        <v>614.8000000000002</v>
      </c>
      <c r="BP11" s="14">
        <f aca="true" t="shared" si="25" ref="BP11:BP28">BO11/BN11*100</f>
        <v>-1004.5751633986962</v>
      </c>
      <c r="BQ11" s="6"/>
      <c r="BR11" s="25"/>
    </row>
    <row r="12" spans="1:70" ht="15.75">
      <c r="A12" s="11">
        <v>3</v>
      </c>
      <c r="B12" s="12" t="s">
        <v>29</v>
      </c>
      <c r="C12" s="13">
        <f t="shared" si="0"/>
        <v>5010.6</v>
      </c>
      <c r="D12" s="14">
        <f t="shared" si="5"/>
        <v>2707.8</v>
      </c>
      <c r="E12" s="14">
        <f t="shared" si="6"/>
        <v>54.04143216381272</v>
      </c>
      <c r="F12" s="37">
        <v>1629.9</v>
      </c>
      <c r="G12" s="16">
        <v>895.1</v>
      </c>
      <c r="H12" s="14">
        <f t="shared" si="7"/>
        <v>54.91747959997546</v>
      </c>
      <c r="I12" s="15">
        <v>91.1</v>
      </c>
      <c r="J12" s="16">
        <v>31</v>
      </c>
      <c r="K12" s="14">
        <f t="shared" si="1"/>
        <v>34.02854006586169</v>
      </c>
      <c r="L12" s="15">
        <v>10</v>
      </c>
      <c r="M12" s="16">
        <v>0.1</v>
      </c>
      <c r="N12" s="14">
        <f t="shared" si="8"/>
        <v>1</v>
      </c>
      <c r="O12" s="15">
        <v>250</v>
      </c>
      <c r="P12" s="16">
        <v>48.2</v>
      </c>
      <c r="Q12" s="14">
        <f t="shared" si="9"/>
        <v>19.28</v>
      </c>
      <c r="R12" s="28">
        <v>500</v>
      </c>
      <c r="S12" s="16">
        <v>200.2</v>
      </c>
      <c r="T12" s="14">
        <f aca="true" t="shared" si="26" ref="T12:T28">S12/R12*100</f>
        <v>40.04</v>
      </c>
      <c r="U12" s="15">
        <v>0</v>
      </c>
      <c r="V12" s="17">
        <v>0</v>
      </c>
      <c r="W12" s="14" t="e">
        <f t="shared" si="10"/>
        <v>#DIV/0!</v>
      </c>
      <c r="X12" s="15">
        <v>219</v>
      </c>
      <c r="Y12" s="17">
        <v>201.8</v>
      </c>
      <c r="Z12" s="14">
        <f t="shared" si="11"/>
        <v>92.14611872146119</v>
      </c>
      <c r="AA12" s="15">
        <v>1</v>
      </c>
      <c r="AB12" s="16">
        <v>0</v>
      </c>
      <c r="AC12" s="14">
        <f t="shared" si="12"/>
        <v>0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37">
        <v>3380.7</v>
      </c>
      <c r="AK12" s="16">
        <v>1812.7</v>
      </c>
      <c r="AL12" s="14">
        <f t="shared" si="15"/>
        <v>53.619072973052916</v>
      </c>
      <c r="AM12" s="15">
        <v>1675</v>
      </c>
      <c r="AN12" s="48">
        <v>1256.2</v>
      </c>
      <c r="AO12" s="14">
        <f t="shared" si="16"/>
        <v>74.99701492537314</v>
      </c>
      <c r="AP12" s="15">
        <v>378.4</v>
      </c>
      <c r="AQ12" s="16">
        <v>126.1</v>
      </c>
      <c r="AR12" s="14">
        <f aca="true" t="shared" si="27" ref="AR12:AR28">AQ12/AP12*100</f>
        <v>33.32452431289641</v>
      </c>
      <c r="AS12" s="44">
        <v>5194.9</v>
      </c>
      <c r="AT12" s="19">
        <v>2443.6</v>
      </c>
      <c r="AU12" s="14">
        <f t="shared" si="17"/>
        <v>47.038441548441746</v>
      </c>
      <c r="AV12" s="26">
        <v>1403.3</v>
      </c>
      <c r="AW12" s="19">
        <v>888.4</v>
      </c>
      <c r="AX12" s="14">
        <f t="shared" si="18"/>
        <v>63.30791705266159</v>
      </c>
      <c r="AY12" s="21">
        <v>1094.2</v>
      </c>
      <c r="AZ12" s="19">
        <v>678</v>
      </c>
      <c r="BA12" s="14">
        <f t="shared" si="2"/>
        <v>61.963078047888864</v>
      </c>
      <c r="BB12" s="42">
        <v>1855.5</v>
      </c>
      <c r="BC12" s="23">
        <v>299.5</v>
      </c>
      <c r="BD12" s="14">
        <f t="shared" si="19"/>
        <v>16.14120183239019</v>
      </c>
      <c r="BE12" s="21">
        <v>834.8</v>
      </c>
      <c r="BF12" s="23">
        <v>638.2</v>
      </c>
      <c r="BG12" s="14">
        <f t="shared" si="20"/>
        <v>76.44944896981313</v>
      </c>
      <c r="BH12" s="21">
        <v>939.7</v>
      </c>
      <c r="BI12" s="19">
        <v>511.3</v>
      </c>
      <c r="BJ12" s="14">
        <f t="shared" si="21"/>
        <v>54.410982228370756</v>
      </c>
      <c r="BK12" s="45">
        <f t="shared" si="22"/>
        <v>-184.29999999999927</v>
      </c>
      <c r="BL12" s="45">
        <f t="shared" si="23"/>
        <v>264.2000000000003</v>
      </c>
      <c r="BM12" s="14">
        <f t="shared" si="24"/>
        <v>-143.35322843190522</v>
      </c>
      <c r="BN12" s="24">
        <f t="shared" si="3"/>
        <v>-184.29999999999927</v>
      </c>
      <c r="BO12" s="24">
        <f t="shared" si="4"/>
        <v>264.2000000000003</v>
      </c>
      <c r="BP12" s="14">
        <f t="shared" si="25"/>
        <v>-143.35322843190522</v>
      </c>
      <c r="BQ12" s="6"/>
      <c r="BR12" s="25"/>
    </row>
    <row r="13" spans="1:70" ht="15" customHeight="1">
      <c r="A13" s="11">
        <v>4</v>
      </c>
      <c r="B13" s="12" t="s">
        <v>30</v>
      </c>
      <c r="C13" s="36">
        <f t="shared" si="0"/>
        <v>4743.9</v>
      </c>
      <c r="D13" s="14">
        <f t="shared" si="5"/>
        <v>2497.7</v>
      </c>
      <c r="E13" s="14">
        <f t="shared" si="6"/>
        <v>52.650772571091295</v>
      </c>
      <c r="F13" s="37">
        <v>1562.8</v>
      </c>
      <c r="G13" s="16">
        <v>928.6</v>
      </c>
      <c r="H13" s="14">
        <f t="shared" si="7"/>
        <v>59.4189915536217</v>
      </c>
      <c r="I13" s="15">
        <v>225</v>
      </c>
      <c r="J13" s="16">
        <v>108.5</v>
      </c>
      <c r="K13" s="14">
        <f t="shared" si="1"/>
        <v>48.22222222222222</v>
      </c>
      <c r="L13" s="15">
        <v>28</v>
      </c>
      <c r="M13" s="16">
        <v>53.6</v>
      </c>
      <c r="N13" s="14">
        <f t="shared" si="8"/>
        <v>191.42857142857144</v>
      </c>
      <c r="O13" s="15">
        <v>89</v>
      </c>
      <c r="P13" s="38">
        <v>9</v>
      </c>
      <c r="Q13" s="14">
        <f t="shared" si="9"/>
        <v>10.112359550561797</v>
      </c>
      <c r="R13" s="15">
        <v>550.1</v>
      </c>
      <c r="S13" s="16">
        <v>149.2</v>
      </c>
      <c r="T13" s="14">
        <v>3</v>
      </c>
      <c r="U13" s="15">
        <v>0</v>
      </c>
      <c r="V13" s="17">
        <v>0</v>
      </c>
      <c r="W13" s="14" t="e">
        <f t="shared" si="10"/>
        <v>#DIV/0!</v>
      </c>
      <c r="X13" s="15">
        <v>130</v>
      </c>
      <c r="Y13" s="17">
        <v>161.5</v>
      </c>
      <c r="Z13" s="14">
        <f t="shared" si="11"/>
        <v>124.23076923076923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37">
        <v>3181.1</v>
      </c>
      <c r="AK13" s="16">
        <v>1569.1</v>
      </c>
      <c r="AL13" s="14">
        <f t="shared" si="15"/>
        <v>49.3257049448304</v>
      </c>
      <c r="AM13" s="15">
        <v>548</v>
      </c>
      <c r="AN13" s="48">
        <v>411</v>
      </c>
      <c r="AO13" s="14">
        <f t="shared" si="16"/>
        <v>75</v>
      </c>
      <c r="AP13" s="15">
        <v>1239</v>
      </c>
      <c r="AQ13" s="16">
        <v>698.9</v>
      </c>
      <c r="AR13" s="14">
        <f t="shared" si="27"/>
        <v>56.40839386602098</v>
      </c>
      <c r="AS13" s="27">
        <v>5025.5</v>
      </c>
      <c r="AT13" s="19">
        <v>2640.8</v>
      </c>
      <c r="AU13" s="14">
        <f t="shared" si="17"/>
        <v>52.54800517361456</v>
      </c>
      <c r="AV13" s="26">
        <v>1300</v>
      </c>
      <c r="AW13" s="19">
        <v>854.9</v>
      </c>
      <c r="AX13" s="14">
        <f t="shared" si="18"/>
        <v>65.76153846153846</v>
      </c>
      <c r="AY13" s="21">
        <v>1011.9</v>
      </c>
      <c r="AZ13" s="19">
        <v>656.3</v>
      </c>
      <c r="BA13" s="14">
        <f t="shared" si="2"/>
        <v>64.8581875679415</v>
      </c>
      <c r="BB13" s="27">
        <v>1764.9</v>
      </c>
      <c r="BC13" s="41">
        <v>242</v>
      </c>
      <c r="BD13" s="14">
        <f t="shared" si="19"/>
        <v>13.71182503257975</v>
      </c>
      <c r="BE13" s="21">
        <v>1002.4</v>
      </c>
      <c r="BF13" s="43">
        <v>953.9</v>
      </c>
      <c r="BG13" s="14">
        <f t="shared" si="20"/>
        <v>95.16161213088587</v>
      </c>
      <c r="BH13" s="21">
        <v>862.9</v>
      </c>
      <c r="BI13" s="19">
        <v>520.7</v>
      </c>
      <c r="BJ13" s="14">
        <f t="shared" si="21"/>
        <v>60.343029319735784</v>
      </c>
      <c r="BK13" s="45">
        <f t="shared" si="22"/>
        <v>-281.60000000000036</v>
      </c>
      <c r="BL13" s="45">
        <f t="shared" si="23"/>
        <v>-143.10000000000036</v>
      </c>
      <c r="BM13" s="14">
        <f>BL13/BK13*100</f>
        <v>50.81676136363643</v>
      </c>
      <c r="BN13" s="24">
        <f t="shared" si="3"/>
        <v>-281.60000000000036</v>
      </c>
      <c r="BO13" s="24">
        <f t="shared" si="4"/>
        <v>-143.10000000000036</v>
      </c>
      <c r="BP13" s="14">
        <f>BO13/BN13*100</f>
        <v>50.81676136363643</v>
      </c>
      <c r="BQ13" s="6"/>
      <c r="BR13" s="25"/>
    </row>
    <row r="14" spans="1:70" ht="15.75">
      <c r="A14" s="11">
        <v>5</v>
      </c>
      <c r="B14" s="12" t="s">
        <v>31</v>
      </c>
      <c r="C14" s="13">
        <f t="shared" si="0"/>
        <v>5552.299999999999</v>
      </c>
      <c r="D14" s="53">
        <f t="shared" si="5"/>
        <v>3752.9</v>
      </c>
      <c r="E14" s="14">
        <f t="shared" si="6"/>
        <v>67.5918087999568</v>
      </c>
      <c r="F14" s="37">
        <v>1099.1</v>
      </c>
      <c r="G14" s="16">
        <v>765</v>
      </c>
      <c r="H14" s="14">
        <f t="shared" si="7"/>
        <v>69.6024019652443</v>
      </c>
      <c r="I14" s="15">
        <v>67</v>
      </c>
      <c r="J14" s="16">
        <v>40.3</v>
      </c>
      <c r="K14" s="14">
        <f t="shared" si="1"/>
        <v>60.14925373134328</v>
      </c>
      <c r="L14" s="15">
        <v>0</v>
      </c>
      <c r="M14" s="16">
        <v>89.4</v>
      </c>
      <c r="N14" s="14" t="e">
        <f t="shared" si="8"/>
        <v>#DIV/0!</v>
      </c>
      <c r="O14" s="15">
        <v>120</v>
      </c>
      <c r="P14" s="38">
        <v>27.8</v>
      </c>
      <c r="Q14" s="14">
        <f t="shared" si="9"/>
        <v>23.166666666666664</v>
      </c>
      <c r="R14" s="15">
        <v>315</v>
      </c>
      <c r="S14" s="16">
        <v>129.7</v>
      </c>
      <c r="T14" s="14">
        <f t="shared" si="26"/>
        <v>41.17460317460317</v>
      </c>
      <c r="U14" s="15">
        <v>0</v>
      </c>
      <c r="V14" s="17">
        <v>0</v>
      </c>
      <c r="W14" s="14" t="e">
        <f t="shared" si="10"/>
        <v>#DIV/0!</v>
      </c>
      <c r="X14" s="15">
        <v>300</v>
      </c>
      <c r="Y14" s="17">
        <v>243.3</v>
      </c>
      <c r="Z14" s="14">
        <f t="shared" si="11"/>
        <v>81.10000000000001</v>
      </c>
      <c r="AA14" s="15">
        <v>20</v>
      </c>
      <c r="AB14" s="16">
        <v>6.1</v>
      </c>
      <c r="AC14" s="14">
        <f t="shared" si="12"/>
        <v>30.5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37">
        <v>4453.2</v>
      </c>
      <c r="AK14" s="16">
        <v>2987.9</v>
      </c>
      <c r="AL14" s="14">
        <f t="shared" si="15"/>
        <v>67.09557172370431</v>
      </c>
      <c r="AM14" s="15">
        <v>1145.1</v>
      </c>
      <c r="AN14" s="48">
        <v>858.8</v>
      </c>
      <c r="AO14" s="14">
        <f t="shared" si="16"/>
        <v>74.9978167845603</v>
      </c>
      <c r="AP14" s="15">
        <v>1125.3</v>
      </c>
      <c r="AQ14" s="38">
        <v>553.5</v>
      </c>
      <c r="AR14" s="14">
        <f t="shared" si="27"/>
        <v>49.18688349773394</v>
      </c>
      <c r="AS14" s="27">
        <v>5841.9</v>
      </c>
      <c r="AT14" s="43">
        <v>3805</v>
      </c>
      <c r="AU14" s="14">
        <f t="shared" si="17"/>
        <v>65.13291908454441</v>
      </c>
      <c r="AV14" s="40">
        <v>1146.8</v>
      </c>
      <c r="AW14" s="19">
        <v>781.4</v>
      </c>
      <c r="AX14" s="14">
        <f t="shared" si="18"/>
        <v>68.13742588071155</v>
      </c>
      <c r="AY14" s="21">
        <v>755.7</v>
      </c>
      <c r="AZ14" s="43">
        <v>496.8</v>
      </c>
      <c r="BA14" s="14">
        <f t="shared" si="2"/>
        <v>65.74037316395395</v>
      </c>
      <c r="BB14" s="27">
        <v>1266.5</v>
      </c>
      <c r="BC14" s="23">
        <v>593.6</v>
      </c>
      <c r="BD14" s="14">
        <f t="shared" si="19"/>
        <v>46.86932491117252</v>
      </c>
      <c r="BE14" s="21">
        <v>978.4</v>
      </c>
      <c r="BF14" s="23">
        <v>476.3</v>
      </c>
      <c r="BG14" s="14">
        <f t="shared" si="20"/>
        <v>48.681520850367946</v>
      </c>
      <c r="BH14" s="21">
        <v>2342.3</v>
      </c>
      <c r="BI14" s="35">
        <v>1877.7</v>
      </c>
      <c r="BJ14" s="14">
        <f t="shared" si="21"/>
        <v>80.16479528668403</v>
      </c>
      <c r="BK14" s="45">
        <f t="shared" si="22"/>
        <v>-289.60000000000036</v>
      </c>
      <c r="BL14" s="45">
        <f t="shared" si="23"/>
        <v>-52.09999999999991</v>
      </c>
      <c r="BM14" s="14">
        <f t="shared" si="24"/>
        <v>17.990331491712652</v>
      </c>
      <c r="BN14" s="24">
        <f t="shared" si="3"/>
        <v>-289.60000000000036</v>
      </c>
      <c r="BO14" s="24">
        <f t="shared" si="4"/>
        <v>-52.09999999999991</v>
      </c>
      <c r="BP14" s="14">
        <f t="shared" si="25"/>
        <v>17.990331491712652</v>
      </c>
      <c r="BQ14" s="6"/>
      <c r="BR14" s="25"/>
    </row>
    <row r="15" spans="1:70" ht="15.75">
      <c r="A15" s="11">
        <v>6</v>
      </c>
      <c r="B15" s="12" t="s">
        <v>32</v>
      </c>
      <c r="C15" s="13">
        <f>F15+AJ15</f>
        <v>5636</v>
      </c>
      <c r="D15" s="53">
        <f t="shared" si="5"/>
        <v>2907.5</v>
      </c>
      <c r="E15" s="14">
        <f t="shared" si="6"/>
        <v>51.58800567778567</v>
      </c>
      <c r="F15" s="37">
        <v>1193.7</v>
      </c>
      <c r="G15" s="16">
        <v>765.9</v>
      </c>
      <c r="H15" s="14">
        <f t="shared" si="7"/>
        <v>64.16184971098265</v>
      </c>
      <c r="I15" s="15">
        <v>29</v>
      </c>
      <c r="J15" s="16">
        <v>15.9</v>
      </c>
      <c r="K15" s="14">
        <f t="shared" si="1"/>
        <v>54.82758620689655</v>
      </c>
      <c r="L15" s="15">
        <v>0</v>
      </c>
      <c r="M15" s="16">
        <v>0</v>
      </c>
      <c r="N15" s="14" t="e">
        <f t="shared" si="8"/>
        <v>#DIV/0!</v>
      </c>
      <c r="O15" s="15">
        <v>158</v>
      </c>
      <c r="P15" s="16">
        <v>108.5</v>
      </c>
      <c r="Q15" s="14">
        <f t="shared" si="9"/>
        <v>68.67088607594937</v>
      </c>
      <c r="R15" s="15">
        <v>363</v>
      </c>
      <c r="S15" s="16">
        <v>161.4</v>
      </c>
      <c r="T15" s="14">
        <f t="shared" si="26"/>
        <v>44.46280991735537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105.5</v>
      </c>
      <c r="Z15" s="14">
        <f t="shared" si="11"/>
        <v>62.05882352941177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37">
        <v>4442.3</v>
      </c>
      <c r="AK15" s="16">
        <v>2141.6</v>
      </c>
      <c r="AL15" s="14">
        <f t="shared" si="15"/>
        <v>48.209260968417254</v>
      </c>
      <c r="AM15" s="15">
        <v>1790.4</v>
      </c>
      <c r="AN15" s="16">
        <v>1342.8</v>
      </c>
      <c r="AO15" s="14">
        <f t="shared" si="16"/>
        <v>74.99999999999999</v>
      </c>
      <c r="AP15" s="15">
        <v>1313.4</v>
      </c>
      <c r="AQ15" s="16">
        <v>566.6</v>
      </c>
      <c r="AR15" s="14">
        <f t="shared" si="27"/>
        <v>43.13994213491701</v>
      </c>
      <c r="AS15" s="27">
        <v>5852.8</v>
      </c>
      <c r="AT15" s="19">
        <v>2053.6</v>
      </c>
      <c r="AU15" s="14">
        <f t="shared" si="17"/>
        <v>35.08747949699289</v>
      </c>
      <c r="AV15" s="26">
        <v>1272.5</v>
      </c>
      <c r="AW15" s="19">
        <v>761.4</v>
      </c>
      <c r="AX15" s="14">
        <f t="shared" si="18"/>
        <v>59.83497053045187</v>
      </c>
      <c r="AY15" s="21">
        <v>1100.3</v>
      </c>
      <c r="AZ15" s="19">
        <v>674.8</v>
      </c>
      <c r="BA15" s="14">
        <f t="shared" si="2"/>
        <v>61.32872852858311</v>
      </c>
      <c r="BB15" s="27">
        <v>2378.8</v>
      </c>
      <c r="BC15" s="23">
        <v>229.7</v>
      </c>
      <c r="BD15" s="14">
        <f t="shared" si="19"/>
        <v>9.65612914074323</v>
      </c>
      <c r="BE15" s="21">
        <v>621.8</v>
      </c>
      <c r="BF15" s="23">
        <v>420</v>
      </c>
      <c r="BG15" s="14">
        <f t="shared" si="20"/>
        <v>67.54583467352847</v>
      </c>
      <c r="BH15" s="21">
        <v>1442.7</v>
      </c>
      <c r="BI15" s="19">
        <v>534.1</v>
      </c>
      <c r="BJ15" s="14">
        <f t="shared" si="21"/>
        <v>37.02086365841824</v>
      </c>
      <c r="BK15" s="45">
        <f t="shared" si="22"/>
        <v>-216.80000000000018</v>
      </c>
      <c r="BL15" s="45">
        <f t="shared" si="23"/>
        <v>853.9000000000001</v>
      </c>
      <c r="BM15" s="14">
        <f t="shared" si="24"/>
        <v>-393.86531365313624</v>
      </c>
      <c r="BN15" s="24">
        <f t="shared" si="3"/>
        <v>-216.80000000000018</v>
      </c>
      <c r="BO15" s="24">
        <f t="shared" si="4"/>
        <v>853.9000000000001</v>
      </c>
      <c r="BP15" s="14">
        <f t="shared" si="25"/>
        <v>-393.86531365313624</v>
      </c>
      <c r="BQ15" s="6"/>
      <c r="BR15" s="25"/>
    </row>
    <row r="16" spans="1:70" ht="15.75">
      <c r="A16" s="11">
        <v>7</v>
      </c>
      <c r="B16" s="12" t="s">
        <v>33</v>
      </c>
      <c r="C16" s="13">
        <f t="shared" si="0"/>
        <v>5690.2</v>
      </c>
      <c r="D16" s="33">
        <f t="shared" si="5"/>
        <v>3674.5</v>
      </c>
      <c r="E16" s="14">
        <f t="shared" si="6"/>
        <v>64.57593757688657</v>
      </c>
      <c r="F16" s="37">
        <v>961</v>
      </c>
      <c r="G16" s="16">
        <v>627.1</v>
      </c>
      <c r="H16" s="14">
        <f t="shared" si="7"/>
        <v>65.25494276795006</v>
      </c>
      <c r="I16" s="15">
        <v>26</v>
      </c>
      <c r="J16" s="16">
        <v>12.5</v>
      </c>
      <c r="K16" s="14">
        <f t="shared" si="1"/>
        <v>48.07692307692308</v>
      </c>
      <c r="L16" s="15">
        <v>0</v>
      </c>
      <c r="M16" s="16">
        <v>0</v>
      </c>
      <c r="N16" s="14" t="e">
        <f t="shared" si="8"/>
        <v>#DIV/0!</v>
      </c>
      <c r="O16" s="15">
        <v>100</v>
      </c>
      <c r="P16" s="38">
        <v>51.8</v>
      </c>
      <c r="Q16" s="47">
        <f t="shared" si="9"/>
        <v>51.800000000000004</v>
      </c>
      <c r="R16" s="15">
        <v>327.2</v>
      </c>
      <c r="S16" s="38">
        <v>160.9</v>
      </c>
      <c r="T16" s="14">
        <f t="shared" si="26"/>
        <v>49.174816625916876</v>
      </c>
      <c r="U16" s="15">
        <v>0</v>
      </c>
      <c r="V16" s="17">
        <v>0</v>
      </c>
      <c r="W16" s="14" t="e">
        <f t="shared" si="10"/>
        <v>#DIV/0!</v>
      </c>
      <c r="X16" s="15">
        <v>120</v>
      </c>
      <c r="Y16" s="17">
        <v>85</v>
      </c>
      <c r="Z16" s="14">
        <f t="shared" si="11"/>
        <v>70.83333333333334</v>
      </c>
      <c r="AA16" s="15">
        <v>8</v>
      </c>
      <c r="AB16" s="16">
        <v>5.9</v>
      </c>
      <c r="AC16" s="14">
        <f t="shared" si="12"/>
        <v>73.75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37">
        <v>4729.2</v>
      </c>
      <c r="AK16" s="34">
        <v>3047.4</v>
      </c>
      <c r="AL16" s="14">
        <f t="shared" si="15"/>
        <v>64.43795990865263</v>
      </c>
      <c r="AM16" s="15">
        <v>1510.9</v>
      </c>
      <c r="AN16" s="16">
        <v>1133.3</v>
      </c>
      <c r="AO16" s="14">
        <f t="shared" si="16"/>
        <v>75.00827321464027</v>
      </c>
      <c r="AP16" s="15">
        <v>2181.5</v>
      </c>
      <c r="AQ16" s="16">
        <v>1578.9</v>
      </c>
      <c r="AR16" s="14">
        <f t="shared" si="27"/>
        <v>72.37680495072199</v>
      </c>
      <c r="AS16" s="27">
        <v>5887.2</v>
      </c>
      <c r="AT16" s="19">
        <v>3388.3</v>
      </c>
      <c r="AU16" s="14">
        <f t="shared" si="17"/>
        <v>57.55367577116457</v>
      </c>
      <c r="AV16" s="40">
        <v>1301</v>
      </c>
      <c r="AW16" s="19">
        <v>923.9</v>
      </c>
      <c r="AX16" s="14">
        <f t="shared" si="18"/>
        <v>71.01460415065334</v>
      </c>
      <c r="AY16" s="21">
        <v>969.2</v>
      </c>
      <c r="AZ16" s="19">
        <v>685.5</v>
      </c>
      <c r="BA16" s="14">
        <f t="shared" si="2"/>
        <v>70.72843582335948</v>
      </c>
      <c r="BB16" s="27">
        <v>1221.9</v>
      </c>
      <c r="BC16" s="23">
        <v>204.7</v>
      </c>
      <c r="BD16" s="14">
        <f t="shared" si="19"/>
        <v>16.752598412308696</v>
      </c>
      <c r="BE16" s="39">
        <v>1046.1</v>
      </c>
      <c r="BF16" s="23">
        <v>560.6</v>
      </c>
      <c r="BG16" s="14">
        <f t="shared" si="20"/>
        <v>53.58952299015392</v>
      </c>
      <c r="BH16" s="21">
        <v>2220.3</v>
      </c>
      <c r="BI16" s="19">
        <v>1632.6</v>
      </c>
      <c r="BJ16" s="14">
        <f t="shared" si="21"/>
        <v>73.53060397243615</v>
      </c>
      <c r="BK16" s="45">
        <f t="shared" si="22"/>
        <v>-197</v>
      </c>
      <c r="BL16" s="45">
        <f t="shared" si="23"/>
        <v>286.1999999999998</v>
      </c>
      <c r="BM16" s="14">
        <f t="shared" si="24"/>
        <v>-145.2791878172588</v>
      </c>
      <c r="BN16" s="24">
        <f t="shared" si="3"/>
        <v>-197</v>
      </c>
      <c r="BO16" s="24">
        <f t="shared" si="4"/>
        <v>286.1999999999998</v>
      </c>
      <c r="BP16" s="14">
        <f t="shared" si="25"/>
        <v>-145.2791878172588</v>
      </c>
      <c r="BQ16" s="6"/>
      <c r="BR16" s="25"/>
    </row>
    <row r="17" spans="1:70" ht="15" customHeight="1">
      <c r="A17" s="11">
        <v>8</v>
      </c>
      <c r="B17" s="12" t="s">
        <v>34</v>
      </c>
      <c r="C17" s="13">
        <f t="shared" si="0"/>
        <v>52064.8</v>
      </c>
      <c r="D17" s="14">
        <f t="shared" si="5"/>
        <v>26385.2</v>
      </c>
      <c r="E17" s="14">
        <f t="shared" si="6"/>
        <v>50.677617123277145</v>
      </c>
      <c r="F17" s="37">
        <v>36605.4</v>
      </c>
      <c r="G17" s="16">
        <v>22704.7</v>
      </c>
      <c r="H17" s="14">
        <f t="shared" si="7"/>
        <v>62.02554814317013</v>
      </c>
      <c r="I17" s="15">
        <v>20400</v>
      </c>
      <c r="J17" s="16">
        <v>13917.4</v>
      </c>
      <c r="K17" s="14">
        <f t="shared" si="1"/>
        <v>68.22254901960784</v>
      </c>
      <c r="L17" s="15">
        <v>20</v>
      </c>
      <c r="M17" s="16">
        <v>27.6</v>
      </c>
      <c r="N17" s="14">
        <f t="shared" si="8"/>
        <v>138</v>
      </c>
      <c r="O17" s="15">
        <v>3700</v>
      </c>
      <c r="P17" s="16">
        <v>1027.9</v>
      </c>
      <c r="Q17" s="14">
        <f t="shared" si="9"/>
        <v>27.781081081081084</v>
      </c>
      <c r="R17" s="15">
        <v>8650</v>
      </c>
      <c r="S17" s="17">
        <v>4281.9</v>
      </c>
      <c r="T17" s="14">
        <f t="shared" si="26"/>
        <v>49.50173410404624</v>
      </c>
      <c r="U17" s="15">
        <v>1170</v>
      </c>
      <c r="V17" s="17">
        <v>859.2</v>
      </c>
      <c r="W17" s="14">
        <f t="shared" si="10"/>
        <v>73.43589743589743</v>
      </c>
      <c r="X17" s="15">
        <v>30</v>
      </c>
      <c r="Y17" s="17">
        <v>60</v>
      </c>
      <c r="Z17" s="14">
        <f t="shared" si="11"/>
        <v>200</v>
      </c>
      <c r="AA17" s="15">
        <v>50</v>
      </c>
      <c r="AB17" s="16">
        <v>67.1</v>
      </c>
      <c r="AC17" s="14">
        <f t="shared" si="12"/>
        <v>134.2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468.8</v>
      </c>
      <c r="AI17" s="14">
        <f t="shared" si="14"/>
        <v>93.76</v>
      </c>
      <c r="AJ17" s="37">
        <v>15459.4</v>
      </c>
      <c r="AK17" s="16">
        <v>3680.5</v>
      </c>
      <c r="AL17" s="14">
        <f t="shared" si="15"/>
        <v>23.80752163732098</v>
      </c>
      <c r="AM17" s="15">
        <v>0</v>
      </c>
      <c r="AN17" s="16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7"/>
        <v>#DIV/0!</v>
      </c>
      <c r="AS17" s="27">
        <v>53644.5</v>
      </c>
      <c r="AT17" s="19">
        <v>19554.3</v>
      </c>
      <c r="AU17" s="14">
        <f t="shared" si="17"/>
        <v>36.451639963090344</v>
      </c>
      <c r="AV17" s="26">
        <v>7241.4</v>
      </c>
      <c r="AW17" s="19">
        <v>3598.7</v>
      </c>
      <c r="AX17" s="14">
        <f t="shared" si="18"/>
        <v>49.69619134421521</v>
      </c>
      <c r="AY17" s="21">
        <v>5949.4</v>
      </c>
      <c r="AZ17" s="19">
        <v>3372.2</v>
      </c>
      <c r="BA17" s="14">
        <f t="shared" si="2"/>
        <v>56.681346018085854</v>
      </c>
      <c r="BB17" s="27">
        <v>13850.8</v>
      </c>
      <c r="BC17" s="23">
        <v>4596.6</v>
      </c>
      <c r="BD17" s="14">
        <f t="shared" si="19"/>
        <v>33.18653074190661</v>
      </c>
      <c r="BE17" s="21">
        <v>25354</v>
      </c>
      <c r="BF17" s="23">
        <v>7565.9</v>
      </c>
      <c r="BG17" s="14">
        <f t="shared" si="20"/>
        <v>29.8410507217796</v>
      </c>
      <c r="BH17" s="21">
        <v>5753.8</v>
      </c>
      <c r="BI17" s="19">
        <v>3336.8</v>
      </c>
      <c r="BJ17" s="14">
        <f t="shared" si="21"/>
        <v>57.99297855330391</v>
      </c>
      <c r="BK17" s="45">
        <f t="shared" si="22"/>
        <v>-1579.699999999997</v>
      </c>
      <c r="BL17" s="45">
        <f t="shared" si="23"/>
        <v>6830.9000000000015</v>
      </c>
      <c r="BM17" s="14">
        <f t="shared" si="24"/>
        <v>-432.4175476356279</v>
      </c>
      <c r="BN17" s="24">
        <f t="shared" si="3"/>
        <v>-1579.699999999997</v>
      </c>
      <c r="BO17" s="24">
        <f t="shared" si="4"/>
        <v>6830.9000000000015</v>
      </c>
      <c r="BP17" s="14">
        <f t="shared" si="25"/>
        <v>-432.4175476356279</v>
      </c>
      <c r="BQ17" s="6"/>
      <c r="BR17" s="25"/>
    </row>
    <row r="18" spans="1:70" ht="15.75">
      <c r="A18" s="11">
        <v>9</v>
      </c>
      <c r="B18" s="12" t="s">
        <v>35</v>
      </c>
      <c r="C18" s="49">
        <f t="shared" si="0"/>
        <v>7663.4</v>
      </c>
      <c r="D18" s="46">
        <f t="shared" si="5"/>
        <v>4622.9</v>
      </c>
      <c r="E18" s="14">
        <f t="shared" si="6"/>
        <v>60.32439909178693</v>
      </c>
      <c r="F18" s="37">
        <v>1124.7</v>
      </c>
      <c r="G18" s="16">
        <v>764.5</v>
      </c>
      <c r="H18" s="14">
        <f t="shared" si="7"/>
        <v>67.97368187072108</v>
      </c>
      <c r="I18" s="15">
        <v>48</v>
      </c>
      <c r="J18" s="16">
        <v>23.1</v>
      </c>
      <c r="K18" s="14">
        <f t="shared" si="1"/>
        <v>48.125</v>
      </c>
      <c r="L18" s="15">
        <v>31</v>
      </c>
      <c r="M18" s="16">
        <v>24.3</v>
      </c>
      <c r="N18" s="14">
        <f t="shared" si="8"/>
        <v>78.38709677419355</v>
      </c>
      <c r="O18" s="15">
        <v>75</v>
      </c>
      <c r="P18" s="16">
        <v>30.9</v>
      </c>
      <c r="Q18" s="14">
        <f t="shared" si="9"/>
        <v>41.199999999999996</v>
      </c>
      <c r="R18" s="15">
        <v>377</v>
      </c>
      <c r="S18" s="16">
        <v>150.4</v>
      </c>
      <c r="T18" s="14">
        <f t="shared" si="26"/>
        <v>39.89389920424403</v>
      </c>
      <c r="U18" s="15">
        <v>0</v>
      </c>
      <c r="V18" s="17">
        <v>0</v>
      </c>
      <c r="W18" s="14" t="e">
        <f t="shared" si="10"/>
        <v>#DIV/0!</v>
      </c>
      <c r="X18" s="29">
        <v>58</v>
      </c>
      <c r="Y18" s="34">
        <v>65.8</v>
      </c>
      <c r="Z18" s="14">
        <f t="shared" si="11"/>
        <v>113.44827586206895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37">
        <v>6538.7</v>
      </c>
      <c r="AK18" s="48">
        <v>3858.4</v>
      </c>
      <c r="AL18" s="14">
        <f t="shared" si="15"/>
        <v>59.00867144845306</v>
      </c>
      <c r="AM18" s="15">
        <v>1499.6</v>
      </c>
      <c r="AN18" s="16">
        <v>1124.7</v>
      </c>
      <c r="AO18" s="14">
        <f t="shared" si="16"/>
        <v>75.00000000000001</v>
      </c>
      <c r="AP18" s="15">
        <v>2765</v>
      </c>
      <c r="AQ18" s="16">
        <v>1451.3</v>
      </c>
      <c r="AR18" s="14">
        <f t="shared" si="27"/>
        <v>52.488245931283906</v>
      </c>
      <c r="AS18" s="27">
        <v>8171.4</v>
      </c>
      <c r="AT18" s="41">
        <v>5255.3</v>
      </c>
      <c r="AU18" s="14">
        <f t="shared" si="17"/>
        <v>64.31333675991876</v>
      </c>
      <c r="AV18" s="26">
        <v>1584.9</v>
      </c>
      <c r="AW18" s="19">
        <v>1210.9</v>
      </c>
      <c r="AX18" s="14">
        <f t="shared" si="18"/>
        <v>76.40229667486908</v>
      </c>
      <c r="AY18" s="21">
        <v>1031.3</v>
      </c>
      <c r="AZ18" s="19">
        <v>791</v>
      </c>
      <c r="BA18" s="14">
        <f t="shared" si="2"/>
        <v>76.69931154853099</v>
      </c>
      <c r="BB18" s="44">
        <v>3301.2</v>
      </c>
      <c r="BC18" s="23">
        <v>2064.6</v>
      </c>
      <c r="BD18" s="14">
        <f t="shared" si="19"/>
        <v>62.54089422028354</v>
      </c>
      <c r="BE18" s="21">
        <v>569.2</v>
      </c>
      <c r="BF18" s="23">
        <v>286.1</v>
      </c>
      <c r="BG18" s="14">
        <f t="shared" si="20"/>
        <v>50.2635277582572</v>
      </c>
      <c r="BH18" s="21">
        <v>2617.2</v>
      </c>
      <c r="BI18" s="41">
        <v>1628</v>
      </c>
      <c r="BJ18" s="14">
        <f t="shared" si="21"/>
        <v>62.203882011309794</v>
      </c>
      <c r="BK18" s="45">
        <f t="shared" si="22"/>
        <v>-508</v>
      </c>
      <c r="BL18" s="45">
        <f t="shared" si="23"/>
        <v>-632.4000000000005</v>
      </c>
      <c r="BM18" s="14">
        <f t="shared" si="24"/>
        <v>124.48818897637805</v>
      </c>
      <c r="BN18" s="24">
        <f t="shared" si="3"/>
        <v>-508</v>
      </c>
      <c r="BO18" s="24">
        <f t="shared" si="4"/>
        <v>-632.4000000000005</v>
      </c>
      <c r="BP18" s="14">
        <f t="shared" si="25"/>
        <v>124.48818897637805</v>
      </c>
      <c r="BQ18" s="6"/>
      <c r="BR18" s="25"/>
    </row>
    <row r="19" spans="1:70" ht="15.75">
      <c r="A19" s="11">
        <v>10</v>
      </c>
      <c r="B19" s="12" t="s">
        <v>36</v>
      </c>
      <c r="C19" s="13">
        <f t="shared" si="0"/>
        <v>6536.200000000001</v>
      </c>
      <c r="D19" s="14">
        <f t="shared" si="5"/>
        <v>3908</v>
      </c>
      <c r="E19" s="14">
        <f t="shared" si="6"/>
        <v>59.79009210244484</v>
      </c>
      <c r="F19" s="37">
        <v>2426.9</v>
      </c>
      <c r="G19" s="16">
        <v>1995.7</v>
      </c>
      <c r="H19" s="14">
        <f t="shared" si="7"/>
        <v>82.23247764638015</v>
      </c>
      <c r="I19" s="15">
        <v>69</v>
      </c>
      <c r="J19" s="34">
        <v>35.6</v>
      </c>
      <c r="K19" s="14">
        <f t="shared" si="1"/>
        <v>51.59420289855072</v>
      </c>
      <c r="L19" s="15">
        <v>91</v>
      </c>
      <c r="M19" s="16">
        <v>39.5</v>
      </c>
      <c r="N19" s="14">
        <f t="shared" si="8"/>
        <v>43.40659340659341</v>
      </c>
      <c r="O19" s="15">
        <v>154</v>
      </c>
      <c r="P19" s="16">
        <v>37.6</v>
      </c>
      <c r="Q19" s="14">
        <f t="shared" si="9"/>
        <v>24.415584415584416</v>
      </c>
      <c r="R19" s="15">
        <v>327</v>
      </c>
      <c r="S19" s="16">
        <v>150.8</v>
      </c>
      <c r="T19" s="14">
        <f t="shared" si="26"/>
        <v>46.116207951070336</v>
      </c>
      <c r="U19" s="15">
        <v>0</v>
      </c>
      <c r="V19" s="17">
        <v>0</v>
      </c>
      <c r="W19" s="14" t="e">
        <f t="shared" si="10"/>
        <v>#DIV/0!</v>
      </c>
      <c r="X19" s="29">
        <v>200</v>
      </c>
      <c r="Y19" s="17">
        <v>101.2</v>
      </c>
      <c r="Z19" s="14">
        <f t="shared" si="11"/>
        <v>50.6</v>
      </c>
      <c r="AA19" s="15">
        <v>50</v>
      </c>
      <c r="AB19" s="16">
        <v>50</v>
      </c>
      <c r="AC19" s="14">
        <f t="shared" si="12"/>
        <v>100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37">
        <v>4109.3</v>
      </c>
      <c r="AK19" s="16">
        <v>1912.3</v>
      </c>
      <c r="AL19" s="14">
        <f t="shared" si="15"/>
        <v>46.53590635874723</v>
      </c>
      <c r="AM19" s="15">
        <v>1836.2</v>
      </c>
      <c r="AN19" s="16">
        <v>1377.2</v>
      </c>
      <c r="AO19" s="14">
        <f t="shared" si="16"/>
        <v>75.00272301492213</v>
      </c>
      <c r="AP19" s="15">
        <v>611.3</v>
      </c>
      <c r="AQ19" s="16">
        <v>277.6</v>
      </c>
      <c r="AR19" s="14">
        <f t="shared" si="27"/>
        <v>45.41141828889253</v>
      </c>
      <c r="AS19" s="27">
        <v>6341.8</v>
      </c>
      <c r="AT19" s="19">
        <v>2601.6</v>
      </c>
      <c r="AU19" s="14">
        <f t="shared" si="17"/>
        <v>41.02305339178151</v>
      </c>
      <c r="AV19" s="26">
        <v>1846.6</v>
      </c>
      <c r="AW19" s="19">
        <v>1025.3</v>
      </c>
      <c r="AX19" s="14">
        <f t="shared" si="18"/>
        <v>55.523665114264055</v>
      </c>
      <c r="AY19" s="21">
        <v>1275.3</v>
      </c>
      <c r="AZ19" s="41">
        <v>753.8</v>
      </c>
      <c r="BA19" s="14">
        <f t="shared" si="2"/>
        <v>59.107660942523324</v>
      </c>
      <c r="BB19" s="27">
        <v>2125.8</v>
      </c>
      <c r="BC19" s="23">
        <v>202.8</v>
      </c>
      <c r="BD19" s="14">
        <f t="shared" si="19"/>
        <v>9.539937905729607</v>
      </c>
      <c r="BE19" s="21">
        <v>1209.4</v>
      </c>
      <c r="BF19" s="23">
        <v>621.9</v>
      </c>
      <c r="BG19" s="14">
        <f t="shared" si="20"/>
        <v>51.42219282288738</v>
      </c>
      <c r="BH19" s="21">
        <v>847.3</v>
      </c>
      <c r="BI19" s="19">
        <v>508.6</v>
      </c>
      <c r="BJ19" s="14">
        <f t="shared" si="21"/>
        <v>60.02596482945829</v>
      </c>
      <c r="BK19" s="45">
        <f t="shared" si="22"/>
        <v>194.40000000000055</v>
      </c>
      <c r="BL19" s="45">
        <f t="shared" si="23"/>
        <v>1306.4</v>
      </c>
      <c r="BM19" s="14">
        <f t="shared" si="24"/>
        <v>672.0164609053479</v>
      </c>
      <c r="BN19" s="24">
        <f t="shared" si="3"/>
        <v>194.40000000000055</v>
      </c>
      <c r="BO19" s="24">
        <f t="shared" si="4"/>
        <v>1306.4</v>
      </c>
      <c r="BP19" s="14">
        <f t="shared" si="25"/>
        <v>672.0164609053479</v>
      </c>
      <c r="BQ19" s="6"/>
      <c r="BR19" s="25"/>
    </row>
    <row r="20" spans="1:70" ht="15.75">
      <c r="A20" s="11">
        <v>11</v>
      </c>
      <c r="B20" s="12" t="s">
        <v>37</v>
      </c>
      <c r="C20" s="14">
        <f t="shared" si="0"/>
        <v>8316.8</v>
      </c>
      <c r="D20" s="14">
        <f t="shared" si="5"/>
        <v>5333.2</v>
      </c>
      <c r="E20" s="14">
        <f t="shared" si="6"/>
        <v>64.12562524047712</v>
      </c>
      <c r="F20" s="37">
        <v>3084</v>
      </c>
      <c r="G20" s="16">
        <v>1999</v>
      </c>
      <c r="H20" s="14">
        <f t="shared" si="7"/>
        <v>64.81841763942931</v>
      </c>
      <c r="I20" s="15">
        <v>420</v>
      </c>
      <c r="J20" s="34">
        <v>246.8</v>
      </c>
      <c r="K20" s="14">
        <f t="shared" si="1"/>
        <v>58.76190476190476</v>
      </c>
      <c r="L20" s="15">
        <v>40</v>
      </c>
      <c r="M20" s="16">
        <v>46.6</v>
      </c>
      <c r="N20" s="14">
        <f t="shared" si="8"/>
        <v>116.5</v>
      </c>
      <c r="O20" s="15">
        <v>535</v>
      </c>
      <c r="P20" s="16">
        <v>79.1</v>
      </c>
      <c r="Q20" s="14">
        <f t="shared" si="9"/>
        <v>14.785046728971963</v>
      </c>
      <c r="R20" s="15">
        <v>897</v>
      </c>
      <c r="S20" s="16">
        <v>389.6</v>
      </c>
      <c r="T20" s="14">
        <f t="shared" si="26"/>
        <v>43.433667781493874</v>
      </c>
      <c r="U20" s="15">
        <v>0</v>
      </c>
      <c r="V20" s="17">
        <v>0</v>
      </c>
      <c r="W20" s="14" t="e">
        <f t="shared" si="10"/>
        <v>#DIV/0!</v>
      </c>
      <c r="X20" s="15">
        <v>150</v>
      </c>
      <c r="Y20" s="17">
        <v>240.1</v>
      </c>
      <c r="Z20" s="14">
        <f t="shared" si="11"/>
        <v>160.06666666666666</v>
      </c>
      <c r="AA20" s="15">
        <v>300</v>
      </c>
      <c r="AB20" s="16">
        <v>303.1</v>
      </c>
      <c r="AC20" s="14">
        <f t="shared" si="12"/>
        <v>101.03333333333333</v>
      </c>
      <c r="AD20" s="14">
        <v>0</v>
      </c>
      <c r="AE20" s="14">
        <v>0</v>
      </c>
      <c r="AF20" s="14" t="e">
        <f t="shared" si="13"/>
        <v>#DIV/0!</v>
      </c>
      <c r="AG20" s="14">
        <v>11</v>
      </c>
      <c r="AH20" s="14">
        <v>15.7</v>
      </c>
      <c r="AI20" s="14">
        <f t="shared" si="14"/>
        <v>142.72727272727272</v>
      </c>
      <c r="AJ20" s="15">
        <v>5232.8</v>
      </c>
      <c r="AK20" s="16">
        <v>3334.2</v>
      </c>
      <c r="AL20" s="14">
        <f t="shared" si="15"/>
        <v>63.7173215104724</v>
      </c>
      <c r="AM20" s="15">
        <v>2938.3</v>
      </c>
      <c r="AN20" s="16">
        <v>2203.7</v>
      </c>
      <c r="AO20" s="14">
        <f t="shared" si="16"/>
        <v>74.99914916788619</v>
      </c>
      <c r="AP20" s="15">
        <v>130.4</v>
      </c>
      <c r="AQ20" s="16">
        <v>43.5</v>
      </c>
      <c r="AR20" s="14">
        <f t="shared" si="27"/>
        <v>33.35889570552147</v>
      </c>
      <c r="AS20" s="27">
        <v>9044.1</v>
      </c>
      <c r="AT20" s="19">
        <v>4903.4</v>
      </c>
      <c r="AU20" s="14">
        <f t="shared" si="17"/>
        <v>54.21656107296469</v>
      </c>
      <c r="AV20" s="26">
        <v>2639.9</v>
      </c>
      <c r="AW20" s="19">
        <v>1729</v>
      </c>
      <c r="AX20" s="14">
        <f t="shared" si="18"/>
        <v>65.49490511004204</v>
      </c>
      <c r="AY20" s="39">
        <v>1936.1</v>
      </c>
      <c r="AZ20" s="19">
        <v>1332.6</v>
      </c>
      <c r="BA20" s="14">
        <f t="shared" si="2"/>
        <v>68.82908940653891</v>
      </c>
      <c r="BB20" s="22">
        <v>2312.3</v>
      </c>
      <c r="BC20" s="23">
        <v>601.7</v>
      </c>
      <c r="BD20" s="14">
        <f t="shared" si="19"/>
        <v>26.021709985728496</v>
      </c>
      <c r="BE20" s="21">
        <v>1502.5</v>
      </c>
      <c r="BF20" s="23">
        <v>1192</v>
      </c>
      <c r="BG20" s="14">
        <f t="shared" si="20"/>
        <v>79.33444259567388</v>
      </c>
      <c r="BH20" s="21">
        <v>1963.1</v>
      </c>
      <c r="BI20" s="19">
        <v>954.5</v>
      </c>
      <c r="BJ20" s="14">
        <f t="shared" si="21"/>
        <v>48.6220773266772</v>
      </c>
      <c r="BK20" s="45">
        <f t="shared" si="22"/>
        <v>-727.3000000000011</v>
      </c>
      <c r="BL20" s="45">
        <f t="shared" si="23"/>
        <v>429.8000000000002</v>
      </c>
      <c r="BM20" s="14">
        <f t="shared" si="24"/>
        <v>-59.09528392685268</v>
      </c>
      <c r="BN20" s="24">
        <f t="shared" si="3"/>
        <v>-727.3000000000011</v>
      </c>
      <c r="BO20" s="24">
        <f t="shared" si="4"/>
        <v>429.8000000000002</v>
      </c>
      <c r="BP20" s="14">
        <f t="shared" si="25"/>
        <v>-59.09528392685268</v>
      </c>
      <c r="BQ20" s="6"/>
      <c r="BR20" s="25"/>
    </row>
    <row r="21" spans="1:70" ht="15" customHeight="1">
      <c r="A21" s="11">
        <v>12</v>
      </c>
      <c r="B21" s="12" t="s">
        <v>38</v>
      </c>
      <c r="C21" s="13">
        <f t="shared" si="0"/>
        <v>5027</v>
      </c>
      <c r="D21" s="47">
        <f t="shared" si="5"/>
        <v>3153.7</v>
      </c>
      <c r="E21" s="14">
        <f t="shared" si="6"/>
        <v>62.735229759299784</v>
      </c>
      <c r="F21" s="37">
        <v>710.6</v>
      </c>
      <c r="G21" s="16">
        <v>506</v>
      </c>
      <c r="H21" s="14">
        <f t="shared" si="7"/>
        <v>71.20743034055728</v>
      </c>
      <c r="I21" s="15">
        <v>38</v>
      </c>
      <c r="J21" s="16">
        <v>24.4</v>
      </c>
      <c r="K21" s="14">
        <f t="shared" si="1"/>
        <v>64.21052631578948</v>
      </c>
      <c r="L21" s="15">
        <v>0</v>
      </c>
      <c r="M21" s="16">
        <v>7.1</v>
      </c>
      <c r="N21" s="14" t="e">
        <f t="shared" si="8"/>
        <v>#DIV/0!</v>
      </c>
      <c r="O21" s="15">
        <v>40</v>
      </c>
      <c r="P21" s="16">
        <v>11.2</v>
      </c>
      <c r="Q21" s="14">
        <f t="shared" si="9"/>
        <v>27.999999999999996</v>
      </c>
      <c r="R21" s="15">
        <v>205.7</v>
      </c>
      <c r="S21" s="16">
        <v>108.3</v>
      </c>
      <c r="T21" s="14">
        <f t="shared" si="26"/>
        <v>52.649489547885274</v>
      </c>
      <c r="U21" s="15">
        <v>0</v>
      </c>
      <c r="V21" s="17">
        <v>0</v>
      </c>
      <c r="W21" s="14" t="e">
        <f t="shared" si="10"/>
        <v>#DIV/0!</v>
      </c>
      <c r="X21" s="29">
        <v>52</v>
      </c>
      <c r="Y21" s="17">
        <v>32</v>
      </c>
      <c r="Z21" s="14">
        <f t="shared" si="11"/>
        <v>61.53846153846154</v>
      </c>
      <c r="AA21" s="15">
        <v>6</v>
      </c>
      <c r="AB21" s="16">
        <v>5.4</v>
      </c>
      <c r="AC21" s="14">
        <f t="shared" si="12"/>
        <v>90</v>
      </c>
      <c r="AD21" s="14">
        <v>0</v>
      </c>
      <c r="AE21" s="14">
        <v>0</v>
      </c>
      <c r="AF21" s="14" t="e">
        <f t="shared" si="13"/>
        <v>#DIV/0!</v>
      </c>
      <c r="AG21" s="14">
        <v>0</v>
      </c>
      <c r="AH21" s="14">
        <v>1.3</v>
      </c>
      <c r="AI21" s="14" t="e">
        <f t="shared" si="14"/>
        <v>#DIV/0!</v>
      </c>
      <c r="AJ21" s="15">
        <v>4316.4</v>
      </c>
      <c r="AK21" s="16">
        <v>2647.7</v>
      </c>
      <c r="AL21" s="14">
        <f t="shared" si="15"/>
        <v>61.34046890927625</v>
      </c>
      <c r="AM21" s="15">
        <v>1181.6</v>
      </c>
      <c r="AN21" s="16">
        <v>886.2</v>
      </c>
      <c r="AO21" s="14">
        <f t="shared" si="16"/>
        <v>75.00000000000001</v>
      </c>
      <c r="AP21" s="15">
        <v>2080</v>
      </c>
      <c r="AQ21" s="16">
        <v>1313.2</v>
      </c>
      <c r="AR21" s="14">
        <f t="shared" si="27"/>
        <v>63.13461538461539</v>
      </c>
      <c r="AS21" s="27">
        <v>5187.9</v>
      </c>
      <c r="AT21" s="19">
        <v>2930</v>
      </c>
      <c r="AU21" s="14">
        <f t="shared" si="17"/>
        <v>56.47757281366257</v>
      </c>
      <c r="AV21" s="40">
        <v>1271</v>
      </c>
      <c r="AW21" s="19">
        <v>983.7</v>
      </c>
      <c r="AX21" s="14">
        <f t="shared" si="18"/>
        <v>77.39575137686862</v>
      </c>
      <c r="AY21" s="39">
        <v>981.2</v>
      </c>
      <c r="AZ21" s="19">
        <v>697.3</v>
      </c>
      <c r="BA21" s="14">
        <f t="shared" si="2"/>
        <v>71.06604158173664</v>
      </c>
      <c r="BB21" s="44">
        <v>1169.5</v>
      </c>
      <c r="BC21" s="23">
        <v>272.5</v>
      </c>
      <c r="BD21" s="14">
        <f t="shared" si="19"/>
        <v>23.30055579307396</v>
      </c>
      <c r="BE21" s="21">
        <v>1083.1</v>
      </c>
      <c r="BF21" s="23">
        <v>753.4</v>
      </c>
      <c r="BG21" s="14">
        <f t="shared" si="20"/>
        <v>69.55959745175885</v>
      </c>
      <c r="BH21" s="21">
        <v>1574.4</v>
      </c>
      <c r="BI21" s="19">
        <v>894.9</v>
      </c>
      <c r="BJ21" s="14">
        <f t="shared" si="21"/>
        <v>56.84070121951219</v>
      </c>
      <c r="BK21" s="45">
        <f t="shared" si="22"/>
        <v>-160.89999999999964</v>
      </c>
      <c r="BL21" s="45">
        <f t="shared" si="23"/>
        <v>223.69999999999982</v>
      </c>
      <c r="BM21" s="14">
        <f t="shared" si="24"/>
        <v>-139.03045369794924</v>
      </c>
      <c r="BN21" s="24">
        <f t="shared" si="3"/>
        <v>-160.89999999999964</v>
      </c>
      <c r="BO21" s="24">
        <f t="shared" si="4"/>
        <v>223.69999999999982</v>
      </c>
      <c r="BP21" s="14">
        <f t="shared" si="25"/>
        <v>-139.03045369794924</v>
      </c>
      <c r="BQ21" s="6"/>
      <c r="BR21" s="25"/>
    </row>
    <row r="22" spans="1:70" ht="15.75">
      <c r="A22" s="11">
        <v>13</v>
      </c>
      <c r="B22" s="12" t="s">
        <v>39</v>
      </c>
      <c r="C22" s="13">
        <f t="shared" si="0"/>
        <v>6864.7</v>
      </c>
      <c r="D22" s="47">
        <f t="shared" si="5"/>
        <v>4281.3</v>
      </c>
      <c r="E22" s="14">
        <f t="shared" si="6"/>
        <v>62.366891488338894</v>
      </c>
      <c r="F22" s="37">
        <v>1154.8</v>
      </c>
      <c r="G22" s="16">
        <v>767.9</v>
      </c>
      <c r="H22" s="14">
        <f t="shared" si="7"/>
        <v>66.49636300658123</v>
      </c>
      <c r="I22" s="15">
        <v>36</v>
      </c>
      <c r="J22" s="16">
        <v>23.2</v>
      </c>
      <c r="K22" s="14">
        <f t="shared" si="1"/>
        <v>64.44444444444444</v>
      </c>
      <c r="L22" s="15">
        <v>15</v>
      </c>
      <c r="M22" s="34">
        <v>14.7</v>
      </c>
      <c r="N22" s="14">
        <f t="shared" si="8"/>
        <v>98</v>
      </c>
      <c r="O22" s="15">
        <v>92</v>
      </c>
      <c r="P22" s="16">
        <v>15.3</v>
      </c>
      <c r="Q22" s="14">
        <f t="shared" si="9"/>
        <v>16.630434782608695</v>
      </c>
      <c r="R22" s="15">
        <v>390</v>
      </c>
      <c r="S22" s="16">
        <v>188.2</v>
      </c>
      <c r="T22" s="14">
        <f t="shared" si="26"/>
        <v>48.256410256410255</v>
      </c>
      <c r="U22" s="15">
        <v>0</v>
      </c>
      <c r="V22" s="17">
        <v>0</v>
      </c>
      <c r="W22" s="14" t="e">
        <f t="shared" si="10"/>
        <v>#DIV/0!</v>
      </c>
      <c r="X22" s="29">
        <v>80</v>
      </c>
      <c r="Y22" s="17">
        <v>100.1</v>
      </c>
      <c r="Z22" s="14">
        <f t="shared" si="11"/>
        <v>125.125</v>
      </c>
      <c r="AA22" s="15">
        <v>30</v>
      </c>
      <c r="AB22" s="16">
        <v>9.4</v>
      </c>
      <c r="AC22" s="14">
        <f t="shared" si="12"/>
        <v>31.333333333333336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15">
        <v>5709.9</v>
      </c>
      <c r="AK22" s="16">
        <v>3513.4</v>
      </c>
      <c r="AL22" s="14">
        <f t="shared" si="15"/>
        <v>61.53172559939755</v>
      </c>
      <c r="AM22" s="15">
        <v>1814.8</v>
      </c>
      <c r="AN22" s="16">
        <v>1361.1</v>
      </c>
      <c r="AO22" s="14">
        <f t="shared" si="16"/>
        <v>75</v>
      </c>
      <c r="AP22" s="15">
        <v>1891.4</v>
      </c>
      <c r="AQ22" s="16">
        <v>882.1</v>
      </c>
      <c r="AR22" s="14">
        <f t="shared" si="27"/>
        <v>46.63741144126044</v>
      </c>
      <c r="AS22" s="27">
        <v>7045.9</v>
      </c>
      <c r="AT22" s="19">
        <v>4115.7</v>
      </c>
      <c r="AU22" s="14">
        <f t="shared" si="17"/>
        <v>58.412693907094905</v>
      </c>
      <c r="AV22" s="26">
        <v>1582.6</v>
      </c>
      <c r="AW22" s="19">
        <v>1133.4</v>
      </c>
      <c r="AX22" s="14">
        <f t="shared" si="18"/>
        <v>71.61632756223936</v>
      </c>
      <c r="AY22" s="39">
        <v>1104.9</v>
      </c>
      <c r="AZ22" s="19">
        <v>800.4</v>
      </c>
      <c r="BA22" s="14">
        <f t="shared" si="2"/>
        <v>72.44094488188976</v>
      </c>
      <c r="BB22" s="27">
        <v>2729.7</v>
      </c>
      <c r="BC22" s="23">
        <v>1762.8</v>
      </c>
      <c r="BD22" s="14">
        <f t="shared" si="19"/>
        <v>64.57852511264974</v>
      </c>
      <c r="BE22" s="21">
        <v>913.1</v>
      </c>
      <c r="BF22" s="23">
        <v>375.9</v>
      </c>
      <c r="BG22" s="14">
        <f t="shared" si="20"/>
        <v>41.16745153871427</v>
      </c>
      <c r="BH22" s="21">
        <v>1673.3</v>
      </c>
      <c r="BI22" s="43">
        <v>736.7</v>
      </c>
      <c r="BJ22" s="14">
        <f t="shared" si="21"/>
        <v>44.026773441702026</v>
      </c>
      <c r="BK22" s="45">
        <f t="shared" si="22"/>
        <v>-181.19999999999982</v>
      </c>
      <c r="BL22" s="45">
        <f t="shared" si="23"/>
        <v>165.60000000000036</v>
      </c>
      <c r="BM22" s="14">
        <f t="shared" si="24"/>
        <v>-91.39072847682148</v>
      </c>
      <c r="BN22" s="24">
        <f t="shared" si="3"/>
        <v>-181.19999999999982</v>
      </c>
      <c r="BO22" s="24">
        <f t="shared" si="4"/>
        <v>165.60000000000036</v>
      </c>
      <c r="BP22" s="14">
        <f t="shared" si="25"/>
        <v>-91.39072847682148</v>
      </c>
      <c r="BQ22" s="6"/>
      <c r="BR22" s="25"/>
    </row>
    <row r="23" spans="1:70" ht="15.75">
      <c r="A23" s="11">
        <v>14</v>
      </c>
      <c r="B23" s="12" t="s">
        <v>40</v>
      </c>
      <c r="C23" s="13">
        <f t="shared" si="0"/>
        <v>4749.1</v>
      </c>
      <c r="D23" s="47">
        <f t="shared" si="5"/>
        <v>2550.7</v>
      </c>
      <c r="E23" s="14">
        <f t="shared" si="6"/>
        <v>53.709123833989594</v>
      </c>
      <c r="F23" s="37">
        <v>1108.2</v>
      </c>
      <c r="G23" s="16">
        <v>662.8</v>
      </c>
      <c r="H23" s="14">
        <f t="shared" si="7"/>
        <v>59.80869879083197</v>
      </c>
      <c r="I23" s="15">
        <v>34</v>
      </c>
      <c r="J23" s="16">
        <v>22.7</v>
      </c>
      <c r="K23" s="14">
        <f t="shared" si="1"/>
        <v>66.76470588235294</v>
      </c>
      <c r="L23" s="15">
        <v>24</v>
      </c>
      <c r="M23" s="16">
        <v>29.1</v>
      </c>
      <c r="N23" s="14">
        <f t="shared" si="8"/>
        <v>121.25000000000001</v>
      </c>
      <c r="O23" s="15">
        <v>49</v>
      </c>
      <c r="P23" s="16">
        <v>8.6</v>
      </c>
      <c r="Q23" s="14">
        <f t="shared" si="9"/>
        <v>17.551020408163264</v>
      </c>
      <c r="R23" s="15">
        <v>342</v>
      </c>
      <c r="S23" s="16">
        <v>123.3</v>
      </c>
      <c r="T23" s="14">
        <f t="shared" si="26"/>
        <v>36.05263157894737</v>
      </c>
      <c r="U23" s="15">
        <v>0</v>
      </c>
      <c r="V23" s="17">
        <v>0</v>
      </c>
      <c r="W23" s="14" t="e">
        <f t="shared" si="10"/>
        <v>#DIV/0!</v>
      </c>
      <c r="X23" s="29">
        <v>300</v>
      </c>
      <c r="Y23" s="17">
        <v>171.6</v>
      </c>
      <c r="Z23" s="14">
        <f t="shared" si="11"/>
        <v>57.199999999999996</v>
      </c>
      <c r="AA23" s="15">
        <v>9</v>
      </c>
      <c r="AB23" s="16">
        <v>15.5</v>
      </c>
      <c r="AC23" s="14">
        <f t="shared" si="12"/>
        <v>172.22222222222223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15">
        <v>3640.9</v>
      </c>
      <c r="AK23" s="16">
        <v>1887.9</v>
      </c>
      <c r="AL23" s="14">
        <f t="shared" si="15"/>
        <v>51.852563926501695</v>
      </c>
      <c r="AM23" s="15">
        <v>1031.3</v>
      </c>
      <c r="AN23" s="16">
        <v>773.5</v>
      </c>
      <c r="AO23" s="14">
        <f t="shared" si="16"/>
        <v>75.00242412489092</v>
      </c>
      <c r="AP23" s="15">
        <v>1827.7</v>
      </c>
      <c r="AQ23" s="16">
        <v>863.4</v>
      </c>
      <c r="AR23" s="14">
        <v>2</v>
      </c>
      <c r="AS23" s="27">
        <v>4887.8</v>
      </c>
      <c r="AT23" s="35">
        <v>2502.9</v>
      </c>
      <c r="AU23" s="14">
        <f t="shared" si="17"/>
        <v>51.20708703302099</v>
      </c>
      <c r="AV23" s="40">
        <v>1353.7</v>
      </c>
      <c r="AW23" s="19">
        <v>900.1</v>
      </c>
      <c r="AX23" s="14">
        <f t="shared" si="18"/>
        <v>66.49183718696905</v>
      </c>
      <c r="AY23" s="39">
        <v>867.2</v>
      </c>
      <c r="AZ23" s="19">
        <v>578.4</v>
      </c>
      <c r="BA23" s="14">
        <f t="shared" si="2"/>
        <v>66.69741697416973</v>
      </c>
      <c r="BB23" s="27">
        <v>1084.8</v>
      </c>
      <c r="BC23" s="23">
        <v>250.6</v>
      </c>
      <c r="BD23" s="14">
        <f t="shared" si="19"/>
        <v>23.10103244837758</v>
      </c>
      <c r="BE23" s="21">
        <v>700.9</v>
      </c>
      <c r="BF23" s="23">
        <v>536.1</v>
      </c>
      <c r="BG23" s="14">
        <f t="shared" si="20"/>
        <v>76.48737337708661</v>
      </c>
      <c r="BH23" s="21">
        <v>1653.8</v>
      </c>
      <c r="BI23" s="19">
        <v>749.4</v>
      </c>
      <c r="BJ23" s="14">
        <f t="shared" si="21"/>
        <v>45.31382271133148</v>
      </c>
      <c r="BK23" s="45">
        <f t="shared" si="22"/>
        <v>-138.69999999999982</v>
      </c>
      <c r="BL23" s="45">
        <f t="shared" si="23"/>
        <v>47.79999999999973</v>
      </c>
      <c r="BM23" s="14">
        <f t="shared" si="24"/>
        <v>-34.46286950252328</v>
      </c>
      <c r="BN23" s="24">
        <f t="shared" si="3"/>
        <v>-138.69999999999982</v>
      </c>
      <c r="BO23" s="24">
        <f t="shared" si="4"/>
        <v>47.79999999999973</v>
      </c>
      <c r="BP23" s="14">
        <f t="shared" si="25"/>
        <v>-34.46286950252328</v>
      </c>
      <c r="BQ23" s="6"/>
      <c r="BR23" s="25"/>
    </row>
    <row r="24" spans="1:70" ht="15.75">
      <c r="A24" s="11">
        <v>15</v>
      </c>
      <c r="B24" s="12" t="s">
        <v>41</v>
      </c>
      <c r="C24" s="13">
        <f t="shared" si="0"/>
        <v>4609.2</v>
      </c>
      <c r="D24" s="47">
        <f t="shared" si="5"/>
        <v>2570.2000000000003</v>
      </c>
      <c r="E24" s="14">
        <f t="shared" si="6"/>
        <v>55.762388266944384</v>
      </c>
      <c r="F24" s="37">
        <v>864.5</v>
      </c>
      <c r="G24" s="48">
        <v>491.9</v>
      </c>
      <c r="H24" s="14">
        <f t="shared" si="7"/>
        <v>56.89994216310006</v>
      </c>
      <c r="I24" s="15">
        <v>89</v>
      </c>
      <c r="J24" s="16">
        <v>63.9</v>
      </c>
      <c r="K24" s="14">
        <f t="shared" si="1"/>
        <v>71.79775280898876</v>
      </c>
      <c r="L24" s="15">
        <v>47</v>
      </c>
      <c r="M24" s="16">
        <v>48.7</v>
      </c>
      <c r="N24" s="14">
        <f t="shared" si="8"/>
        <v>103.61702127659575</v>
      </c>
      <c r="O24" s="15">
        <v>133.7</v>
      </c>
      <c r="P24" s="16">
        <v>31.6</v>
      </c>
      <c r="Q24" s="14">
        <f t="shared" si="9"/>
        <v>23.635003739715785</v>
      </c>
      <c r="R24" s="15">
        <v>300</v>
      </c>
      <c r="S24" s="16">
        <v>108.4</v>
      </c>
      <c r="T24" s="14">
        <f t="shared" si="26"/>
        <v>36.13333333333333</v>
      </c>
      <c r="U24" s="15">
        <v>0</v>
      </c>
      <c r="V24" s="17">
        <v>0</v>
      </c>
      <c r="W24" s="14" t="e">
        <f t="shared" si="10"/>
        <v>#DIV/0!</v>
      </c>
      <c r="X24" s="29">
        <v>52</v>
      </c>
      <c r="Y24" s="17">
        <v>45.5</v>
      </c>
      <c r="Z24" s="14">
        <f t="shared" si="11"/>
        <v>87.5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20</v>
      </c>
      <c r="AH24" s="14">
        <v>13.9</v>
      </c>
      <c r="AI24" s="14">
        <f t="shared" si="14"/>
        <v>69.5</v>
      </c>
      <c r="AJ24" s="15">
        <v>3744.7</v>
      </c>
      <c r="AK24" s="16">
        <v>2078.3</v>
      </c>
      <c r="AL24" s="14">
        <f t="shared" si="15"/>
        <v>55.49977301252438</v>
      </c>
      <c r="AM24" s="15">
        <v>1083.3</v>
      </c>
      <c r="AN24" s="16">
        <v>812.5</v>
      </c>
      <c r="AO24" s="14">
        <f t="shared" si="16"/>
        <v>75.0023077633158</v>
      </c>
      <c r="AP24" s="37">
        <v>1605.5</v>
      </c>
      <c r="AQ24" s="16">
        <v>951</v>
      </c>
      <c r="AR24" s="14">
        <f t="shared" si="27"/>
        <v>59.2338835253815</v>
      </c>
      <c r="AS24" s="27">
        <v>4902.1</v>
      </c>
      <c r="AT24" s="19">
        <v>2508.8</v>
      </c>
      <c r="AU24" s="14">
        <f t="shared" si="17"/>
        <v>51.17806654291018</v>
      </c>
      <c r="AV24" s="26">
        <v>1226.4</v>
      </c>
      <c r="AW24" s="19">
        <v>836.1</v>
      </c>
      <c r="AX24" s="14">
        <f t="shared" si="18"/>
        <v>68.17514677103718</v>
      </c>
      <c r="AY24" s="21">
        <v>740.7</v>
      </c>
      <c r="AZ24" s="41">
        <v>485</v>
      </c>
      <c r="BA24" s="14">
        <f t="shared" si="2"/>
        <v>65.47860132307277</v>
      </c>
      <c r="BB24" s="27">
        <v>1264.1</v>
      </c>
      <c r="BC24" s="23">
        <v>147.8</v>
      </c>
      <c r="BD24" s="14">
        <f t="shared" si="19"/>
        <v>11.692112965746384</v>
      </c>
      <c r="BE24" s="21">
        <v>967.6</v>
      </c>
      <c r="BF24" s="23">
        <v>670.8</v>
      </c>
      <c r="BG24" s="14">
        <f t="shared" si="20"/>
        <v>69.32616783794955</v>
      </c>
      <c r="BH24" s="21">
        <v>1343.1</v>
      </c>
      <c r="BI24" s="19">
        <v>792.2</v>
      </c>
      <c r="BJ24" s="14">
        <f t="shared" si="21"/>
        <v>58.98294989204081</v>
      </c>
      <c r="BK24" s="45">
        <f t="shared" si="22"/>
        <v>-292.90000000000055</v>
      </c>
      <c r="BL24" s="45">
        <f t="shared" si="23"/>
        <v>61.40000000000009</v>
      </c>
      <c r="BM24" s="14">
        <f t="shared" si="24"/>
        <v>-20.962785933765783</v>
      </c>
      <c r="BN24" s="24">
        <f t="shared" si="3"/>
        <v>-292.90000000000055</v>
      </c>
      <c r="BO24" s="24">
        <f t="shared" si="4"/>
        <v>61.40000000000009</v>
      </c>
      <c r="BP24" s="14">
        <f t="shared" si="25"/>
        <v>-20.962785933765783</v>
      </c>
      <c r="BQ24" s="6"/>
      <c r="BR24" s="25"/>
    </row>
    <row r="25" spans="1:70" ht="15" customHeight="1">
      <c r="A25" s="11">
        <v>16</v>
      </c>
      <c r="B25" s="12" t="s">
        <v>42</v>
      </c>
      <c r="C25" s="13">
        <f t="shared" si="0"/>
        <v>4427.9</v>
      </c>
      <c r="D25" s="47">
        <f t="shared" si="5"/>
        <v>3090.2000000000003</v>
      </c>
      <c r="E25" s="14">
        <f t="shared" si="6"/>
        <v>69.78929063438652</v>
      </c>
      <c r="F25" s="15">
        <v>823.4</v>
      </c>
      <c r="G25" s="16">
        <v>608.9</v>
      </c>
      <c r="H25" s="14">
        <f t="shared" si="7"/>
        <v>73.94947777507895</v>
      </c>
      <c r="I25" s="15">
        <v>91.5</v>
      </c>
      <c r="J25" s="16">
        <v>73.2</v>
      </c>
      <c r="K25" s="14">
        <f t="shared" si="1"/>
        <v>80</v>
      </c>
      <c r="L25" s="15">
        <v>170</v>
      </c>
      <c r="M25" s="16">
        <v>231.6</v>
      </c>
      <c r="N25" s="14">
        <f t="shared" si="8"/>
        <v>136.23529411764704</v>
      </c>
      <c r="O25" s="15">
        <v>53</v>
      </c>
      <c r="P25" s="16">
        <v>11.2</v>
      </c>
      <c r="Q25" s="14">
        <f t="shared" si="9"/>
        <v>21.132075471698112</v>
      </c>
      <c r="R25" s="15">
        <v>258</v>
      </c>
      <c r="S25" s="38">
        <v>89.9</v>
      </c>
      <c r="T25" s="14">
        <f t="shared" si="26"/>
        <v>34.84496124031008</v>
      </c>
      <c r="U25" s="15">
        <v>0</v>
      </c>
      <c r="V25" s="17">
        <v>0</v>
      </c>
      <c r="W25" s="14" t="e">
        <f t="shared" si="10"/>
        <v>#DIV/0!</v>
      </c>
      <c r="X25" s="29">
        <v>33</v>
      </c>
      <c r="Y25" s="17">
        <v>24.8</v>
      </c>
      <c r="Z25" s="14">
        <f t="shared" si="11"/>
        <v>75.15151515151516</v>
      </c>
      <c r="AA25" s="15">
        <v>0</v>
      </c>
      <c r="AB25" s="16">
        <v>0</v>
      </c>
      <c r="AC25" s="14" t="e">
        <f t="shared" si="12"/>
        <v>#DIV/0!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15">
        <v>3604.5</v>
      </c>
      <c r="AK25" s="16">
        <v>2481.3</v>
      </c>
      <c r="AL25" s="14">
        <f t="shared" si="15"/>
        <v>68.83895131086143</v>
      </c>
      <c r="AM25" s="15">
        <v>628.5</v>
      </c>
      <c r="AN25" s="16">
        <v>471.4</v>
      </c>
      <c r="AO25" s="14">
        <f>AN25/AM25*100</f>
        <v>75.00397772474145</v>
      </c>
      <c r="AP25" s="15">
        <v>1212.4</v>
      </c>
      <c r="AQ25" s="16">
        <v>718.9</v>
      </c>
      <c r="AR25" s="14">
        <f t="shared" si="27"/>
        <v>59.295612009237864</v>
      </c>
      <c r="AS25" s="27">
        <v>4543.1</v>
      </c>
      <c r="AT25" s="43">
        <v>3184.4</v>
      </c>
      <c r="AU25" s="14">
        <f t="shared" si="17"/>
        <v>70.09310823006317</v>
      </c>
      <c r="AV25" s="26">
        <v>1183.1</v>
      </c>
      <c r="AW25" s="19">
        <v>820.5</v>
      </c>
      <c r="AX25" s="14">
        <f t="shared" si="18"/>
        <v>69.35170315273434</v>
      </c>
      <c r="AY25" s="21">
        <v>748.1</v>
      </c>
      <c r="AZ25" s="19">
        <v>521.5</v>
      </c>
      <c r="BA25" s="14">
        <f t="shared" si="2"/>
        <v>69.70993182729582</v>
      </c>
      <c r="BB25" s="27">
        <v>690.2</v>
      </c>
      <c r="BC25" s="23">
        <v>233.9</v>
      </c>
      <c r="BD25" s="14">
        <f t="shared" si="19"/>
        <v>33.88872790495508</v>
      </c>
      <c r="BE25" s="21">
        <v>894.3</v>
      </c>
      <c r="BF25" s="23">
        <v>604.6</v>
      </c>
      <c r="BG25" s="14">
        <f t="shared" si="20"/>
        <v>67.6059487867606</v>
      </c>
      <c r="BH25" s="39">
        <v>1645.2</v>
      </c>
      <c r="BI25" s="19">
        <v>1422.2</v>
      </c>
      <c r="BJ25" s="14">
        <f t="shared" si="21"/>
        <v>86.44541697058108</v>
      </c>
      <c r="BK25" s="45">
        <f t="shared" si="22"/>
        <v>-115.20000000000073</v>
      </c>
      <c r="BL25" s="45">
        <f t="shared" si="23"/>
        <v>-94.19999999999982</v>
      </c>
      <c r="BM25" s="14">
        <f t="shared" si="24"/>
        <v>81.77083333333266</v>
      </c>
      <c r="BN25" s="24">
        <f t="shared" si="3"/>
        <v>-115.20000000000073</v>
      </c>
      <c r="BO25" s="24">
        <f t="shared" si="4"/>
        <v>-94.19999999999982</v>
      </c>
      <c r="BP25" s="14">
        <f t="shared" si="25"/>
        <v>81.77083333333266</v>
      </c>
      <c r="BQ25" s="6"/>
      <c r="BR25" s="25"/>
    </row>
    <row r="26" spans="1:70" ht="15.75">
      <c r="A26" s="11">
        <v>17</v>
      </c>
      <c r="B26" s="12" t="s">
        <v>43</v>
      </c>
      <c r="C26" s="13">
        <f t="shared" si="0"/>
        <v>4783.7</v>
      </c>
      <c r="D26" s="47">
        <f t="shared" si="5"/>
        <v>2879.3</v>
      </c>
      <c r="E26" s="14">
        <f t="shared" si="6"/>
        <v>60.18981123398207</v>
      </c>
      <c r="F26" s="15">
        <v>1072.3</v>
      </c>
      <c r="G26" s="16">
        <v>851.6</v>
      </c>
      <c r="H26" s="14">
        <f t="shared" si="7"/>
        <v>79.41807330038236</v>
      </c>
      <c r="I26" s="15">
        <v>38</v>
      </c>
      <c r="J26" s="91">
        <v>23.9</v>
      </c>
      <c r="K26" s="14">
        <f t="shared" si="1"/>
        <v>62.89473684210526</v>
      </c>
      <c r="L26" s="15">
        <v>3.5</v>
      </c>
      <c r="M26" s="16">
        <v>158.5</v>
      </c>
      <c r="N26" s="14">
        <f t="shared" si="8"/>
        <v>4528.571428571428</v>
      </c>
      <c r="O26" s="15">
        <v>132</v>
      </c>
      <c r="P26" s="16">
        <v>25.2</v>
      </c>
      <c r="Q26" s="14">
        <f t="shared" si="9"/>
        <v>19.090909090909093</v>
      </c>
      <c r="R26" s="15">
        <v>360</v>
      </c>
      <c r="S26" s="16">
        <v>174.6</v>
      </c>
      <c r="T26" s="14">
        <f t="shared" si="26"/>
        <v>48.5</v>
      </c>
      <c r="U26" s="15">
        <v>0</v>
      </c>
      <c r="V26" s="17">
        <v>0</v>
      </c>
      <c r="W26" s="14" t="e">
        <f t="shared" si="10"/>
        <v>#DIV/0!</v>
      </c>
      <c r="X26" s="29">
        <v>110</v>
      </c>
      <c r="Y26" s="17">
        <v>120.2</v>
      </c>
      <c r="Z26" s="14">
        <f t="shared" si="11"/>
        <v>109.27272727272728</v>
      </c>
      <c r="AA26" s="15">
        <v>10</v>
      </c>
      <c r="AB26" s="16">
        <v>9.1</v>
      </c>
      <c r="AC26" s="14">
        <f t="shared" si="12"/>
        <v>90.99999999999999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15">
        <v>3711.4</v>
      </c>
      <c r="AK26" s="16">
        <v>2027.7</v>
      </c>
      <c r="AL26" s="14">
        <f t="shared" si="15"/>
        <v>54.63436977959799</v>
      </c>
      <c r="AM26" s="15">
        <v>1586.6</v>
      </c>
      <c r="AN26" s="16">
        <v>1189.9</v>
      </c>
      <c r="AO26" s="14">
        <f t="shared" si="16"/>
        <v>74.99684860708435</v>
      </c>
      <c r="AP26" s="15">
        <v>1163.9</v>
      </c>
      <c r="AQ26" s="16">
        <v>590.4</v>
      </c>
      <c r="AR26" s="14">
        <f t="shared" si="27"/>
        <v>50.72600738895093</v>
      </c>
      <c r="AS26" s="27">
        <v>4815.8</v>
      </c>
      <c r="AT26" s="19">
        <v>2647</v>
      </c>
      <c r="AU26" s="14">
        <f t="shared" si="17"/>
        <v>54.96490718053075</v>
      </c>
      <c r="AV26" s="26">
        <v>1263.5</v>
      </c>
      <c r="AW26" s="19">
        <v>855.6</v>
      </c>
      <c r="AX26" s="14">
        <f t="shared" si="18"/>
        <v>67.7166600712307</v>
      </c>
      <c r="AY26" s="21">
        <v>960.7</v>
      </c>
      <c r="AZ26" s="19">
        <v>647.4</v>
      </c>
      <c r="BA26" s="14">
        <f t="shared" si="2"/>
        <v>67.38836265223273</v>
      </c>
      <c r="BB26" s="27">
        <v>1324.8</v>
      </c>
      <c r="BC26" s="23">
        <v>225.8</v>
      </c>
      <c r="BD26" s="14">
        <f t="shared" si="19"/>
        <v>17.044082125603865</v>
      </c>
      <c r="BE26" s="21">
        <v>679.3</v>
      </c>
      <c r="BF26" s="23">
        <v>641.7</v>
      </c>
      <c r="BG26" s="14">
        <f t="shared" si="20"/>
        <v>94.46489032827913</v>
      </c>
      <c r="BH26" s="21">
        <v>1452.9</v>
      </c>
      <c r="BI26" s="43">
        <v>859.7</v>
      </c>
      <c r="BJ26" s="14">
        <f t="shared" si="21"/>
        <v>59.171312547319154</v>
      </c>
      <c r="BK26" s="45">
        <f t="shared" si="22"/>
        <v>-32.100000000000364</v>
      </c>
      <c r="BL26" s="45">
        <f t="shared" si="23"/>
        <v>232.30000000000018</v>
      </c>
      <c r="BM26" s="14">
        <f t="shared" si="24"/>
        <v>-723.6760124610516</v>
      </c>
      <c r="BN26" s="24">
        <f t="shared" si="3"/>
        <v>-32.100000000000364</v>
      </c>
      <c r="BO26" s="24">
        <f t="shared" si="4"/>
        <v>232.30000000000018</v>
      </c>
      <c r="BP26" s="14">
        <f t="shared" si="25"/>
        <v>-723.6760124610516</v>
      </c>
      <c r="BQ26" s="6"/>
      <c r="BR26" s="25"/>
    </row>
    <row r="27" spans="1:70" ht="15.75">
      <c r="A27" s="11">
        <v>18</v>
      </c>
      <c r="B27" s="12" t="s">
        <v>44</v>
      </c>
      <c r="C27" s="13">
        <f t="shared" si="0"/>
        <v>4946.3</v>
      </c>
      <c r="D27" s="33">
        <f t="shared" si="5"/>
        <v>2944.1000000000004</v>
      </c>
      <c r="E27" s="14">
        <f t="shared" si="6"/>
        <v>59.521258314295544</v>
      </c>
      <c r="F27" s="15">
        <v>990.7</v>
      </c>
      <c r="G27" s="34">
        <v>898.7</v>
      </c>
      <c r="H27" s="14">
        <f t="shared" si="7"/>
        <v>90.71363682244878</v>
      </c>
      <c r="I27" s="15">
        <v>30</v>
      </c>
      <c r="J27" s="38">
        <v>14.7</v>
      </c>
      <c r="K27" s="14">
        <f t="shared" si="1"/>
        <v>49</v>
      </c>
      <c r="L27" s="15">
        <v>0</v>
      </c>
      <c r="M27" s="16">
        <v>0</v>
      </c>
      <c r="N27" s="14" t="e">
        <f t="shared" si="8"/>
        <v>#DIV/0!</v>
      </c>
      <c r="O27" s="15">
        <v>45</v>
      </c>
      <c r="P27" s="16">
        <v>15.8</v>
      </c>
      <c r="Q27" s="14">
        <f t="shared" si="9"/>
        <v>35.111111111111114</v>
      </c>
      <c r="R27" s="15">
        <v>237</v>
      </c>
      <c r="S27" s="16">
        <v>81.2</v>
      </c>
      <c r="T27" s="14">
        <f t="shared" si="26"/>
        <v>34.26160337552743</v>
      </c>
      <c r="U27" s="15">
        <v>0</v>
      </c>
      <c r="V27" s="17">
        <v>0</v>
      </c>
      <c r="W27" s="14" t="e">
        <f t="shared" si="10"/>
        <v>#DIV/0!</v>
      </c>
      <c r="X27" s="29">
        <v>100</v>
      </c>
      <c r="Y27" s="17">
        <v>85.8</v>
      </c>
      <c r="Z27" s="14">
        <f t="shared" si="11"/>
        <v>85.8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37">
        <v>3955.6</v>
      </c>
      <c r="AK27" s="16">
        <v>2045.4</v>
      </c>
      <c r="AL27" s="14">
        <f t="shared" si="15"/>
        <v>51.70896956213975</v>
      </c>
      <c r="AM27" s="15">
        <v>1239.1</v>
      </c>
      <c r="AN27" s="16">
        <v>929.4</v>
      </c>
      <c r="AO27" s="14">
        <f t="shared" si="16"/>
        <v>75.00605278024372</v>
      </c>
      <c r="AP27" s="15">
        <v>1527.8</v>
      </c>
      <c r="AQ27" s="16">
        <v>764.7</v>
      </c>
      <c r="AR27" s="14">
        <f t="shared" si="27"/>
        <v>50.05236287472182</v>
      </c>
      <c r="AS27" s="27">
        <v>4924.7</v>
      </c>
      <c r="AT27" s="19">
        <v>2714.7</v>
      </c>
      <c r="AU27" s="14">
        <f t="shared" si="17"/>
        <v>55.12417000020305</v>
      </c>
      <c r="AV27" s="26">
        <v>1314.5</v>
      </c>
      <c r="AW27" s="43">
        <v>971.6</v>
      </c>
      <c r="AX27" s="14">
        <f t="shared" si="18"/>
        <v>73.91403575503995</v>
      </c>
      <c r="AY27" s="21">
        <v>1000.5</v>
      </c>
      <c r="AZ27" s="35">
        <v>660.5</v>
      </c>
      <c r="BA27" s="14">
        <f t="shared" si="2"/>
        <v>66.01699150424788</v>
      </c>
      <c r="BB27" s="27">
        <v>1526.4</v>
      </c>
      <c r="BC27" s="23">
        <v>287.9</v>
      </c>
      <c r="BD27" s="14">
        <f t="shared" si="19"/>
        <v>18.861373165618446</v>
      </c>
      <c r="BE27" s="21">
        <v>832.9</v>
      </c>
      <c r="BF27" s="23">
        <v>612.2</v>
      </c>
      <c r="BG27" s="14">
        <f t="shared" si="20"/>
        <v>73.50222115500061</v>
      </c>
      <c r="BH27" s="21">
        <v>1158.8</v>
      </c>
      <c r="BI27" s="43">
        <v>782.6</v>
      </c>
      <c r="BJ27" s="14">
        <f t="shared" si="21"/>
        <v>67.53538142906456</v>
      </c>
      <c r="BK27" s="45">
        <f t="shared" si="22"/>
        <v>21.600000000000364</v>
      </c>
      <c r="BL27" s="45">
        <f t="shared" si="23"/>
        <v>229.40000000000055</v>
      </c>
      <c r="BM27" s="14">
        <f t="shared" si="24"/>
        <v>1062.0370370370217</v>
      </c>
      <c r="BN27" s="24">
        <f t="shared" si="3"/>
        <v>21.600000000000364</v>
      </c>
      <c r="BO27" s="24">
        <f t="shared" si="4"/>
        <v>229.40000000000055</v>
      </c>
      <c r="BP27" s="14">
        <f t="shared" si="25"/>
        <v>1062.0370370370217</v>
      </c>
      <c r="BQ27" s="6"/>
      <c r="BR27" s="25"/>
    </row>
    <row r="28" spans="1:70" ht="15.75">
      <c r="A28" s="11">
        <v>19</v>
      </c>
      <c r="B28" s="12" t="s">
        <v>45</v>
      </c>
      <c r="C28" s="13">
        <f t="shared" si="0"/>
        <v>5828.299999999999</v>
      </c>
      <c r="D28" s="14">
        <f t="shared" si="5"/>
        <v>3163.4</v>
      </c>
      <c r="E28" s="14">
        <f t="shared" si="6"/>
        <v>54.27654719214866</v>
      </c>
      <c r="F28" s="15">
        <v>1472.9</v>
      </c>
      <c r="G28" s="16">
        <v>1000</v>
      </c>
      <c r="H28" s="14">
        <f t="shared" si="7"/>
        <v>67.89327177676692</v>
      </c>
      <c r="I28" s="15">
        <v>124</v>
      </c>
      <c r="J28" s="16">
        <v>82.7</v>
      </c>
      <c r="K28" s="14">
        <f t="shared" si="1"/>
        <v>66.69354838709678</v>
      </c>
      <c r="L28" s="15">
        <v>90</v>
      </c>
      <c r="M28" s="48">
        <v>37.2</v>
      </c>
      <c r="N28" s="14">
        <f t="shared" si="8"/>
        <v>41.333333333333336</v>
      </c>
      <c r="O28" s="15">
        <v>160</v>
      </c>
      <c r="P28" s="16">
        <v>34.7</v>
      </c>
      <c r="Q28" s="14">
        <f t="shared" si="9"/>
        <v>21.6875</v>
      </c>
      <c r="R28" s="15">
        <v>369.1</v>
      </c>
      <c r="S28" s="16">
        <v>130.6</v>
      </c>
      <c r="T28" s="14">
        <f t="shared" si="26"/>
        <v>35.3833649417502</v>
      </c>
      <c r="U28" s="15">
        <v>0</v>
      </c>
      <c r="V28" s="17">
        <v>0</v>
      </c>
      <c r="W28" s="14" t="e">
        <f t="shared" si="10"/>
        <v>#DIV/0!</v>
      </c>
      <c r="X28" s="29">
        <v>33</v>
      </c>
      <c r="Y28" s="17">
        <v>242.6</v>
      </c>
      <c r="Z28" s="14">
        <f t="shared" si="11"/>
        <v>735.1515151515151</v>
      </c>
      <c r="AA28" s="15">
        <v>180</v>
      </c>
      <c r="AB28" s="16">
        <v>78</v>
      </c>
      <c r="AC28" s="14">
        <f t="shared" si="12"/>
        <v>43.333333333333336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4355.4</v>
      </c>
      <c r="AK28" s="16">
        <v>2163.4</v>
      </c>
      <c r="AL28" s="14">
        <f t="shared" si="15"/>
        <v>49.671671947467516</v>
      </c>
      <c r="AM28" s="15">
        <v>1416.3</v>
      </c>
      <c r="AN28" s="16">
        <v>1062.3</v>
      </c>
      <c r="AO28" s="14">
        <f t="shared" si="16"/>
        <v>75.00529548824402</v>
      </c>
      <c r="AP28" s="15">
        <v>1828.1</v>
      </c>
      <c r="AQ28" s="16">
        <v>1003.8</v>
      </c>
      <c r="AR28" s="14">
        <f t="shared" si="27"/>
        <v>54.909468847437225</v>
      </c>
      <c r="AS28" s="27">
        <v>6018.3</v>
      </c>
      <c r="AT28" s="19">
        <v>3111.3</v>
      </c>
      <c r="AU28" s="14">
        <f t="shared" si="17"/>
        <v>51.69732316434874</v>
      </c>
      <c r="AV28" s="26">
        <v>1712.6</v>
      </c>
      <c r="AW28" s="19">
        <v>1139.7</v>
      </c>
      <c r="AX28" s="14">
        <f t="shared" si="18"/>
        <v>66.54793880649305</v>
      </c>
      <c r="AY28" s="21">
        <v>1424.5</v>
      </c>
      <c r="AZ28" s="19">
        <v>934.9</v>
      </c>
      <c r="BA28" s="14">
        <f t="shared" si="2"/>
        <v>65.63004563004563</v>
      </c>
      <c r="BB28" s="27">
        <v>1577.2</v>
      </c>
      <c r="BC28" s="23">
        <v>318.6</v>
      </c>
      <c r="BD28" s="14">
        <f t="shared" si="19"/>
        <v>20.20035505959929</v>
      </c>
      <c r="BE28" s="21">
        <v>737.6</v>
      </c>
      <c r="BF28" s="23">
        <v>493.8</v>
      </c>
      <c r="BG28" s="14">
        <f t="shared" si="20"/>
        <v>66.9468546637744</v>
      </c>
      <c r="BH28" s="21">
        <v>1855.9</v>
      </c>
      <c r="BI28" s="19">
        <v>1060.6</v>
      </c>
      <c r="BJ28" s="14">
        <f t="shared" si="21"/>
        <v>57.147475618298394</v>
      </c>
      <c r="BK28" s="45">
        <f t="shared" si="22"/>
        <v>-190.0000000000009</v>
      </c>
      <c r="BL28" s="45">
        <f t="shared" si="23"/>
        <v>52.09999999999991</v>
      </c>
      <c r="BM28" s="14">
        <f t="shared" si="24"/>
        <v>-27.421052631578767</v>
      </c>
      <c r="BN28" s="24">
        <f t="shared" si="3"/>
        <v>-190.0000000000009</v>
      </c>
      <c r="BO28" s="24">
        <f t="shared" si="4"/>
        <v>52.09999999999991</v>
      </c>
      <c r="BP28" s="14">
        <f t="shared" si="25"/>
        <v>-27.421052631578767</v>
      </c>
      <c r="BQ28" s="6"/>
      <c r="BR28" s="25"/>
    </row>
    <row r="29" spans="1:70" ht="14.25" customHeight="1">
      <c r="A29" s="86" t="s">
        <v>17</v>
      </c>
      <c r="B29" s="87"/>
      <c r="C29" s="54">
        <f>SUM(C10:C28)</f>
        <v>158309.69999999998</v>
      </c>
      <c r="D29" s="54">
        <f>SUM(D10:D28)</f>
        <v>88149.2</v>
      </c>
      <c r="E29" s="54">
        <f>D29/C29*100</f>
        <v>55.68149014242337</v>
      </c>
      <c r="F29" s="50">
        <f>SUM(F10:F28)</f>
        <v>60276.100000000006</v>
      </c>
      <c r="G29" s="50">
        <f>SUM(G10:G28)</f>
        <v>38751.40000000001</v>
      </c>
      <c r="H29" s="50">
        <f>G29/F29*100</f>
        <v>64.289826315903</v>
      </c>
      <c r="I29" s="50">
        <f>SUM(I10:I28)</f>
        <v>22086.5</v>
      </c>
      <c r="J29" s="50">
        <f>SUM(J10:J28)</f>
        <v>14914.900000000001</v>
      </c>
      <c r="K29" s="46">
        <f t="shared" si="1"/>
        <v>67.52948633780817</v>
      </c>
      <c r="L29" s="50">
        <f>SUM(L10:L28)</f>
        <v>620.5</v>
      </c>
      <c r="M29" s="50">
        <f>SUM(M10:M28)</f>
        <v>830.6000000000001</v>
      </c>
      <c r="N29" s="50">
        <f>M29/L29*100</f>
        <v>133.85979049153912</v>
      </c>
      <c r="O29" s="50">
        <f>SUM(O10:O28)</f>
        <v>6088.7</v>
      </c>
      <c r="P29" s="50">
        <f>SUM(P10:P28)</f>
        <v>1622.8999999999999</v>
      </c>
      <c r="Q29" s="50">
        <f>P29/O29*100</f>
        <v>26.654294020069962</v>
      </c>
      <c r="R29" s="50">
        <f>SUM(R10:R28)</f>
        <v>15483.1</v>
      </c>
      <c r="S29" s="50">
        <f>SUM(S10:S28)</f>
        <v>7115.9</v>
      </c>
      <c r="T29" s="50">
        <f>S29/R29*100</f>
        <v>45.95914254897275</v>
      </c>
      <c r="U29" s="50">
        <f>SUM(U10:U28)</f>
        <v>1170</v>
      </c>
      <c r="V29" s="50">
        <f>SUM(V10:V28)</f>
        <v>859.2</v>
      </c>
      <c r="W29" s="50">
        <f>V29/U29*100</f>
        <v>73.43589743589743</v>
      </c>
      <c r="X29" s="50">
        <f>SUM(X10:X28)</f>
        <v>2322</v>
      </c>
      <c r="Y29" s="50">
        <f>SUM(Y10:Y28)</f>
        <v>2218.1</v>
      </c>
      <c r="Z29" s="50">
        <f>Y29/X29*100</f>
        <v>95.5254091300603</v>
      </c>
      <c r="AA29" s="50">
        <f>SUM(AA10:AA28)</f>
        <v>664</v>
      </c>
      <c r="AB29" s="50">
        <f>SUM(AB10:AB28)</f>
        <v>549.6</v>
      </c>
      <c r="AC29" s="50">
        <f>AB29/AA29*100</f>
        <v>82.7710843373494</v>
      </c>
      <c r="AD29" s="50">
        <f>SUM(AD10:AD28)</f>
        <v>0</v>
      </c>
      <c r="AE29" s="50">
        <f>SUM(AE10:AE28)</f>
        <v>0</v>
      </c>
      <c r="AF29" s="46" t="e">
        <f t="shared" si="13"/>
        <v>#DIV/0!</v>
      </c>
      <c r="AG29" s="50">
        <f>SUM(AG10:AG28)</f>
        <v>531</v>
      </c>
      <c r="AH29" s="50">
        <f>SUM(AH10:AH28)</f>
        <v>499.7</v>
      </c>
      <c r="AI29" s="46">
        <f t="shared" si="14"/>
        <v>94.10546139359698</v>
      </c>
      <c r="AJ29" s="50">
        <f>SUM(AJ10:AJ28)</f>
        <v>98033.59999999998</v>
      </c>
      <c r="AK29" s="50">
        <f>SUM(AK10:AK28)</f>
        <v>49397.80000000001</v>
      </c>
      <c r="AL29" s="50">
        <f>AK29/AJ29*100</f>
        <v>50.388642261428764</v>
      </c>
      <c r="AM29" s="50">
        <f>SUM(AM10:AM28)</f>
        <v>26997.199999999993</v>
      </c>
      <c r="AN29" s="50">
        <f>SUM(AN10:AN28)</f>
        <v>20248.200000000008</v>
      </c>
      <c r="AO29" s="50">
        <f>AN29/AM29*100</f>
        <v>75.00111122634945</v>
      </c>
      <c r="AP29" s="50">
        <f>SUM(AP10:AP28)</f>
        <v>27320.5</v>
      </c>
      <c r="AQ29" s="50">
        <f>SUM(AQ10:AQ28)</f>
        <v>14389.7</v>
      </c>
      <c r="AR29" s="50">
        <f>AQ29/AP29*100</f>
        <v>52.66997309712487</v>
      </c>
      <c r="AS29" s="50">
        <f>SUM(AS10:AS28)</f>
        <v>163446.19999999998</v>
      </c>
      <c r="AT29" s="50">
        <f>SUM(AT10:AT28)</f>
        <v>76846</v>
      </c>
      <c r="AU29" s="50">
        <f>(AT29/AS29)*100</f>
        <v>47.01608235615145</v>
      </c>
      <c r="AV29" s="50">
        <f>SUM(AV10:AV28)</f>
        <v>33891.600000000006</v>
      </c>
      <c r="AW29" s="50">
        <f>SUM(AW10:AW28)</f>
        <v>21640.999999999993</v>
      </c>
      <c r="AX29" s="50">
        <f>AW29/AV29*100</f>
        <v>63.853580238171084</v>
      </c>
      <c r="AY29" s="50">
        <f>SUM(AY10:AY28)</f>
        <v>25403.899999999998</v>
      </c>
      <c r="AZ29" s="50">
        <f>SUM(AZ10:AZ28)</f>
        <v>16359.299999999997</v>
      </c>
      <c r="BA29" s="50">
        <f t="shared" si="2"/>
        <v>64.3968052149473</v>
      </c>
      <c r="BB29" s="50">
        <f>SUM(BB10:BB28)</f>
        <v>47876.799999999996</v>
      </c>
      <c r="BC29" s="50">
        <f>SUM(BC10:BC28)</f>
        <v>13319.499999999998</v>
      </c>
      <c r="BD29" s="50">
        <f>BC29/BB29*100</f>
        <v>27.820363934097514</v>
      </c>
      <c r="BE29" s="50">
        <f>SUM(BE10:BE28)</f>
        <v>42041.200000000004</v>
      </c>
      <c r="BF29" s="50">
        <f>SUM(BF10:BF28)</f>
        <v>18758.399999999998</v>
      </c>
      <c r="BG29" s="50">
        <f>BF29/BE29*100</f>
        <v>44.61908794230421</v>
      </c>
      <c r="BH29" s="50">
        <f>SUM(BH10:BH28)</f>
        <v>35421.3</v>
      </c>
      <c r="BI29" s="50">
        <f>SUM(BI10:BI28)</f>
        <v>20737.5</v>
      </c>
      <c r="BJ29" s="50">
        <f>BI29/BH29*100</f>
        <v>58.54528207603899</v>
      </c>
      <c r="BK29" s="50">
        <f>SUM(BK10:BK28)</f>
        <v>-5136.499999999999</v>
      </c>
      <c r="BL29" s="50">
        <f>SUM(BL10:BL28)</f>
        <v>11303.200000000003</v>
      </c>
      <c r="BM29" s="50">
        <f>BL29/BK29*100</f>
        <v>-220.0564586780883</v>
      </c>
      <c r="BN29" s="30">
        <f>SUM(BN10:BN28)</f>
        <v>-5136.499999999999</v>
      </c>
      <c r="BO29" s="30">
        <f>SUM(BO10:BO28)</f>
        <v>11303.200000000003</v>
      </c>
      <c r="BP29" s="30">
        <f>BO29/BN29*100</f>
        <v>-220.0564586780883</v>
      </c>
      <c r="BQ29" s="6"/>
      <c r="BR29" s="25"/>
    </row>
    <row r="30" spans="3:68" ht="15.75" hidden="1">
      <c r="C30" s="31">
        <f aca="true" t="shared" si="28" ref="C30:AC30">C29-C20</f>
        <v>149992.9</v>
      </c>
      <c r="D30" s="31">
        <f t="shared" si="28"/>
        <v>82816</v>
      </c>
      <c r="E30" s="31">
        <f t="shared" si="28"/>
        <v>-8.44413509805375</v>
      </c>
      <c r="F30" s="31">
        <f t="shared" si="28"/>
        <v>57192.100000000006</v>
      </c>
      <c r="G30" s="31">
        <f t="shared" si="28"/>
        <v>36752.40000000001</v>
      </c>
      <c r="H30" s="31">
        <f t="shared" si="28"/>
        <v>-0.5285913235263138</v>
      </c>
      <c r="I30" s="31">
        <f t="shared" si="28"/>
        <v>21666.5</v>
      </c>
      <c r="J30" s="31">
        <f t="shared" si="28"/>
        <v>14668.100000000002</v>
      </c>
      <c r="K30" s="31">
        <f t="shared" si="28"/>
        <v>8.767581575903407</v>
      </c>
      <c r="L30" s="31">
        <f t="shared" si="28"/>
        <v>580.5</v>
      </c>
      <c r="M30" s="31">
        <f t="shared" si="28"/>
        <v>784.0000000000001</v>
      </c>
      <c r="N30" s="31">
        <f t="shared" si="28"/>
        <v>17.359790491539115</v>
      </c>
      <c r="O30" s="31">
        <f t="shared" si="28"/>
        <v>5553.7</v>
      </c>
      <c r="P30" s="31">
        <f t="shared" si="28"/>
        <v>1543.8</v>
      </c>
      <c r="Q30" s="31">
        <f t="shared" si="28"/>
        <v>11.869247291097999</v>
      </c>
      <c r="R30" s="31">
        <f t="shared" si="28"/>
        <v>14586.1</v>
      </c>
      <c r="S30" s="31">
        <f t="shared" si="28"/>
        <v>6726.299999999999</v>
      </c>
      <c r="T30" s="31">
        <f t="shared" si="28"/>
        <v>2.525474767478876</v>
      </c>
      <c r="U30" s="31">
        <f t="shared" si="28"/>
        <v>1170</v>
      </c>
      <c r="V30" s="31">
        <f t="shared" si="28"/>
        <v>859.2</v>
      </c>
      <c r="W30" s="31" t="e">
        <f t="shared" si="28"/>
        <v>#DIV/0!</v>
      </c>
      <c r="X30" s="31">
        <f t="shared" si="28"/>
        <v>2172</v>
      </c>
      <c r="Y30" s="31">
        <f t="shared" si="28"/>
        <v>1978</v>
      </c>
      <c r="Z30" s="31">
        <f t="shared" si="28"/>
        <v>-64.54125753660637</v>
      </c>
      <c r="AA30" s="31">
        <f t="shared" si="28"/>
        <v>364</v>
      </c>
      <c r="AB30" s="31">
        <f t="shared" si="28"/>
        <v>246.5</v>
      </c>
      <c r="AC30" s="31">
        <f t="shared" si="28"/>
        <v>-18.26224899598394</v>
      </c>
      <c r="AD30" s="31"/>
      <c r="AE30" s="31"/>
      <c r="AF30" s="14" t="e">
        <f t="shared" si="13"/>
        <v>#DIV/0!</v>
      </c>
      <c r="AG30" s="31">
        <f aca="true" t="shared" si="29" ref="AG30:BP30">AG29-AG20</f>
        <v>520</v>
      </c>
      <c r="AH30" s="31">
        <f t="shared" si="29"/>
        <v>484</v>
      </c>
      <c r="AI30" s="14">
        <f t="shared" si="14"/>
        <v>93.07692307692308</v>
      </c>
      <c r="AJ30" s="31">
        <f t="shared" si="29"/>
        <v>92800.79999999997</v>
      </c>
      <c r="AK30" s="31">
        <f t="shared" si="29"/>
        <v>46063.60000000001</v>
      </c>
      <c r="AL30" s="31">
        <f t="shared" si="29"/>
        <v>-13.328679249043638</v>
      </c>
      <c r="AM30" s="31">
        <f t="shared" si="29"/>
        <v>24058.899999999994</v>
      </c>
      <c r="AN30" s="31">
        <f t="shared" si="29"/>
        <v>18044.500000000007</v>
      </c>
      <c r="AO30" s="31">
        <f t="shared" si="29"/>
        <v>0.001962058463263361</v>
      </c>
      <c r="AP30" s="31">
        <f t="shared" si="29"/>
        <v>27190.1</v>
      </c>
      <c r="AQ30" s="31">
        <f t="shared" si="29"/>
        <v>14346.2</v>
      </c>
      <c r="AR30" s="31">
        <f t="shared" si="29"/>
        <v>19.311077391603398</v>
      </c>
      <c r="AS30" s="31">
        <f t="shared" si="29"/>
        <v>154402.09999999998</v>
      </c>
      <c r="AT30" s="31">
        <f t="shared" si="29"/>
        <v>71942.6</v>
      </c>
      <c r="AU30" s="31">
        <f t="shared" si="29"/>
        <v>-7.200478716813237</v>
      </c>
      <c r="AV30" s="31">
        <f t="shared" si="29"/>
        <v>31251.700000000004</v>
      </c>
      <c r="AW30" s="31">
        <f t="shared" si="29"/>
        <v>19911.999999999993</v>
      </c>
      <c r="AX30" s="31">
        <f t="shared" si="29"/>
        <v>-1.6413248718709568</v>
      </c>
      <c r="AY30" s="31">
        <f t="shared" si="29"/>
        <v>23467.8</v>
      </c>
      <c r="AZ30" s="31">
        <f t="shared" si="29"/>
        <v>15026.699999999997</v>
      </c>
      <c r="BA30" s="31">
        <f t="shared" si="29"/>
        <v>-4.432284191591606</v>
      </c>
      <c r="BB30" s="31">
        <f t="shared" si="29"/>
        <v>45564.49999999999</v>
      </c>
      <c r="BC30" s="31">
        <f t="shared" si="29"/>
        <v>12717.799999999997</v>
      </c>
      <c r="BD30" s="31">
        <f t="shared" si="29"/>
        <v>1.7986539483690187</v>
      </c>
      <c r="BE30" s="31">
        <f t="shared" si="29"/>
        <v>40538.700000000004</v>
      </c>
      <c r="BF30" s="31">
        <f t="shared" si="29"/>
        <v>17566.399999999998</v>
      </c>
      <c r="BG30" s="31">
        <f t="shared" si="29"/>
        <v>-34.715354653369666</v>
      </c>
      <c r="BH30" s="31">
        <f t="shared" si="29"/>
        <v>33458.200000000004</v>
      </c>
      <c r="BI30" s="31">
        <f t="shared" si="29"/>
        <v>19783</v>
      </c>
      <c r="BJ30" s="31">
        <f t="shared" si="29"/>
        <v>9.923204749361787</v>
      </c>
      <c r="BK30" s="31">
        <f>BK29-BK20</f>
        <v>-4409.199999999998</v>
      </c>
      <c r="BL30" s="31">
        <f>BL29-BL20</f>
        <v>10873.400000000001</v>
      </c>
      <c r="BM30" s="31">
        <f>BM29-BM20</f>
        <v>-160.9611747512356</v>
      </c>
      <c r="BN30" s="31">
        <f t="shared" si="29"/>
        <v>-4409.199999999998</v>
      </c>
      <c r="BO30" s="31">
        <f t="shared" si="29"/>
        <v>10873.400000000001</v>
      </c>
      <c r="BP30" s="31">
        <f t="shared" si="29"/>
        <v>-160.9611747512356</v>
      </c>
    </row>
    <row r="31" spans="3:69" ht="15.7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ht="15.75">
      <c r="I32" s="7" t="s">
        <v>49</v>
      </c>
    </row>
    <row r="33" spans="15:16" ht="15.75">
      <c r="O33" s="52"/>
      <c r="P33" s="52"/>
    </row>
    <row r="35" ht="15.75">
      <c r="AH35" s="32"/>
    </row>
  </sheetData>
  <sheetProtection/>
  <mergeCells count="32">
    <mergeCell ref="O6:Q7"/>
    <mergeCell ref="X6:Z7"/>
    <mergeCell ref="AV5:AX7"/>
    <mergeCell ref="AY6:BA7"/>
    <mergeCell ref="A29:B29"/>
    <mergeCell ref="AG6:AI7"/>
    <mergeCell ref="AM6:AO7"/>
    <mergeCell ref="B4:B8"/>
    <mergeCell ref="A4:A8"/>
    <mergeCell ref="AJ5:AL7"/>
    <mergeCell ref="AP6:AR7"/>
    <mergeCell ref="AM5:AR5"/>
    <mergeCell ref="BK4:BM7"/>
    <mergeCell ref="AS4:AU7"/>
    <mergeCell ref="AA6:AC7"/>
    <mergeCell ref="AD6:AF7"/>
    <mergeCell ref="BN4:BP7"/>
    <mergeCell ref="BE5:BG7"/>
    <mergeCell ref="BH5:BJ7"/>
    <mergeCell ref="AV4:BJ4"/>
    <mergeCell ref="BB5:BD7"/>
    <mergeCell ref="AY5:BA5"/>
    <mergeCell ref="R1:T1"/>
    <mergeCell ref="C2:T2"/>
    <mergeCell ref="C4:E7"/>
    <mergeCell ref="F4:AR4"/>
    <mergeCell ref="F5:H7"/>
    <mergeCell ref="I5:AI5"/>
    <mergeCell ref="R6:T7"/>
    <mergeCell ref="I6:K7"/>
    <mergeCell ref="L6:N7"/>
    <mergeCell ref="U6:W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2019-09-10T05:47:14Z</cp:lastPrinted>
  <dcterms:created xsi:type="dcterms:W3CDTF">2013-04-03T10:22:22Z</dcterms:created>
  <dcterms:modified xsi:type="dcterms:W3CDTF">2019-10-08T07:17:38Z</dcterms:modified>
  <cp:category/>
  <cp:version/>
  <cp:contentType/>
  <cp:contentStatus/>
</cp:coreProperties>
</file>