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640" activeTab="0"/>
  </bookViews>
  <sheets>
    <sheet name="Лист1 (4)" sheetId="1" r:id="rId1"/>
  </sheets>
  <definedNames>
    <definedName name="_xlnm.Print_Titles" localSheetId="0">'Лист1 (4)'!$A:$B</definedName>
    <definedName name="_xlnm.Print_Area" localSheetId="0">'Лист1 (4)'!$A$1:$BM$34</definedName>
  </definedNames>
  <calcPr fullCalcOnLoad="1"/>
</workbook>
</file>

<file path=xl/sharedStrings.xml><?xml version="1.0" encoding="utf-8"?>
<sst xmlns="http://schemas.openxmlformats.org/spreadsheetml/2006/main" count="118" uniqueCount="52">
  <si>
    <t>Приложение 3</t>
  </si>
  <si>
    <t>Наименование поселений</t>
  </si>
  <si>
    <t>в том числе: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</si>
  <si>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</si>
  <si>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</si>
  <si>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</si>
  <si>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</si>
  <si>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</si>
  <si>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</si>
  <si>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</si>
  <si>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</si>
  <si>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</si>
  <si>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</si>
  <si>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</si>
  <si>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</si>
  <si>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</si>
  <si>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</si>
  <si>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</si>
  <si>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</si>
  <si>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</si>
  <si>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</si>
  <si>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</si>
  <si>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</si>
  <si>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</si>
  <si>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</si>
  <si>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</si>
  <si>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</si>
  <si>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Азимсирминское сельское поселение</t>
  </si>
  <si>
    <t>Алгазинское сельское поселение</t>
  </si>
  <si>
    <t>Апнерское сельское поселение</t>
  </si>
  <si>
    <t>Большеторханское сельское поселение</t>
  </si>
  <si>
    <t>Большеяушское сельское поселение</t>
  </si>
  <si>
    <t>Буртасинское сельское поселение</t>
  </si>
  <si>
    <t>Вурманкасинское сельское поселение</t>
  </si>
  <si>
    <t>Вурнарское городское поселение</t>
  </si>
  <si>
    <t>Ермошкинское сельское поселение</t>
  </si>
  <si>
    <t>Ершипосинское сельское поселение</t>
  </si>
  <si>
    <t>Калининское сельское поселение</t>
  </si>
  <si>
    <t>Кольцовское сельское поселение</t>
  </si>
  <si>
    <t>Малояушское сельское поселение</t>
  </si>
  <si>
    <t>Ойкас-Кибекское сельское поселение</t>
  </si>
  <si>
    <t>Санарпосинское сельское поселение</t>
  </si>
  <si>
    <t>Сявалкасинское сельское поселение</t>
  </si>
  <si>
    <t>Хирпосинское сельское поселение</t>
  </si>
  <si>
    <t>Шинерское сельское поселение</t>
  </si>
  <si>
    <t>Янгорчинское сельское поселение</t>
  </si>
  <si>
    <t>Доходы - всего                    (код дохода 00085000000000000000)</t>
  </si>
  <si>
    <r>
      <t xml:space="preserve">Расходы - всего                 </t>
    </r>
    <r>
      <rPr>
        <sz val="11"/>
        <color indexed="8"/>
        <rFont val="Times New Roman"/>
        <family val="1"/>
      </rPr>
      <t xml:space="preserve">  (код расхода 00096000000000000000)</t>
    </r>
  </si>
  <si>
    <r>
      <t xml:space="preserve">Дефицит -  всего                </t>
    </r>
    <r>
      <rPr>
        <sz val="11"/>
        <color indexed="8"/>
        <rFont val="Times New Roman"/>
        <family val="1"/>
      </rPr>
      <t xml:space="preserve">      (код БК 00079000000000000000)</t>
    </r>
  </si>
  <si>
    <t xml:space="preserve">                                                                                                                                                     </t>
  </si>
  <si>
    <r>
      <t xml:space="preserve">Дефицит -  всего                </t>
    </r>
    <r>
      <rPr>
        <sz val="11"/>
        <color theme="1"/>
        <rFont val="Calibri"/>
        <family val="2"/>
      </rPr>
      <t xml:space="preserve">      (код БК 00079000000000000000)</t>
    </r>
  </si>
  <si>
    <t>Справка об исполнении бюджетов поселений Вурнарского  района на 01 сентября 2019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</si>
</sst>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2"/>
      <name val="Arial Cyr"/>
      <family val="0"/>
    </font>
    <font>
      <b/>
      <sz val="12"/>
      <name val="TimesET"/>
      <family val="0"/>
    </font>
    <font>
      <sz val="12"/>
      <name val="TimesET"/>
      <family val="0"/>
    </font>
    <font>
      <sz val="12"/>
      <name val="Arial Cyr"/>
      <family val="0"/>
    </font>
    <font>
      <sz val="12"/>
      <color indexed="8"/>
      <name val="Calibri"/>
      <family val="2"/>
    </font>
    <font>
      <sz val="12"/>
      <name val="Times New Roman"/>
      <family val="1"/>
    </font>
    <font>
      <sz val="12"/>
      <color indexed="8"/>
      <name val="Arial Cyr"/>
      <family val="0"/>
    </font>
    <font>
      <sz val="12"/>
      <color indexed="10"/>
      <name val="Arial Cyr"/>
      <family val="0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 Cyr"/>
      <family val="0"/>
    </font>
    <font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4" fillId="0" borderId="0" xfId="53" applyFont="1" applyFill="1" applyAlignment="1" applyProtection="1">
      <alignment horizontal="center" vertical="center" wrapText="1"/>
      <protection locked="0"/>
    </xf>
    <xf numFmtId="0" fontId="7" fillId="0" borderId="0" xfId="53" applyFont="1" applyFill="1" applyAlignment="1">
      <alignment vertical="center" wrapText="1"/>
      <protection/>
    </xf>
    <xf numFmtId="0" fontId="6" fillId="0" borderId="0" xfId="53" applyFont="1" applyFill="1" applyAlignment="1">
      <alignment vertical="center" wrapText="1"/>
      <protection/>
    </xf>
    <xf numFmtId="0" fontId="5" fillId="0" borderId="0" xfId="53" applyFont="1" applyFill="1" applyAlignment="1">
      <alignment vertical="center" wrapText="1"/>
      <protection/>
    </xf>
    <xf numFmtId="0" fontId="4" fillId="0" borderId="0" xfId="53" applyFont="1" applyFill="1" applyAlignment="1">
      <alignment vertical="center" wrapText="1"/>
      <protection/>
    </xf>
    <xf numFmtId="0" fontId="7" fillId="0" borderId="0" xfId="53" applyFont="1" applyFill="1">
      <alignment/>
      <protection/>
    </xf>
    <xf numFmtId="0" fontId="8" fillId="0" borderId="0" xfId="0" applyFont="1" applyFill="1" applyAlignment="1">
      <alignment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4" fillId="0" borderId="10" xfId="53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left"/>
    </xf>
    <xf numFmtId="172" fontId="10" fillId="0" borderId="10" xfId="53" applyNumberFormat="1" applyFont="1" applyFill="1" applyBorder="1" applyAlignment="1" applyProtection="1">
      <alignment vertical="center" wrapText="1"/>
      <protection locked="0"/>
    </xf>
    <xf numFmtId="172" fontId="7" fillId="0" borderId="10" xfId="53" applyNumberFormat="1" applyFont="1" applyFill="1" applyBorder="1" applyAlignment="1" applyProtection="1">
      <alignment vertical="center" wrapText="1"/>
      <protection locked="0"/>
    </xf>
    <xf numFmtId="172" fontId="7" fillId="32" borderId="10" xfId="0" applyNumberFormat="1" applyFont="1" applyFill="1" applyBorder="1" applyAlignment="1" applyProtection="1">
      <alignment vertical="center" wrapText="1"/>
      <protection locked="0"/>
    </xf>
    <xf numFmtId="172" fontId="7" fillId="0" borderId="10" xfId="0" applyNumberFormat="1" applyFont="1" applyBorder="1" applyAlignment="1" applyProtection="1">
      <alignment vertical="center" wrapText="1"/>
      <protection locked="0"/>
    </xf>
    <xf numFmtId="172" fontId="7" fillId="0" borderId="10" xfId="0" applyNumberFormat="1" applyFont="1" applyFill="1" applyBorder="1" applyAlignment="1" applyProtection="1">
      <alignment vertical="center" wrapText="1"/>
      <protection locked="0"/>
    </xf>
    <xf numFmtId="172" fontId="7" fillId="32" borderId="10" xfId="0" applyNumberFormat="1" applyFont="1" applyFill="1" applyBorder="1" applyAlignment="1" applyProtection="1">
      <alignment vertical="center" wrapText="1"/>
      <protection locked="0"/>
    </xf>
    <xf numFmtId="173" fontId="7" fillId="0" borderId="10" xfId="0" applyNumberFormat="1" applyFont="1" applyBorder="1" applyAlignment="1" applyProtection="1">
      <alignment vertical="center" wrapText="1"/>
      <protection locked="0"/>
    </xf>
    <xf numFmtId="173" fontId="7" fillId="32" borderId="10" xfId="0" applyNumberFormat="1" applyFont="1" applyFill="1" applyBorder="1" applyAlignment="1" applyProtection="1">
      <alignment horizontal="right" vertical="top" shrinkToFit="1"/>
      <protection locked="0"/>
    </xf>
    <xf numFmtId="172" fontId="7" fillId="32" borderId="10" xfId="0" applyNumberFormat="1" applyFont="1" applyFill="1" applyBorder="1" applyAlignment="1" applyProtection="1">
      <alignment horizontal="right" vertical="top" shrinkToFit="1"/>
      <protection locked="0"/>
    </xf>
    <xf numFmtId="0" fontId="7" fillId="32" borderId="10" xfId="0" applyFont="1" applyFill="1" applyBorder="1" applyAlignment="1" applyProtection="1">
      <alignment vertical="center" wrapText="1"/>
      <protection locked="0"/>
    </xf>
    <xf numFmtId="173" fontId="7" fillId="0" borderId="10" xfId="0" applyNumberFormat="1" applyFont="1" applyFill="1" applyBorder="1" applyAlignment="1" applyProtection="1">
      <alignment vertical="center" wrapText="1"/>
      <protection locked="0"/>
    </xf>
    <xf numFmtId="172" fontId="7" fillId="0" borderId="10" xfId="53" applyNumberFormat="1" applyFont="1" applyFill="1" applyBorder="1" applyAlignment="1" applyProtection="1">
      <alignment vertical="center" wrapText="1"/>
      <protection locked="0"/>
    </xf>
    <xf numFmtId="172" fontId="7" fillId="0" borderId="0" xfId="53" applyNumberFormat="1" applyFont="1" applyFill="1">
      <alignment/>
      <protection/>
    </xf>
    <xf numFmtId="173" fontId="7" fillId="32" borderId="10" xfId="0" applyNumberFormat="1" applyFont="1" applyFill="1" applyBorder="1" applyAlignment="1" applyProtection="1">
      <alignment/>
      <protection locked="0"/>
    </xf>
    <xf numFmtId="173" fontId="7" fillId="32" borderId="10" xfId="0" applyNumberFormat="1" applyFont="1" applyFill="1" applyBorder="1" applyAlignment="1" applyProtection="1">
      <alignment vertical="center" wrapText="1"/>
      <protection locked="0"/>
    </xf>
    <xf numFmtId="172" fontId="10" fillId="32" borderId="10" xfId="0" applyNumberFormat="1" applyFont="1" applyFill="1" applyBorder="1" applyAlignment="1" applyProtection="1">
      <alignment vertical="center" wrapText="1"/>
      <protection locked="0"/>
    </xf>
    <xf numFmtId="172" fontId="11" fillId="32" borderId="10" xfId="0" applyNumberFormat="1" applyFont="1" applyFill="1" applyBorder="1" applyAlignment="1" applyProtection="1">
      <alignment vertical="center" wrapText="1"/>
      <protection locked="0"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172" fontId="8" fillId="0" borderId="0" xfId="0" applyNumberFormat="1" applyFont="1" applyFill="1" applyAlignment="1">
      <alignment/>
    </xf>
    <xf numFmtId="2" fontId="8" fillId="0" borderId="0" xfId="0" applyNumberFormat="1" applyFont="1" applyFill="1" applyAlignment="1">
      <alignment/>
    </xf>
    <xf numFmtId="172" fontId="7" fillId="33" borderId="10" xfId="53" applyNumberFormat="1" applyFont="1" applyFill="1" applyBorder="1" applyAlignment="1" applyProtection="1">
      <alignment vertical="center" wrapText="1"/>
      <protection locked="0"/>
    </xf>
    <xf numFmtId="172" fontId="7" fillId="33" borderId="10" xfId="0" applyNumberFormat="1" applyFont="1" applyFill="1" applyBorder="1" applyAlignment="1" applyProtection="1">
      <alignment vertical="center" wrapText="1"/>
      <protection locked="0"/>
    </xf>
    <xf numFmtId="173" fontId="7" fillId="33" borderId="10" xfId="0" applyNumberFormat="1" applyFont="1" applyFill="1" applyBorder="1" applyAlignment="1" applyProtection="1">
      <alignment vertical="center" wrapText="1"/>
      <protection locked="0"/>
    </xf>
    <xf numFmtId="172" fontId="10" fillId="33" borderId="10" xfId="53" applyNumberFormat="1" applyFont="1" applyFill="1" applyBorder="1" applyAlignment="1" applyProtection="1">
      <alignment vertical="center" wrapText="1"/>
      <protection locked="0"/>
    </xf>
    <xf numFmtId="172" fontId="7" fillId="34" borderId="10" xfId="0" applyNumberFormat="1" applyFont="1" applyFill="1" applyBorder="1" applyAlignment="1" applyProtection="1">
      <alignment vertical="center" wrapText="1"/>
      <protection locked="0"/>
    </xf>
    <xf numFmtId="172" fontId="7" fillId="35" borderId="10" xfId="0" applyNumberFormat="1" applyFont="1" applyFill="1" applyBorder="1" applyAlignment="1" applyProtection="1">
      <alignment vertical="center" wrapText="1"/>
      <protection locked="0"/>
    </xf>
    <xf numFmtId="172" fontId="7" fillId="34" borderId="10" xfId="0" applyNumberFormat="1" applyFont="1" applyFill="1" applyBorder="1" applyAlignment="1" applyProtection="1">
      <alignment horizontal="right" vertical="top" shrinkToFit="1"/>
      <protection locked="0"/>
    </xf>
    <xf numFmtId="173" fontId="7" fillId="34" borderId="10" xfId="0" applyNumberFormat="1" applyFont="1" applyFill="1" applyBorder="1" applyAlignment="1" applyProtection="1">
      <alignment/>
      <protection locked="0"/>
    </xf>
    <xf numFmtId="173" fontId="7" fillId="36" borderId="10" xfId="0" applyNumberFormat="1" applyFont="1" applyFill="1" applyBorder="1" applyAlignment="1" applyProtection="1">
      <alignment vertical="center" wrapText="1"/>
      <protection locked="0"/>
    </xf>
    <xf numFmtId="173" fontId="10" fillId="34" borderId="10" xfId="0" applyNumberFormat="1" applyFont="1" applyFill="1" applyBorder="1" applyAlignment="1" applyProtection="1">
      <alignment vertical="center" wrapText="1"/>
      <protection locked="0"/>
    </xf>
    <xf numFmtId="173" fontId="7" fillId="35" borderId="10" xfId="0" applyNumberFormat="1" applyFont="1" applyFill="1" applyBorder="1" applyAlignment="1" applyProtection="1">
      <alignment vertical="center" wrapText="1"/>
      <protection locked="0"/>
    </xf>
    <xf numFmtId="173" fontId="7" fillId="34" borderId="10" xfId="0" applyNumberFormat="1" applyFont="1" applyFill="1" applyBorder="1" applyAlignment="1" applyProtection="1">
      <alignment vertical="center" wrapText="1"/>
      <protection locked="0"/>
    </xf>
    <xf numFmtId="172" fontId="7" fillId="0" borderId="10" xfId="54" applyNumberFormat="1" applyFont="1" applyFill="1" applyBorder="1" applyAlignment="1" applyProtection="1">
      <alignment vertical="center" wrapText="1"/>
      <protection locked="0"/>
    </xf>
    <xf numFmtId="172" fontId="7" fillId="35" borderId="10" xfId="53" applyNumberFormat="1" applyFont="1" applyFill="1" applyBorder="1" applyAlignment="1" applyProtection="1">
      <alignment vertical="center" wrapText="1"/>
      <protection locked="0"/>
    </xf>
    <xf numFmtId="172" fontId="50" fillId="0" borderId="10" xfId="53" applyNumberFormat="1" applyFont="1" applyFill="1" applyBorder="1" applyAlignment="1" applyProtection="1">
      <alignment vertical="center" wrapText="1"/>
      <protection locked="0"/>
    </xf>
    <xf numFmtId="172" fontId="7" fillId="36" borderId="10" xfId="0" applyNumberFormat="1" applyFont="1" applyFill="1" applyBorder="1" applyAlignment="1" applyProtection="1">
      <alignment vertical="center" wrapText="1"/>
      <protection locked="0"/>
    </xf>
    <xf numFmtId="172" fontId="10" fillId="35" borderId="10" xfId="53" applyNumberFormat="1" applyFont="1" applyFill="1" applyBorder="1" applyAlignment="1" applyProtection="1">
      <alignment vertical="center" wrapText="1"/>
      <protection locked="0"/>
    </xf>
    <xf numFmtId="172" fontId="4" fillId="35" borderId="10" xfId="53" applyNumberFormat="1" applyFont="1" applyFill="1" applyBorder="1" applyAlignment="1" applyProtection="1">
      <alignment vertical="center" wrapText="1"/>
      <protection locked="0"/>
    </xf>
    <xf numFmtId="0" fontId="6" fillId="35" borderId="10" xfId="55" applyFont="1" applyFill="1" applyBorder="1" applyAlignment="1">
      <alignment horizontal="left" vertical="center" wrapText="1"/>
      <protection/>
    </xf>
    <xf numFmtId="0" fontId="51" fillId="0" borderId="0" xfId="0" applyFont="1" applyFill="1" applyAlignment="1">
      <alignment/>
    </xf>
    <xf numFmtId="0" fontId="6" fillId="0" borderId="11" xfId="53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6" fillId="0" borderId="13" xfId="53" applyFont="1" applyFill="1" applyBorder="1" applyAlignment="1">
      <alignment horizontal="center" vertical="center" wrapText="1"/>
      <protection/>
    </xf>
    <xf numFmtId="0" fontId="6" fillId="0" borderId="14" xfId="53" applyFont="1" applyFill="1" applyBorder="1" applyAlignment="1">
      <alignment horizontal="center" vertical="center" wrapText="1"/>
      <protection/>
    </xf>
    <xf numFmtId="0" fontId="6" fillId="0" borderId="15" xfId="53" applyFont="1" applyFill="1" applyBorder="1" applyAlignment="1">
      <alignment horizontal="center" vertical="center" wrapText="1"/>
      <protection/>
    </xf>
    <xf numFmtId="0" fontId="6" fillId="0" borderId="16" xfId="53" applyFont="1" applyFill="1" applyBorder="1" applyAlignment="1">
      <alignment horizontal="center" vertical="center" wrapText="1"/>
      <protection/>
    </xf>
    <xf numFmtId="49" fontId="6" fillId="0" borderId="11" xfId="53" applyNumberFormat="1" applyFont="1" applyFill="1" applyBorder="1" applyAlignment="1">
      <alignment horizontal="center" vertical="center" wrapText="1"/>
      <protection/>
    </xf>
    <xf numFmtId="49" fontId="6" fillId="0" borderId="12" xfId="53" applyNumberFormat="1" applyFont="1" applyFill="1" applyBorder="1" applyAlignment="1">
      <alignment horizontal="center" vertical="center" wrapText="1"/>
      <protection/>
    </xf>
    <xf numFmtId="49" fontId="6" fillId="0" borderId="17" xfId="53" applyNumberFormat="1" applyFont="1" applyFill="1" applyBorder="1" applyAlignment="1">
      <alignment horizontal="center" vertical="center" wrapText="1"/>
      <protection/>
    </xf>
    <xf numFmtId="49" fontId="6" fillId="0" borderId="0" xfId="53" applyNumberFormat="1" applyFont="1" applyFill="1" applyBorder="1" applyAlignment="1">
      <alignment horizontal="center" vertical="center" wrapText="1"/>
      <protection/>
    </xf>
    <xf numFmtId="49" fontId="6" fillId="0" borderId="14" xfId="53" applyNumberFormat="1" applyFont="1" applyFill="1" applyBorder="1" applyAlignment="1">
      <alignment horizontal="center" vertical="center" wrapText="1"/>
      <protection/>
    </xf>
    <xf numFmtId="49" fontId="6" fillId="0" borderId="15" xfId="53" applyNumberFormat="1" applyFont="1" applyFill="1" applyBorder="1" applyAlignment="1">
      <alignment horizontal="center" vertical="center" wrapText="1"/>
      <protection/>
    </xf>
    <xf numFmtId="49" fontId="6" fillId="0" borderId="10" xfId="53" applyNumberFormat="1" applyFont="1" applyFill="1" applyBorder="1" applyAlignment="1">
      <alignment horizontal="center" vertical="center" wrapText="1"/>
      <protection/>
    </xf>
    <xf numFmtId="0" fontId="6" fillId="0" borderId="18" xfId="55" applyFont="1" applyFill="1" applyBorder="1" applyAlignment="1">
      <alignment horizontal="center" vertical="center" wrapText="1"/>
      <protection/>
    </xf>
    <xf numFmtId="0" fontId="6" fillId="0" borderId="19" xfId="55" applyFont="1" applyFill="1" applyBorder="1" applyAlignment="1">
      <alignment horizontal="center" vertical="center" wrapText="1"/>
      <protection/>
    </xf>
    <xf numFmtId="0" fontId="6" fillId="0" borderId="20" xfId="53" applyFont="1" applyFill="1" applyBorder="1" applyAlignment="1">
      <alignment horizontal="center" vertical="center" wrapText="1"/>
      <protection/>
    </xf>
    <xf numFmtId="0" fontId="6" fillId="0" borderId="21" xfId="53" applyFont="1" applyFill="1" applyBorder="1" applyAlignment="1">
      <alignment horizontal="center" vertical="center" wrapText="1"/>
      <protection/>
    </xf>
    <xf numFmtId="0" fontId="6" fillId="0" borderId="22" xfId="53" applyFont="1" applyFill="1" applyBorder="1" applyAlignment="1">
      <alignment horizontal="center" vertical="center" wrapText="1"/>
      <protection/>
    </xf>
    <xf numFmtId="0" fontId="6" fillId="0" borderId="23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8" xfId="53" applyFont="1" applyFill="1" applyBorder="1" applyAlignment="1">
      <alignment horizontal="center" vertical="center" wrapText="1"/>
      <protection/>
    </xf>
    <xf numFmtId="0" fontId="6" fillId="0" borderId="24" xfId="53" applyFont="1" applyFill="1" applyBorder="1" applyAlignment="1">
      <alignment horizontal="center" vertical="center" wrapText="1"/>
      <protection/>
    </xf>
    <xf numFmtId="0" fontId="6" fillId="0" borderId="17" xfId="53" applyFont="1" applyFill="1" applyBorder="1" applyAlignment="1">
      <alignment horizontal="center" vertical="center" wrapText="1"/>
      <protection/>
    </xf>
    <xf numFmtId="0" fontId="6" fillId="0" borderId="0" xfId="53" applyFont="1" applyFill="1" applyBorder="1" applyAlignment="1">
      <alignment horizontal="center" vertical="center" wrapText="1"/>
      <protection/>
    </xf>
    <xf numFmtId="0" fontId="9" fillId="0" borderId="11" xfId="53" applyFont="1" applyFill="1" applyBorder="1" applyAlignment="1">
      <alignment horizontal="center" vertical="center" wrapText="1"/>
      <protection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6" fillId="0" borderId="0" xfId="53" applyFont="1" applyFill="1" applyAlignment="1">
      <alignment horizontal="center" vertical="center" wrapText="1"/>
      <protection/>
    </xf>
    <xf numFmtId="0" fontId="5" fillId="0" borderId="0" xfId="53" applyFont="1" applyFill="1" applyAlignment="1" applyProtection="1">
      <alignment horizontal="center" vertical="center" wrapText="1"/>
      <protection locked="0"/>
    </xf>
    <xf numFmtId="0" fontId="6" fillId="0" borderId="18" xfId="53" applyFont="1" applyFill="1" applyBorder="1" applyAlignment="1">
      <alignment horizontal="left" vertical="center" wrapText="1"/>
      <protection/>
    </xf>
    <xf numFmtId="0" fontId="6" fillId="0" borderId="24" xfId="53" applyFont="1" applyFill="1" applyBorder="1" applyAlignment="1">
      <alignment horizontal="left" vertical="center" wrapText="1"/>
      <protection/>
    </xf>
    <xf numFmtId="0" fontId="6" fillId="0" borderId="19" xfId="53" applyFont="1" applyFill="1" applyBorder="1" applyAlignment="1">
      <alignment horizontal="left" vertical="center" wrapText="1"/>
      <protection/>
    </xf>
    <xf numFmtId="172" fontId="7" fillId="36" borderId="10" xfId="53" applyNumberFormat="1" applyFont="1" applyFill="1" applyBorder="1" applyAlignment="1" applyProtection="1">
      <alignment vertical="center" wrapText="1"/>
      <protection locked="0"/>
    </xf>
    <xf numFmtId="172" fontId="4" fillId="36" borderId="10" xfId="53" applyNumberFormat="1" applyFont="1" applyFill="1" applyBorder="1" applyAlignment="1" applyProtection="1">
      <alignment vertical="center" wrapText="1"/>
      <protection locked="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35"/>
  <sheetViews>
    <sheetView tabSelected="1" view="pageBreakPreview" zoomScaleNormal="75" zoomScaleSheetLayoutView="100" zoomScalePageLayoutView="0" workbookViewId="0" topLeftCell="A1">
      <pane xSplit="5" ySplit="7" topLeftCell="F17" activePane="bottomRight" state="frozen"/>
      <selection pane="topLeft" activeCell="A1" sqref="A1"/>
      <selection pane="topRight" activeCell="F1" sqref="F1"/>
      <selection pane="bottomLeft" activeCell="A8" sqref="A8"/>
      <selection pane="bottomRight" activeCell="BL10" sqref="BL10"/>
    </sheetView>
  </sheetViews>
  <sheetFormatPr defaultColWidth="9.140625" defaultRowHeight="15"/>
  <cols>
    <col min="1" max="1" width="6.421875" style="7" bestFit="1" customWidth="1"/>
    <col min="2" max="2" width="36.140625" style="7" customWidth="1"/>
    <col min="3" max="3" width="17.421875" style="7" customWidth="1"/>
    <col min="4" max="4" width="15.8515625" style="7" customWidth="1"/>
    <col min="5" max="5" width="9.140625" style="7" customWidth="1"/>
    <col min="6" max="6" width="13.7109375" style="7" customWidth="1"/>
    <col min="7" max="7" width="15.8515625" style="7" customWidth="1"/>
    <col min="8" max="8" width="8.8515625" style="7" customWidth="1"/>
    <col min="9" max="9" width="15.8515625" style="7" customWidth="1"/>
    <col min="10" max="10" width="15.57421875" style="7" customWidth="1"/>
    <col min="11" max="13" width="9.140625" style="7" customWidth="1"/>
    <col min="14" max="14" width="16.7109375" style="7" customWidth="1"/>
    <col min="15" max="15" width="17.28125" style="7" customWidth="1"/>
    <col min="16" max="17" width="9.140625" style="7" customWidth="1"/>
    <col min="18" max="18" width="18.00390625" style="7" customWidth="1"/>
    <col min="19" max="19" width="13.7109375" style="7" customWidth="1"/>
    <col min="20" max="20" width="9.140625" style="7" customWidth="1"/>
    <col min="21" max="21" width="15.8515625" style="7" customWidth="1"/>
    <col min="22" max="22" width="9.140625" style="7" customWidth="1"/>
    <col min="23" max="23" width="15.140625" style="7" customWidth="1"/>
    <col min="24" max="24" width="13.8515625" style="7" customWidth="1"/>
    <col min="25" max="25" width="9.140625" style="7" customWidth="1"/>
    <col min="26" max="26" width="13.8515625" style="7" customWidth="1"/>
    <col min="27" max="28" width="9.140625" style="7" customWidth="1"/>
    <col min="29" max="29" width="14.8515625" style="7" customWidth="1"/>
    <col min="30" max="31" width="9.140625" style="7" customWidth="1"/>
    <col min="32" max="32" width="16.57421875" style="7" customWidth="1"/>
    <col min="33" max="33" width="9.140625" style="7" customWidth="1"/>
    <col min="34" max="34" width="21.7109375" style="7" bestFit="1" customWidth="1"/>
    <col min="35" max="35" width="14.8515625" style="7" customWidth="1"/>
    <col min="36" max="36" width="14.421875" style="7" customWidth="1"/>
    <col min="37" max="37" width="14.28125" style="7" customWidth="1"/>
    <col min="38" max="38" width="9.140625" style="7" customWidth="1"/>
    <col min="39" max="39" width="12.00390625" style="7" customWidth="1"/>
    <col min="40" max="40" width="14.140625" style="7" customWidth="1"/>
    <col min="41" max="41" width="14.421875" style="7" customWidth="1"/>
    <col min="42" max="42" width="13.421875" style="7" customWidth="1"/>
    <col min="43" max="43" width="13.7109375" style="7" customWidth="1"/>
    <col min="44" max="44" width="14.140625" style="7" customWidth="1"/>
    <col min="45" max="45" width="13.00390625" style="7" customWidth="1"/>
    <col min="46" max="46" width="12.00390625" style="7" customWidth="1"/>
    <col min="47" max="47" width="9.140625" style="7" customWidth="1"/>
    <col min="48" max="48" width="13.8515625" style="7" customWidth="1"/>
    <col min="49" max="49" width="13.140625" style="7" customWidth="1"/>
    <col min="50" max="50" width="9.140625" style="7" customWidth="1"/>
    <col min="51" max="51" width="13.00390625" style="7" customWidth="1"/>
    <col min="52" max="52" width="13.421875" style="7" customWidth="1"/>
    <col min="53" max="53" width="9.140625" style="7" customWidth="1"/>
    <col min="54" max="54" width="14.8515625" style="7" customWidth="1"/>
    <col min="55" max="55" width="15.57421875" style="7" customWidth="1"/>
    <col min="56" max="56" width="9.140625" style="7" customWidth="1"/>
    <col min="57" max="57" width="14.421875" style="7" customWidth="1"/>
    <col min="58" max="58" width="11.421875" style="7" bestFit="1" customWidth="1"/>
    <col min="59" max="59" width="9.140625" style="7" customWidth="1"/>
    <col min="60" max="60" width="13.421875" style="7" customWidth="1"/>
    <col min="61" max="61" width="16.28125" style="7" customWidth="1"/>
    <col min="62" max="62" width="14.8515625" style="7" customWidth="1"/>
    <col min="63" max="63" width="13.7109375" style="7" customWidth="1"/>
    <col min="64" max="64" width="15.8515625" style="7" customWidth="1"/>
    <col min="65" max="65" width="12.140625" style="7" customWidth="1"/>
    <col min="66" max="66" width="11.421875" style="7" hidden="1" customWidth="1"/>
    <col min="67" max="67" width="17.57421875" style="7" hidden="1" customWidth="1"/>
    <col min="68" max="68" width="17.28125" style="7" hidden="1" customWidth="1"/>
    <col min="69" max="69" width="9.140625" style="7" customWidth="1"/>
    <col min="70" max="70" width="10.7109375" style="7" bestFit="1" customWidth="1"/>
    <col min="71" max="16384" width="9.140625" style="7" customWidth="1"/>
  </cols>
  <sheetData>
    <row r="1" spans="1:70" ht="15" customHeight="1">
      <c r="A1" s="2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5"/>
      <c r="R1" s="84" t="s">
        <v>0</v>
      </c>
      <c r="S1" s="84"/>
      <c r="T1" s="84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6"/>
      <c r="BL1" s="6"/>
      <c r="BM1" s="6"/>
      <c r="BN1" s="6"/>
      <c r="BO1" s="6"/>
      <c r="BP1" s="6"/>
      <c r="BQ1" s="6"/>
      <c r="BR1" s="6"/>
    </row>
    <row r="2" spans="1:70" ht="15.75">
      <c r="A2" s="2"/>
      <c r="B2" s="2"/>
      <c r="C2" s="85" t="s">
        <v>51</v>
      </c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6"/>
      <c r="BL2" s="6"/>
      <c r="BM2" s="6"/>
      <c r="BN2" s="6"/>
      <c r="BO2" s="6"/>
      <c r="BP2" s="6"/>
      <c r="BQ2" s="6"/>
      <c r="BR2" s="6"/>
    </row>
    <row r="3" spans="1:70" ht="15.75">
      <c r="A3" s="2"/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6"/>
      <c r="BL3" s="6"/>
      <c r="BM3" s="6"/>
      <c r="BN3" s="6"/>
      <c r="BO3" s="6"/>
      <c r="BP3" s="6"/>
      <c r="BQ3" s="6"/>
      <c r="BR3" s="6"/>
    </row>
    <row r="4" spans="1:70" ht="15" customHeight="1">
      <c r="A4" s="55" t="s">
        <v>18</v>
      </c>
      <c r="B4" s="68" t="s">
        <v>1</v>
      </c>
      <c r="C4" s="53" t="s">
        <v>46</v>
      </c>
      <c r="D4" s="54"/>
      <c r="E4" s="55"/>
      <c r="F4" s="73" t="s">
        <v>2</v>
      </c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7" t="s">
        <v>47</v>
      </c>
      <c r="AT4" s="54"/>
      <c r="AU4" s="55"/>
      <c r="AV4" s="73" t="s">
        <v>4</v>
      </c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53" t="s">
        <v>50</v>
      </c>
      <c r="BL4" s="54"/>
      <c r="BM4" s="55"/>
      <c r="BN4" s="77" t="s">
        <v>48</v>
      </c>
      <c r="BO4" s="54"/>
      <c r="BP4" s="55"/>
      <c r="BQ4" s="6"/>
      <c r="BR4" s="6"/>
    </row>
    <row r="5" spans="1:70" ht="15" customHeight="1">
      <c r="A5" s="71"/>
      <c r="B5" s="69"/>
      <c r="C5" s="75"/>
      <c r="D5" s="76"/>
      <c r="E5" s="71"/>
      <c r="F5" s="72" t="s">
        <v>3</v>
      </c>
      <c r="G5" s="72"/>
      <c r="H5" s="72"/>
      <c r="I5" s="86" t="s">
        <v>4</v>
      </c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8"/>
      <c r="AJ5" s="72" t="s">
        <v>5</v>
      </c>
      <c r="AK5" s="72"/>
      <c r="AL5" s="72"/>
      <c r="AM5" s="73" t="s">
        <v>4</v>
      </c>
      <c r="AN5" s="74"/>
      <c r="AO5" s="74"/>
      <c r="AP5" s="74"/>
      <c r="AQ5" s="74"/>
      <c r="AR5" s="74"/>
      <c r="AS5" s="75"/>
      <c r="AT5" s="76"/>
      <c r="AU5" s="71"/>
      <c r="AV5" s="59" t="s">
        <v>9</v>
      </c>
      <c r="AW5" s="60"/>
      <c r="AX5" s="60"/>
      <c r="AY5" s="65" t="s">
        <v>4</v>
      </c>
      <c r="AZ5" s="65"/>
      <c r="BA5" s="65"/>
      <c r="BB5" s="65" t="s">
        <v>10</v>
      </c>
      <c r="BC5" s="65"/>
      <c r="BD5" s="65"/>
      <c r="BE5" s="65" t="s">
        <v>11</v>
      </c>
      <c r="BF5" s="65"/>
      <c r="BG5" s="65"/>
      <c r="BH5" s="72" t="s">
        <v>12</v>
      </c>
      <c r="BI5" s="72"/>
      <c r="BJ5" s="72"/>
      <c r="BK5" s="75"/>
      <c r="BL5" s="76"/>
      <c r="BM5" s="71"/>
      <c r="BN5" s="75"/>
      <c r="BO5" s="76"/>
      <c r="BP5" s="71"/>
      <c r="BQ5" s="6"/>
      <c r="BR5" s="6"/>
    </row>
    <row r="6" spans="1:70" ht="15" customHeight="1">
      <c r="A6" s="71"/>
      <c r="B6" s="69"/>
      <c r="C6" s="75"/>
      <c r="D6" s="76"/>
      <c r="E6" s="71"/>
      <c r="F6" s="72"/>
      <c r="G6" s="72"/>
      <c r="H6" s="72"/>
      <c r="I6" s="53" t="s">
        <v>6</v>
      </c>
      <c r="J6" s="54"/>
      <c r="K6" s="55"/>
      <c r="L6" s="53" t="s">
        <v>7</v>
      </c>
      <c r="M6" s="54"/>
      <c r="N6" s="55"/>
      <c r="O6" s="53" t="s">
        <v>20</v>
      </c>
      <c r="P6" s="54"/>
      <c r="Q6" s="55"/>
      <c r="R6" s="53" t="s">
        <v>8</v>
      </c>
      <c r="S6" s="54"/>
      <c r="T6" s="55"/>
      <c r="U6" s="53" t="s">
        <v>19</v>
      </c>
      <c r="V6" s="54"/>
      <c r="W6" s="55"/>
      <c r="X6" s="53" t="s">
        <v>21</v>
      </c>
      <c r="Y6" s="54"/>
      <c r="Z6" s="55"/>
      <c r="AA6" s="53" t="s">
        <v>25</v>
      </c>
      <c r="AB6" s="54"/>
      <c r="AC6" s="55"/>
      <c r="AD6" s="78" t="s">
        <v>26</v>
      </c>
      <c r="AE6" s="79"/>
      <c r="AF6" s="80"/>
      <c r="AG6" s="53" t="s">
        <v>24</v>
      </c>
      <c r="AH6" s="54"/>
      <c r="AI6" s="55"/>
      <c r="AJ6" s="72"/>
      <c r="AK6" s="72"/>
      <c r="AL6" s="72"/>
      <c r="AM6" s="53" t="s">
        <v>22</v>
      </c>
      <c r="AN6" s="54"/>
      <c r="AO6" s="55"/>
      <c r="AP6" s="53" t="s">
        <v>23</v>
      </c>
      <c r="AQ6" s="54"/>
      <c r="AR6" s="55"/>
      <c r="AS6" s="75"/>
      <c r="AT6" s="76"/>
      <c r="AU6" s="71"/>
      <c r="AV6" s="61"/>
      <c r="AW6" s="62"/>
      <c r="AX6" s="62"/>
      <c r="AY6" s="65" t="s">
        <v>13</v>
      </c>
      <c r="AZ6" s="65"/>
      <c r="BA6" s="65"/>
      <c r="BB6" s="65"/>
      <c r="BC6" s="65"/>
      <c r="BD6" s="65"/>
      <c r="BE6" s="65"/>
      <c r="BF6" s="65"/>
      <c r="BG6" s="65"/>
      <c r="BH6" s="72"/>
      <c r="BI6" s="72"/>
      <c r="BJ6" s="72"/>
      <c r="BK6" s="75"/>
      <c r="BL6" s="76"/>
      <c r="BM6" s="71"/>
      <c r="BN6" s="75"/>
      <c r="BO6" s="76"/>
      <c r="BP6" s="71"/>
      <c r="BQ6" s="6"/>
      <c r="BR6" s="6"/>
    </row>
    <row r="7" spans="1:70" ht="193.5" customHeight="1">
      <c r="A7" s="71"/>
      <c r="B7" s="69"/>
      <c r="C7" s="56"/>
      <c r="D7" s="57"/>
      <c r="E7" s="58"/>
      <c r="F7" s="72"/>
      <c r="G7" s="72"/>
      <c r="H7" s="72"/>
      <c r="I7" s="56"/>
      <c r="J7" s="57"/>
      <c r="K7" s="58"/>
      <c r="L7" s="56"/>
      <c r="M7" s="57"/>
      <c r="N7" s="58"/>
      <c r="O7" s="56"/>
      <c r="P7" s="57"/>
      <c r="Q7" s="58"/>
      <c r="R7" s="56"/>
      <c r="S7" s="57"/>
      <c r="T7" s="58"/>
      <c r="U7" s="56"/>
      <c r="V7" s="57"/>
      <c r="W7" s="58"/>
      <c r="X7" s="56"/>
      <c r="Y7" s="57"/>
      <c r="Z7" s="58"/>
      <c r="AA7" s="56"/>
      <c r="AB7" s="57"/>
      <c r="AC7" s="58"/>
      <c r="AD7" s="81"/>
      <c r="AE7" s="82"/>
      <c r="AF7" s="83"/>
      <c r="AG7" s="56"/>
      <c r="AH7" s="57"/>
      <c r="AI7" s="58"/>
      <c r="AJ7" s="72"/>
      <c r="AK7" s="72"/>
      <c r="AL7" s="72"/>
      <c r="AM7" s="56"/>
      <c r="AN7" s="57"/>
      <c r="AO7" s="58"/>
      <c r="AP7" s="56"/>
      <c r="AQ7" s="57"/>
      <c r="AR7" s="58"/>
      <c r="AS7" s="56"/>
      <c r="AT7" s="57"/>
      <c r="AU7" s="58"/>
      <c r="AV7" s="63"/>
      <c r="AW7" s="64"/>
      <c r="AX7" s="64"/>
      <c r="AY7" s="65"/>
      <c r="AZ7" s="65"/>
      <c r="BA7" s="65"/>
      <c r="BB7" s="65"/>
      <c r="BC7" s="65"/>
      <c r="BD7" s="65"/>
      <c r="BE7" s="65"/>
      <c r="BF7" s="65"/>
      <c r="BG7" s="65"/>
      <c r="BH7" s="72"/>
      <c r="BI7" s="72"/>
      <c r="BJ7" s="72"/>
      <c r="BK7" s="56"/>
      <c r="BL7" s="57"/>
      <c r="BM7" s="58"/>
      <c r="BN7" s="56"/>
      <c r="BO7" s="57"/>
      <c r="BP7" s="58"/>
      <c r="BQ7" s="6"/>
      <c r="BR7" s="6"/>
    </row>
    <row r="8" spans="1:70" ht="63">
      <c r="A8" s="58"/>
      <c r="B8" s="70"/>
      <c r="C8" s="8" t="s">
        <v>14</v>
      </c>
      <c r="D8" s="8" t="s">
        <v>15</v>
      </c>
      <c r="E8" s="8" t="s">
        <v>16</v>
      </c>
      <c r="F8" s="8" t="s">
        <v>14</v>
      </c>
      <c r="G8" s="8" t="s">
        <v>15</v>
      </c>
      <c r="H8" s="8" t="s">
        <v>16</v>
      </c>
      <c r="I8" s="8" t="s">
        <v>14</v>
      </c>
      <c r="J8" s="8" t="s">
        <v>15</v>
      </c>
      <c r="K8" s="8" t="s">
        <v>16</v>
      </c>
      <c r="L8" s="8" t="s">
        <v>14</v>
      </c>
      <c r="M8" s="8" t="s">
        <v>15</v>
      </c>
      <c r="N8" s="8" t="s">
        <v>16</v>
      </c>
      <c r="O8" s="8" t="s">
        <v>14</v>
      </c>
      <c r="P8" s="8" t="s">
        <v>15</v>
      </c>
      <c r="Q8" s="8" t="s">
        <v>16</v>
      </c>
      <c r="R8" s="8" t="s">
        <v>14</v>
      </c>
      <c r="S8" s="8" t="s">
        <v>15</v>
      </c>
      <c r="T8" s="8" t="s">
        <v>16</v>
      </c>
      <c r="U8" s="8" t="s">
        <v>14</v>
      </c>
      <c r="V8" s="8" t="s">
        <v>15</v>
      </c>
      <c r="W8" s="8" t="s">
        <v>16</v>
      </c>
      <c r="X8" s="8" t="s">
        <v>14</v>
      </c>
      <c r="Y8" s="8" t="s">
        <v>15</v>
      </c>
      <c r="Z8" s="8" t="s">
        <v>16</v>
      </c>
      <c r="AA8" s="8" t="s">
        <v>14</v>
      </c>
      <c r="AB8" s="8" t="s">
        <v>15</v>
      </c>
      <c r="AC8" s="8" t="s">
        <v>16</v>
      </c>
      <c r="AD8" s="9" t="s">
        <v>14</v>
      </c>
      <c r="AE8" s="9" t="s">
        <v>15</v>
      </c>
      <c r="AF8" s="9" t="s">
        <v>16</v>
      </c>
      <c r="AG8" s="8" t="s">
        <v>14</v>
      </c>
      <c r="AH8" s="8" t="s">
        <v>15</v>
      </c>
      <c r="AI8" s="8" t="s">
        <v>16</v>
      </c>
      <c r="AJ8" s="8" t="s">
        <v>14</v>
      </c>
      <c r="AK8" s="8" t="s">
        <v>15</v>
      </c>
      <c r="AL8" s="8" t="s">
        <v>16</v>
      </c>
      <c r="AM8" s="8" t="s">
        <v>14</v>
      </c>
      <c r="AN8" s="8" t="s">
        <v>15</v>
      </c>
      <c r="AO8" s="8" t="s">
        <v>16</v>
      </c>
      <c r="AP8" s="8" t="s">
        <v>14</v>
      </c>
      <c r="AQ8" s="8" t="s">
        <v>15</v>
      </c>
      <c r="AR8" s="8" t="s">
        <v>16</v>
      </c>
      <c r="AS8" s="8" t="s">
        <v>14</v>
      </c>
      <c r="AT8" s="8" t="s">
        <v>15</v>
      </c>
      <c r="AU8" s="8" t="s">
        <v>16</v>
      </c>
      <c r="AV8" s="8" t="s">
        <v>14</v>
      </c>
      <c r="AW8" s="8" t="s">
        <v>15</v>
      </c>
      <c r="AX8" s="8" t="s">
        <v>16</v>
      </c>
      <c r="AY8" s="8" t="s">
        <v>14</v>
      </c>
      <c r="AZ8" s="8" t="s">
        <v>15</v>
      </c>
      <c r="BA8" s="8" t="s">
        <v>16</v>
      </c>
      <c r="BB8" s="8" t="s">
        <v>14</v>
      </c>
      <c r="BC8" s="8" t="s">
        <v>15</v>
      </c>
      <c r="BD8" s="8" t="s">
        <v>16</v>
      </c>
      <c r="BE8" s="8" t="s">
        <v>14</v>
      </c>
      <c r="BF8" s="8" t="s">
        <v>15</v>
      </c>
      <c r="BG8" s="8" t="s">
        <v>16</v>
      </c>
      <c r="BH8" s="8" t="s">
        <v>14</v>
      </c>
      <c r="BI8" s="8" t="s">
        <v>15</v>
      </c>
      <c r="BJ8" s="8" t="s">
        <v>16</v>
      </c>
      <c r="BK8" s="8" t="s">
        <v>14</v>
      </c>
      <c r="BL8" s="8" t="s">
        <v>15</v>
      </c>
      <c r="BM8" s="8" t="s">
        <v>16</v>
      </c>
      <c r="BN8" s="8" t="s">
        <v>14</v>
      </c>
      <c r="BO8" s="8" t="s">
        <v>15</v>
      </c>
      <c r="BP8" s="8" t="s">
        <v>16</v>
      </c>
      <c r="BQ8" s="6"/>
      <c r="BR8" s="6"/>
    </row>
    <row r="9" spans="1:70" ht="15" customHeight="1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  <c r="N9" s="10">
        <v>14</v>
      </c>
      <c r="O9" s="10">
        <v>15</v>
      </c>
      <c r="P9" s="10">
        <v>16</v>
      </c>
      <c r="Q9" s="10">
        <v>17</v>
      </c>
      <c r="R9" s="10">
        <v>18</v>
      </c>
      <c r="S9" s="10">
        <v>19</v>
      </c>
      <c r="T9" s="10">
        <v>20</v>
      </c>
      <c r="U9" s="10">
        <v>21</v>
      </c>
      <c r="V9" s="10">
        <v>22</v>
      </c>
      <c r="W9" s="10">
        <v>23</v>
      </c>
      <c r="X9" s="10">
        <v>24</v>
      </c>
      <c r="Y9" s="10">
        <v>25</v>
      </c>
      <c r="Z9" s="10">
        <v>26</v>
      </c>
      <c r="AA9" s="10">
        <v>27</v>
      </c>
      <c r="AB9" s="10">
        <v>28</v>
      </c>
      <c r="AC9" s="10">
        <v>29</v>
      </c>
      <c r="AD9" s="10">
        <v>30</v>
      </c>
      <c r="AE9" s="10">
        <v>31</v>
      </c>
      <c r="AF9" s="10">
        <v>32</v>
      </c>
      <c r="AG9" s="10">
        <v>33</v>
      </c>
      <c r="AH9" s="10">
        <v>34</v>
      </c>
      <c r="AI9" s="10">
        <v>35</v>
      </c>
      <c r="AJ9" s="10">
        <v>36</v>
      </c>
      <c r="AK9" s="10">
        <v>37</v>
      </c>
      <c r="AL9" s="10">
        <v>38</v>
      </c>
      <c r="AM9" s="10">
        <v>39</v>
      </c>
      <c r="AN9" s="10">
        <v>40</v>
      </c>
      <c r="AO9" s="10">
        <v>41</v>
      </c>
      <c r="AP9" s="10">
        <v>42</v>
      </c>
      <c r="AQ9" s="10">
        <v>43</v>
      </c>
      <c r="AR9" s="10">
        <v>44</v>
      </c>
      <c r="AS9" s="10">
        <v>45</v>
      </c>
      <c r="AT9" s="10">
        <v>46</v>
      </c>
      <c r="AU9" s="10">
        <v>47</v>
      </c>
      <c r="AV9" s="10">
        <v>48</v>
      </c>
      <c r="AW9" s="10">
        <v>49</v>
      </c>
      <c r="AX9" s="10">
        <v>50</v>
      </c>
      <c r="AY9" s="10">
        <v>51</v>
      </c>
      <c r="AZ9" s="10">
        <v>52</v>
      </c>
      <c r="BA9" s="10">
        <v>53</v>
      </c>
      <c r="BB9" s="10">
        <v>54</v>
      </c>
      <c r="BC9" s="10">
        <v>55</v>
      </c>
      <c r="BD9" s="10">
        <v>56</v>
      </c>
      <c r="BE9" s="10">
        <v>57</v>
      </c>
      <c r="BF9" s="10">
        <v>58</v>
      </c>
      <c r="BG9" s="10">
        <v>59</v>
      </c>
      <c r="BH9" s="10">
        <v>60</v>
      </c>
      <c r="BI9" s="10">
        <v>61</v>
      </c>
      <c r="BJ9" s="10">
        <v>62</v>
      </c>
      <c r="BK9" s="10">
        <v>63</v>
      </c>
      <c r="BL9" s="10">
        <v>64</v>
      </c>
      <c r="BM9" s="10">
        <v>65</v>
      </c>
      <c r="BN9" s="10">
        <v>63</v>
      </c>
      <c r="BO9" s="10">
        <v>64</v>
      </c>
      <c r="BP9" s="10">
        <v>65</v>
      </c>
      <c r="BQ9" s="6"/>
      <c r="BR9" s="6"/>
    </row>
    <row r="10" spans="1:70" ht="15.75">
      <c r="A10" s="11">
        <v>1</v>
      </c>
      <c r="B10" s="12" t="s">
        <v>27</v>
      </c>
      <c r="C10" s="13">
        <f aca="true" t="shared" si="0" ref="C10:D28">F10+AJ10</f>
        <v>9215.6</v>
      </c>
      <c r="D10" s="47">
        <f t="shared" si="0"/>
        <v>3923.8</v>
      </c>
      <c r="E10" s="14">
        <f>D10/C10*100</f>
        <v>42.577802856026736</v>
      </c>
      <c r="F10" s="37">
        <v>1397.7</v>
      </c>
      <c r="G10" s="16">
        <v>790.5</v>
      </c>
      <c r="H10" s="14">
        <f>G10/F10*100</f>
        <v>56.55720111611934</v>
      </c>
      <c r="I10" s="15">
        <v>205</v>
      </c>
      <c r="J10" s="16">
        <v>117.8</v>
      </c>
      <c r="K10" s="14">
        <f aca="true" t="shared" si="1" ref="K10:K29">J10/I10*100</f>
        <v>57.46341463414634</v>
      </c>
      <c r="L10" s="15">
        <v>0</v>
      </c>
      <c r="M10" s="16">
        <v>1.6</v>
      </c>
      <c r="N10" s="14" t="e">
        <f>M10/L10*100</f>
        <v>#DIV/0!</v>
      </c>
      <c r="O10" s="15">
        <v>98</v>
      </c>
      <c r="P10" s="16">
        <v>14.6</v>
      </c>
      <c r="Q10" s="14">
        <f>P10/O10*100</f>
        <v>14.897959183673471</v>
      </c>
      <c r="R10" s="15">
        <v>450</v>
      </c>
      <c r="S10" s="16">
        <v>171.3</v>
      </c>
      <c r="T10" s="14">
        <f>S10/R10*100</f>
        <v>38.06666666666667</v>
      </c>
      <c r="U10" s="15">
        <v>0</v>
      </c>
      <c r="V10" s="17">
        <v>0</v>
      </c>
      <c r="W10" s="14" t="e">
        <f>V10/U10*100</f>
        <v>#DIV/0!</v>
      </c>
      <c r="X10" s="15">
        <v>115</v>
      </c>
      <c r="Y10" s="34">
        <v>107.3</v>
      </c>
      <c r="Z10" s="14">
        <f>Y10/X10*100</f>
        <v>93.30434782608695</v>
      </c>
      <c r="AA10" s="15">
        <v>0</v>
      </c>
      <c r="AB10" s="16">
        <v>0</v>
      </c>
      <c r="AC10" s="14" t="e">
        <f>AB10/AA10*100</f>
        <v>#DIV/0!</v>
      </c>
      <c r="AD10" s="14">
        <v>0</v>
      </c>
      <c r="AE10" s="14">
        <v>0</v>
      </c>
      <c r="AF10" s="14" t="e">
        <f>AE10/AD10*100</f>
        <v>#DIV/0!</v>
      </c>
      <c r="AG10" s="14">
        <v>0</v>
      </c>
      <c r="AH10" s="14">
        <v>0</v>
      </c>
      <c r="AI10" s="14" t="e">
        <f>AH10/AG10*100</f>
        <v>#DIV/0!</v>
      </c>
      <c r="AJ10" s="37">
        <v>7817.9</v>
      </c>
      <c r="AK10" s="16">
        <v>3133.3</v>
      </c>
      <c r="AL10" s="14">
        <f>AK10/AJ10*100</f>
        <v>40.07853771473158</v>
      </c>
      <c r="AM10" s="37">
        <v>2175.3</v>
      </c>
      <c r="AN10" s="34">
        <v>1450.2</v>
      </c>
      <c r="AO10" s="14">
        <f>AN10/AM10*100</f>
        <v>66.66666666666666</v>
      </c>
      <c r="AP10" s="15">
        <v>2994.8</v>
      </c>
      <c r="AQ10" s="16">
        <v>1163</v>
      </c>
      <c r="AR10" s="14">
        <f>AQ10/AP10*100</f>
        <v>38.833978896754374</v>
      </c>
      <c r="AS10" s="18">
        <v>9411.6</v>
      </c>
      <c r="AT10" s="19">
        <v>3177.8</v>
      </c>
      <c r="AU10" s="14">
        <f>AT10/AS10*100</f>
        <v>33.764715882527945</v>
      </c>
      <c r="AV10" s="20">
        <v>1890.8</v>
      </c>
      <c r="AW10" s="19">
        <v>1113.1</v>
      </c>
      <c r="AX10" s="14">
        <f>AW10/AV10*100</f>
        <v>58.86926168817431</v>
      </c>
      <c r="AY10" s="21">
        <v>1382.1</v>
      </c>
      <c r="AZ10" s="19">
        <v>778.1</v>
      </c>
      <c r="BA10" s="14">
        <f aca="true" t="shared" si="2" ref="BA10:BA29">AZ10/AY10*100</f>
        <v>56.298386513276895</v>
      </c>
      <c r="BB10" s="22">
        <v>3535.3</v>
      </c>
      <c r="BC10" s="23">
        <v>469.9</v>
      </c>
      <c r="BD10" s="14">
        <f>BC10/BB10*100</f>
        <v>13.291658416541734</v>
      </c>
      <c r="BE10" s="21">
        <v>1417.7</v>
      </c>
      <c r="BF10" s="23">
        <v>380.8</v>
      </c>
      <c r="BG10" s="14">
        <f>BF10/BE10*100</f>
        <v>26.86040770261691</v>
      </c>
      <c r="BH10" s="21">
        <v>2473.1</v>
      </c>
      <c r="BI10" s="19">
        <v>1151.4</v>
      </c>
      <c r="BJ10" s="14">
        <f>BI10/BH10*100</f>
        <v>46.55695281225992</v>
      </c>
      <c r="BK10" s="45">
        <v>-196</v>
      </c>
      <c r="BL10" s="45">
        <v>746</v>
      </c>
      <c r="BM10" s="14">
        <f>BL10/BK10*100</f>
        <v>-380.6122448979592</v>
      </c>
      <c r="BN10" s="24">
        <f aca="true" t="shared" si="3" ref="BN10:BN28">C10-AS10</f>
        <v>-196</v>
      </c>
      <c r="BO10" s="24">
        <f aca="true" t="shared" si="4" ref="BO10:BO28">D10-AT10</f>
        <v>746</v>
      </c>
      <c r="BP10" s="14">
        <f>BO10/BN10*100</f>
        <v>-380.6122448979592</v>
      </c>
      <c r="BQ10" s="6"/>
      <c r="BR10" s="25"/>
    </row>
    <row r="11" spans="1:70" ht="15.75">
      <c r="A11" s="51">
        <v>2</v>
      </c>
      <c r="B11" s="12" t="s">
        <v>28</v>
      </c>
      <c r="C11" s="36">
        <f t="shared" si="0"/>
        <v>6643.7</v>
      </c>
      <c r="D11" s="14">
        <f aca="true" t="shared" si="5" ref="D11:D28">G11+AK11</f>
        <v>2839.8999999999996</v>
      </c>
      <c r="E11" s="14">
        <f aca="true" t="shared" si="6" ref="E11:E28">D11/C11*100</f>
        <v>42.745759140238114</v>
      </c>
      <c r="F11" s="37">
        <v>993.5</v>
      </c>
      <c r="G11" s="16">
        <v>480.7</v>
      </c>
      <c r="H11" s="14">
        <f aca="true" t="shared" si="7" ref="H11:H28">G11/F11*100</f>
        <v>48.3844992450931</v>
      </c>
      <c r="I11" s="15">
        <v>25.9</v>
      </c>
      <c r="J11" s="16">
        <v>16.6</v>
      </c>
      <c r="K11" s="14">
        <f t="shared" si="1"/>
        <v>64.0926640926641</v>
      </c>
      <c r="L11" s="15">
        <v>51</v>
      </c>
      <c r="M11" s="16">
        <v>20.7</v>
      </c>
      <c r="N11" s="14">
        <f aca="true" t="shared" si="8" ref="N11:N28">M11/L11*100</f>
        <v>40.588235294117645</v>
      </c>
      <c r="O11" s="15">
        <v>105</v>
      </c>
      <c r="P11" s="16">
        <v>11.9</v>
      </c>
      <c r="Q11" s="14">
        <f aca="true" t="shared" si="9" ref="Q11:Q28">P11/O11*100</f>
        <v>11.333333333333334</v>
      </c>
      <c r="R11" s="15">
        <v>265</v>
      </c>
      <c r="S11" s="34">
        <v>69.5</v>
      </c>
      <c r="T11" s="14">
        <f>S11/R11*100</f>
        <v>26.22641509433962</v>
      </c>
      <c r="U11" s="15">
        <v>0</v>
      </c>
      <c r="V11" s="17">
        <v>0</v>
      </c>
      <c r="W11" s="14" t="e">
        <f aca="true" t="shared" si="10" ref="W11:W28">V11/U11*100</f>
        <v>#DIV/0!</v>
      </c>
      <c r="X11" s="15">
        <v>70</v>
      </c>
      <c r="Y11" s="17">
        <v>24</v>
      </c>
      <c r="Z11" s="14">
        <f aca="true" t="shared" si="11" ref="Z11:Z28">Y11/X11*100</f>
        <v>34.285714285714285</v>
      </c>
      <c r="AA11" s="15">
        <v>0</v>
      </c>
      <c r="AB11" s="16">
        <v>0</v>
      </c>
      <c r="AC11" s="14" t="e">
        <f aca="true" t="shared" si="12" ref="AC11:AC28">AB11/AA11*100</f>
        <v>#DIV/0!</v>
      </c>
      <c r="AD11" s="14">
        <v>0</v>
      </c>
      <c r="AE11" s="14">
        <v>0</v>
      </c>
      <c r="AF11" s="14" t="e">
        <f aca="true" t="shared" si="13" ref="AF11:AF30">AE11/AD11*100</f>
        <v>#DIV/0!</v>
      </c>
      <c r="AG11" s="14">
        <v>0</v>
      </c>
      <c r="AH11" s="14">
        <v>0</v>
      </c>
      <c r="AI11" s="14" t="e">
        <f aca="true" t="shared" si="14" ref="AI11:AI30">AH11/AG11*100</f>
        <v>#DIV/0!</v>
      </c>
      <c r="AJ11" s="37">
        <v>5650.2</v>
      </c>
      <c r="AK11" s="34">
        <v>2359.2</v>
      </c>
      <c r="AL11" s="14">
        <f aca="true" t="shared" si="15" ref="AL11:AL28">AK11/AJ11*100</f>
        <v>41.7542741849846</v>
      </c>
      <c r="AM11" s="37">
        <v>1896.9</v>
      </c>
      <c r="AN11" s="38">
        <v>1264.7</v>
      </c>
      <c r="AO11" s="14">
        <f aca="true" t="shared" si="16" ref="AO11:AO28">AN11/AM11*100</f>
        <v>66.6719384258527</v>
      </c>
      <c r="AP11" s="15">
        <v>1444.6</v>
      </c>
      <c r="AQ11" s="38">
        <v>481.1</v>
      </c>
      <c r="AR11" s="14">
        <f>AQ11/AP11*100</f>
        <v>33.30333656375468</v>
      </c>
      <c r="AS11" s="18">
        <v>6704.9</v>
      </c>
      <c r="AT11" s="19">
        <v>2227.2</v>
      </c>
      <c r="AU11" s="14">
        <f aca="true" t="shared" si="17" ref="AU11:AU28">AT11/AS11*100</f>
        <v>33.21749765097168</v>
      </c>
      <c r="AV11" s="26">
        <v>1357</v>
      </c>
      <c r="AW11" s="19">
        <v>858.1</v>
      </c>
      <c r="AX11" s="14">
        <f aca="true" t="shared" si="18" ref="AX11:AX28">AW11/AV11*100</f>
        <v>63.235077376565954</v>
      </c>
      <c r="AY11" s="21">
        <v>1070.6</v>
      </c>
      <c r="AZ11" s="19">
        <v>620.4</v>
      </c>
      <c r="BA11" s="14">
        <f t="shared" si="2"/>
        <v>57.94881374929947</v>
      </c>
      <c r="BB11" s="27">
        <v>2897.1</v>
      </c>
      <c r="BC11" s="23">
        <v>304.5</v>
      </c>
      <c r="BD11" s="14">
        <f aca="true" t="shared" si="19" ref="BD11:BD28">BC11/BB11*100</f>
        <v>10.51051051051051</v>
      </c>
      <c r="BE11" s="21">
        <v>696.1</v>
      </c>
      <c r="BF11" s="23">
        <v>196.1</v>
      </c>
      <c r="BG11" s="14">
        <f aca="true" t="shared" si="20" ref="BG11:BG28">BF11/BE11*100</f>
        <v>28.171239764401662</v>
      </c>
      <c r="BH11" s="21">
        <v>1601.5</v>
      </c>
      <c r="BI11" s="19">
        <v>775.7</v>
      </c>
      <c r="BJ11" s="14">
        <f aca="true" t="shared" si="21" ref="BJ11:BJ28">BI11/BH11*100</f>
        <v>48.43584139868874</v>
      </c>
      <c r="BK11" s="45">
        <v>-61.2</v>
      </c>
      <c r="BL11" s="45">
        <v>612.7</v>
      </c>
      <c r="BM11" s="14">
        <f aca="true" t="shared" si="22" ref="BM11:BM28">BL11/BK11*100</f>
        <v>-1001.1437908496733</v>
      </c>
      <c r="BN11" s="24">
        <f t="shared" si="3"/>
        <v>-61.19999999999982</v>
      </c>
      <c r="BO11" s="24">
        <f t="shared" si="4"/>
        <v>612.6999999999998</v>
      </c>
      <c r="BP11" s="14">
        <f aca="true" t="shared" si="23" ref="BP11:BP28">BO11/BN11*100</f>
        <v>-1001.143790849676</v>
      </c>
      <c r="BQ11" s="6"/>
      <c r="BR11" s="25"/>
    </row>
    <row r="12" spans="1:70" ht="15.75">
      <c r="A12" s="11">
        <v>3</v>
      </c>
      <c r="B12" s="12" t="s">
        <v>29</v>
      </c>
      <c r="C12" s="13">
        <f t="shared" si="0"/>
        <v>5010.6</v>
      </c>
      <c r="D12" s="14">
        <f t="shared" si="5"/>
        <v>2249.7</v>
      </c>
      <c r="E12" s="14">
        <f t="shared" si="6"/>
        <v>44.89881451323194</v>
      </c>
      <c r="F12" s="37">
        <v>1629.9</v>
      </c>
      <c r="G12" s="16">
        <v>753.6</v>
      </c>
      <c r="H12" s="14">
        <f t="shared" si="7"/>
        <v>46.2359653966501</v>
      </c>
      <c r="I12" s="15">
        <v>91.1</v>
      </c>
      <c r="J12" s="16">
        <v>28.8</v>
      </c>
      <c r="K12" s="14">
        <f t="shared" si="1"/>
        <v>31.613611416026348</v>
      </c>
      <c r="L12" s="15">
        <v>10</v>
      </c>
      <c r="M12" s="16">
        <v>0.1</v>
      </c>
      <c r="N12" s="14">
        <f t="shared" si="8"/>
        <v>1</v>
      </c>
      <c r="O12" s="15">
        <v>250</v>
      </c>
      <c r="P12" s="16">
        <v>25.3</v>
      </c>
      <c r="Q12" s="14">
        <f t="shared" si="9"/>
        <v>10.12</v>
      </c>
      <c r="R12" s="28">
        <v>500</v>
      </c>
      <c r="S12" s="16">
        <v>139</v>
      </c>
      <c r="T12" s="14">
        <f aca="true" t="shared" si="24" ref="T12:T28">S12/R12*100</f>
        <v>27.800000000000004</v>
      </c>
      <c r="U12" s="15">
        <v>0</v>
      </c>
      <c r="V12" s="17">
        <v>0</v>
      </c>
      <c r="W12" s="14" t="e">
        <f t="shared" si="10"/>
        <v>#DIV/0!</v>
      </c>
      <c r="X12" s="15">
        <v>219</v>
      </c>
      <c r="Y12" s="17">
        <v>199.6</v>
      </c>
      <c r="Z12" s="14">
        <f t="shared" si="11"/>
        <v>91.14155251141553</v>
      </c>
      <c r="AA12" s="15">
        <v>1</v>
      </c>
      <c r="AB12" s="16">
        <v>0</v>
      </c>
      <c r="AC12" s="14">
        <f t="shared" si="12"/>
        <v>0</v>
      </c>
      <c r="AD12" s="14">
        <v>0</v>
      </c>
      <c r="AE12" s="14">
        <v>0</v>
      </c>
      <c r="AF12" s="14" t="e">
        <f t="shared" si="13"/>
        <v>#DIV/0!</v>
      </c>
      <c r="AG12" s="14">
        <v>0</v>
      </c>
      <c r="AH12" s="14">
        <v>0</v>
      </c>
      <c r="AI12" s="14" t="e">
        <f t="shared" si="14"/>
        <v>#DIV/0!</v>
      </c>
      <c r="AJ12" s="37">
        <v>3380.7</v>
      </c>
      <c r="AK12" s="16">
        <v>1496.1</v>
      </c>
      <c r="AL12" s="14">
        <f t="shared" si="15"/>
        <v>44.25414854911705</v>
      </c>
      <c r="AM12" s="15">
        <v>1675</v>
      </c>
      <c r="AN12" s="48">
        <v>1116.7</v>
      </c>
      <c r="AO12" s="14">
        <f t="shared" si="16"/>
        <v>66.66865671641791</v>
      </c>
      <c r="AP12" s="15">
        <v>378.4</v>
      </c>
      <c r="AQ12" s="16">
        <v>94.6</v>
      </c>
      <c r="AR12" s="14">
        <f aca="true" t="shared" si="25" ref="AR12:AR28">AQ12/AP12*100</f>
        <v>25</v>
      </c>
      <c r="AS12" s="44">
        <v>5194.9</v>
      </c>
      <c r="AT12" s="19">
        <v>2016.7</v>
      </c>
      <c r="AU12" s="14">
        <f t="shared" si="17"/>
        <v>38.820766521010995</v>
      </c>
      <c r="AV12" s="26">
        <v>1403.3</v>
      </c>
      <c r="AW12" s="19">
        <v>795.4</v>
      </c>
      <c r="AX12" s="14">
        <f t="shared" si="18"/>
        <v>56.68068125133614</v>
      </c>
      <c r="AY12" s="21">
        <v>1094.2</v>
      </c>
      <c r="AZ12" s="19">
        <v>607.2</v>
      </c>
      <c r="BA12" s="14">
        <f t="shared" si="2"/>
        <v>55.492597331383664</v>
      </c>
      <c r="BB12" s="42">
        <v>1855.5</v>
      </c>
      <c r="BC12" s="23">
        <v>270</v>
      </c>
      <c r="BD12" s="14">
        <f t="shared" si="19"/>
        <v>14.551333872271623</v>
      </c>
      <c r="BE12" s="21">
        <v>834.8</v>
      </c>
      <c r="BF12" s="23">
        <v>400.1</v>
      </c>
      <c r="BG12" s="14">
        <f t="shared" si="20"/>
        <v>47.92764734068041</v>
      </c>
      <c r="BH12" s="21">
        <v>939.7</v>
      </c>
      <c r="BI12" s="19">
        <v>458.2</v>
      </c>
      <c r="BJ12" s="14">
        <f t="shared" si="21"/>
        <v>48.76024263062679</v>
      </c>
      <c r="BK12" s="45">
        <v>-184.3</v>
      </c>
      <c r="BL12" s="45">
        <v>233</v>
      </c>
      <c r="BM12" s="14">
        <f t="shared" si="22"/>
        <v>-126.4243081931633</v>
      </c>
      <c r="BN12" s="24">
        <f t="shared" si="3"/>
        <v>-184.29999999999927</v>
      </c>
      <c r="BO12" s="24">
        <f t="shared" si="4"/>
        <v>232.99999999999977</v>
      </c>
      <c r="BP12" s="14">
        <f t="shared" si="23"/>
        <v>-126.42430819316371</v>
      </c>
      <c r="BQ12" s="6"/>
      <c r="BR12" s="25"/>
    </row>
    <row r="13" spans="1:70" ht="15" customHeight="1">
      <c r="A13" s="11">
        <v>4</v>
      </c>
      <c r="B13" s="12" t="s">
        <v>30</v>
      </c>
      <c r="C13" s="36">
        <f t="shared" si="0"/>
        <v>4743.9</v>
      </c>
      <c r="D13" s="14">
        <f t="shared" si="5"/>
        <v>2152.6</v>
      </c>
      <c r="E13" s="14">
        <f t="shared" si="6"/>
        <v>45.37616728851789</v>
      </c>
      <c r="F13" s="15">
        <v>1562.8</v>
      </c>
      <c r="G13" s="16">
        <v>793.9</v>
      </c>
      <c r="H13" s="14">
        <f t="shared" si="7"/>
        <v>50.79984642948554</v>
      </c>
      <c r="I13" s="15">
        <v>225</v>
      </c>
      <c r="J13" s="16">
        <v>91.3</v>
      </c>
      <c r="K13" s="14">
        <f t="shared" si="1"/>
        <v>40.57777777777778</v>
      </c>
      <c r="L13" s="15">
        <v>28</v>
      </c>
      <c r="M13" s="16">
        <v>53.6</v>
      </c>
      <c r="N13" s="14">
        <f t="shared" si="8"/>
        <v>191.42857142857144</v>
      </c>
      <c r="O13" s="15">
        <v>89</v>
      </c>
      <c r="P13" s="38">
        <v>4.9</v>
      </c>
      <c r="Q13" s="14">
        <f t="shared" si="9"/>
        <v>5.5056179775280905</v>
      </c>
      <c r="R13" s="15">
        <v>550.1</v>
      </c>
      <c r="S13" s="16">
        <v>108.8</v>
      </c>
      <c r="T13" s="14">
        <v>3</v>
      </c>
      <c r="U13" s="15">
        <v>0</v>
      </c>
      <c r="V13" s="17">
        <v>0</v>
      </c>
      <c r="W13" s="14" t="e">
        <f t="shared" si="10"/>
        <v>#DIV/0!</v>
      </c>
      <c r="X13" s="15">
        <v>130</v>
      </c>
      <c r="Y13" s="17">
        <v>145.5</v>
      </c>
      <c r="Z13" s="14">
        <f t="shared" si="11"/>
        <v>111.92307692307692</v>
      </c>
      <c r="AA13" s="15">
        <v>0</v>
      </c>
      <c r="AB13" s="16">
        <v>0</v>
      </c>
      <c r="AC13" s="14" t="e">
        <f t="shared" si="12"/>
        <v>#DIV/0!</v>
      </c>
      <c r="AD13" s="14">
        <v>0</v>
      </c>
      <c r="AE13" s="14">
        <v>0</v>
      </c>
      <c r="AF13" s="14" t="e">
        <f t="shared" si="13"/>
        <v>#DIV/0!</v>
      </c>
      <c r="AG13" s="14">
        <v>0</v>
      </c>
      <c r="AH13" s="14">
        <v>0</v>
      </c>
      <c r="AI13" s="14" t="e">
        <f t="shared" si="14"/>
        <v>#DIV/0!</v>
      </c>
      <c r="AJ13" s="37">
        <v>3181.1</v>
      </c>
      <c r="AK13" s="16">
        <v>1358.7</v>
      </c>
      <c r="AL13" s="14">
        <f t="shared" si="15"/>
        <v>42.711640627455914</v>
      </c>
      <c r="AM13" s="15">
        <v>548</v>
      </c>
      <c r="AN13" s="48">
        <v>365.3</v>
      </c>
      <c r="AO13" s="14">
        <f t="shared" si="16"/>
        <v>66.66058394160585</v>
      </c>
      <c r="AP13" s="15">
        <v>1239</v>
      </c>
      <c r="AQ13" s="16">
        <v>595.7</v>
      </c>
      <c r="AR13" s="14">
        <f t="shared" si="25"/>
        <v>48.079096045197744</v>
      </c>
      <c r="AS13" s="27">
        <v>5025.5</v>
      </c>
      <c r="AT13" s="19">
        <v>2192</v>
      </c>
      <c r="AU13" s="14">
        <f t="shared" si="17"/>
        <v>43.61755049248831</v>
      </c>
      <c r="AV13" s="26">
        <v>1303.3</v>
      </c>
      <c r="AW13" s="19">
        <v>756.7</v>
      </c>
      <c r="AX13" s="14">
        <f t="shared" si="18"/>
        <v>58.06030844778639</v>
      </c>
      <c r="AY13" s="21">
        <v>1016.4</v>
      </c>
      <c r="AZ13" s="19">
        <v>580.9</v>
      </c>
      <c r="BA13" s="14">
        <f t="shared" si="2"/>
        <v>57.15269578905943</v>
      </c>
      <c r="BB13" s="27">
        <v>1764.9</v>
      </c>
      <c r="BC13" s="23">
        <v>229.1</v>
      </c>
      <c r="BD13" s="14">
        <f t="shared" si="19"/>
        <v>12.98090543373562</v>
      </c>
      <c r="BE13" s="21">
        <v>1002.4</v>
      </c>
      <c r="BF13" s="43">
        <v>645.3</v>
      </c>
      <c r="BG13" s="14">
        <f t="shared" si="20"/>
        <v>64.3754988028731</v>
      </c>
      <c r="BH13" s="21">
        <v>862.9</v>
      </c>
      <c r="BI13" s="19">
        <v>504</v>
      </c>
      <c r="BJ13" s="14">
        <f t="shared" si="21"/>
        <v>58.40769498203732</v>
      </c>
      <c r="BK13" s="45">
        <v>-281.6</v>
      </c>
      <c r="BL13" s="45">
        <v>-39.4</v>
      </c>
      <c r="BM13" s="14">
        <f>BL13/BK13*100</f>
        <v>13.99147727272727</v>
      </c>
      <c r="BN13" s="24">
        <f t="shared" si="3"/>
        <v>-281.60000000000036</v>
      </c>
      <c r="BO13" s="24">
        <f t="shared" si="4"/>
        <v>-39.40000000000009</v>
      </c>
      <c r="BP13" s="14">
        <f>BO13/BN13*100</f>
        <v>13.991477272727288</v>
      </c>
      <c r="BQ13" s="6"/>
      <c r="BR13" s="25"/>
    </row>
    <row r="14" spans="1:70" ht="15.75">
      <c r="A14" s="11">
        <v>5</v>
      </c>
      <c r="B14" s="12" t="s">
        <v>31</v>
      </c>
      <c r="C14" s="13">
        <f t="shared" si="0"/>
        <v>5552.299999999999</v>
      </c>
      <c r="D14" s="89">
        <f t="shared" si="5"/>
        <v>3331.3</v>
      </c>
      <c r="E14" s="14">
        <f t="shared" si="6"/>
        <v>59.998559155665234</v>
      </c>
      <c r="F14" s="15">
        <v>1099.1</v>
      </c>
      <c r="G14" s="16">
        <v>632.8</v>
      </c>
      <c r="H14" s="14">
        <f t="shared" si="7"/>
        <v>57.57437903739423</v>
      </c>
      <c r="I14" s="15">
        <v>67</v>
      </c>
      <c r="J14" s="16">
        <v>34.5</v>
      </c>
      <c r="K14" s="14">
        <f t="shared" si="1"/>
        <v>51.49253731343284</v>
      </c>
      <c r="L14" s="15">
        <v>0</v>
      </c>
      <c r="M14" s="16">
        <v>89.4</v>
      </c>
      <c r="N14" s="14" t="e">
        <f t="shared" si="8"/>
        <v>#DIV/0!</v>
      </c>
      <c r="O14" s="15">
        <v>120</v>
      </c>
      <c r="P14" s="38">
        <v>19.3</v>
      </c>
      <c r="Q14" s="14">
        <f t="shared" si="9"/>
        <v>16.083333333333332</v>
      </c>
      <c r="R14" s="15">
        <v>315</v>
      </c>
      <c r="S14" s="16">
        <v>90.7</v>
      </c>
      <c r="T14" s="14">
        <f t="shared" si="24"/>
        <v>28.793650793650794</v>
      </c>
      <c r="U14" s="15">
        <v>0</v>
      </c>
      <c r="V14" s="17">
        <v>0</v>
      </c>
      <c r="W14" s="14" t="e">
        <f t="shared" si="10"/>
        <v>#DIV/0!</v>
      </c>
      <c r="X14" s="15">
        <v>300</v>
      </c>
      <c r="Y14" s="17">
        <v>194.3</v>
      </c>
      <c r="Z14" s="14">
        <f t="shared" si="11"/>
        <v>64.76666666666667</v>
      </c>
      <c r="AA14" s="15">
        <v>20</v>
      </c>
      <c r="AB14" s="16">
        <v>6</v>
      </c>
      <c r="AC14" s="14">
        <f t="shared" si="12"/>
        <v>30</v>
      </c>
      <c r="AD14" s="14">
        <v>0</v>
      </c>
      <c r="AE14" s="14">
        <v>0</v>
      </c>
      <c r="AF14" s="14" t="e">
        <f t="shared" si="13"/>
        <v>#DIV/0!</v>
      </c>
      <c r="AG14" s="14">
        <v>0</v>
      </c>
      <c r="AH14" s="14">
        <v>0</v>
      </c>
      <c r="AI14" s="14" t="e">
        <f t="shared" si="14"/>
        <v>#DIV/0!</v>
      </c>
      <c r="AJ14" s="37">
        <v>4453.2</v>
      </c>
      <c r="AK14" s="16">
        <v>2698.5</v>
      </c>
      <c r="AL14" s="14">
        <f t="shared" si="15"/>
        <v>60.59687415790892</v>
      </c>
      <c r="AM14" s="15">
        <v>1145.1</v>
      </c>
      <c r="AN14" s="48">
        <v>763.4</v>
      </c>
      <c r="AO14" s="14">
        <f t="shared" si="16"/>
        <v>66.66666666666667</v>
      </c>
      <c r="AP14" s="15">
        <v>1125.3</v>
      </c>
      <c r="AQ14" s="38">
        <v>459.8</v>
      </c>
      <c r="AR14" s="14">
        <f t="shared" si="25"/>
        <v>40.86021505376344</v>
      </c>
      <c r="AS14" s="27">
        <v>5841.9</v>
      </c>
      <c r="AT14" s="19">
        <v>3385.2</v>
      </c>
      <c r="AU14" s="14">
        <f t="shared" si="17"/>
        <v>57.94690083705644</v>
      </c>
      <c r="AV14" s="40">
        <v>1134.7</v>
      </c>
      <c r="AW14" s="19">
        <v>699.5</v>
      </c>
      <c r="AX14" s="14">
        <f t="shared" si="18"/>
        <v>61.64625011016127</v>
      </c>
      <c r="AY14" s="21">
        <v>743.7</v>
      </c>
      <c r="AZ14" s="43">
        <v>441.6</v>
      </c>
      <c r="BA14" s="14">
        <f t="shared" si="2"/>
        <v>59.37878176684147</v>
      </c>
      <c r="BB14" s="27">
        <v>1276.5</v>
      </c>
      <c r="BC14" s="23">
        <v>576.6</v>
      </c>
      <c r="BD14" s="14">
        <f t="shared" si="19"/>
        <v>45.170387779083434</v>
      </c>
      <c r="BE14" s="21">
        <v>978.4</v>
      </c>
      <c r="BF14" s="23">
        <v>267.4</v>
      </c>
      <c r="BG14" s="14">
        <f t="shared" si="20"/>
        <v>27.330335241210136</v>
      </c>
      <c r="BH14" s="21">
        <v>2342.3</v>
      </c>
      <c r="BI14" s="35">
        <v>1775.5</v>
      </c>
      <c r="BJ14" s="14">
        <f t="shared" si="21"/>
        <v>75.80156256670793</v>
      </c>
      <c r="BK14" s="45">
        <v>-289.6</v>
      </c>
      <c r="BL14" s="45">
        <v>-53.9</v>
      </c>
      <c r="BM14" s="14">
        <f t="shared" si="22"/>
        <v>18.61187845303867</v>
      </c>
      <c r="BN14" s="24">
        <f t="shared" si="3"/>
        <v>-289.60000000000036</v>
      </c>
      <c r="BO14" s="24">
        <f t="shared" si="4"/>
        <v>-53.899999999999636</v>
      </c>
      <c r="BP14" s="14">
        <f t="shared" si="23"/>
        <v>18.611878453038525</v>
      </c>
      <c r="BQ14" s="6"/>
      <c r="BR14" s="25"/>
    </row>
    <row r="15" spans="1:70" ht="15.75">
      <c r="A15" s="11">
        <v>6</v>
      </c>
      <c r="B15" s="12" t="s">
        <v>32</v>
      </c>
      <c r="C15" s="13">
        <f>F15+AJ15</f>
        <v>5636</v>
      </c>
      <c r="D15" s="89">
        <f t="shared" si="5"/>
        <v>2442.8</v>
      </c>
      <c r="E15" s="14">
        <f t="shared" si="6"/>
        <v>43.34279630943932</v>
      </c>
      <c r="F15" s="15">
        <v>1193.7</v>
      </c>
      <c r="G15" s="16">
        <v>567.4</v>
      </c>
      <c r="H15" s="14">
        <f t="shared" si="7"/>
        <v>47.53288095836474</v>
      </c>
      <c r="I15" s="15">
        <v>29</v>
      </c>
      <c r="J15" s="16">
        <v>14.8</v>
      </c>
      <c r="K15" s="14">
        <f t="shared" si="1"/>
        <v>51.03448275862069</v>
      </c>
      <c r="L15" s="15">
        <v>0</v>
      </c>
      <c r="M15" s="16">
        <v>0</v>
      </c>
      <c r="N15" s="14" t="e">
        <f t="shared" si="8"/>
        <v>#DIV/0!</v>
      </c>
      <c r="O15" s="15">
        <v>158</v>
      </c>
      <c r="P15" s="16">
        <v>29.8</v>
      </c>
      <c r="Q15" s="14">
        <f t="shared" si="9"/>
        <v>18.860759493670887</v>
      </c>
      <c r="R15" s="15">
        <v>363</v>
      </c>
      <c r="S15" s="16">
        <v>114.5</v>
      </c>
      <c r="T15" s="14">
        <f t="shared" si="24"/>
        <v>31.54269972451791</v>
      </c>
      <c r="U15" s="15">
        <v>0</v>
      </c>
      <c r="V15" s="17">
        <v>0</v>
      </c>
      <c r="W15" s="14" t="e">
        <f t="shared" si="10"/>
        <v>#DIV/0!</v>
      </c>
      <c r="X15" s="15">
        <v>170</v>
      </c>
      <c r="Y15" s="17">
        <v>83.8</v>
      </c>
      <c r="Z15" s="14">
        <f t="shared" si="11"/>
        <v>49.29411764705882</v>
      </c>
      <c r="AA15" s="15">
        <v>0</v>
      </c>
      <c r="AB15" s="16">
        <v>0</v>
      </c>
      <c r="AC15" s="14" t="e">
        <f t="shared" si="12"/>
        <v>#DIV/0!</v>
      </c>
      <c r="AD15" s="14">
        <v>0</v>
      </c>
      <c r="AE15" s="14">
        <v>0</v>
      </c>
      <c r="AF15" s="14" t="e">
        <f t="shared" si="13"/>
        <v>#DIV/0!</v>
      </c>
      <c r="AG15" s="14">
        <v>0</v>
      </c>
      <c r="AH15" s="14">
        <v>0</v>
      </c>
      <c r="AI15" s="14" t="e">
        <f t="shared" si="14"/>
        <v>#DIV/0!</v>
      </c>
      <c r="AJ15" s="37">
        <v>4442.3</v>
      </c>
      <c r="AK15" s="16">
        <v>1875.4</v>
      </c>
      <c r="AL15" s="14">
        <f t="shared" si="15"/>
        <v>42.21686963960111</v>
      </c>
      <c r="AM15" s="15">
        <v>1790.4</v>
      </c>
      <c r="AN15" s="16">
        <v>1193.6</v>
      </c>
      <c r="AO15" s="14">
        <f t="shared" si="16"/>
        <v>66.66666666666666</v>
      </c>
      <c r="AP15" s="15">
        <v>1313.4</v>
      </c>
      <c r="AQ15" s="16">
        <v>457.1</v>
      </c>
      <c r="AR15" s="14">
        <f t="shared" si="25"/>
        <v>34.80280188822903</v>
      </c>
      <c r="AS15" s="27">
        <v>5852.8</v>
      </c>
      <c r="AT15" s="19">
        <v>1786.8</v>
      </c>
      <c r="AU15" s="14">
        <f t="shared" si="17"/>
        <v>30.52897758337889</v>
      </c>
      <c r="AV15" s="26">
        <v>1272.5</v>
      </c>
      <c r="AW15" s="19">
        <v>663.3</v>
      </c>
      <c r="AX15" s="14">
        <f t="shared" si="18"/>
        <v>52.12573673870333</v>
      </c>
      <c r="AY15" s="21">
        <v>1100.3</v>
      </c>
      <c r="AZ15" s="19">
        <v>611.1</v>
      </c>
      <c r="BA15" s="14">
        <f t="shared" si="2"/>
        <v>55.53939834590567</v>
      </c>
      <c r="BB15" s="27">
        <v>2378.8</v>
      </c>
      <c r="BC15" s="23">
        <v>214.7</v>
      </c>
      <c r="BD15" s="14">
        <f t="shared" si="19"/>
        <v>9.02555910543131</v>
      </c>
      <c r="BE15" s="21">
        <v>621.8</v>
      </c>
      <c r="BF15" s="23">
        <v>325.2</v>
      </c>
      <c r="BG15" s="14">
        <f t="shared" si="20"/>
        <v>52.29977484721776</v>
      </c>
      <c r="BH15" s="21">
        <v>1442.7</v>
      </c>
      <c r="BI15" s="19">
        <v>527.5</v>
      </c>
      <c r="BJ15" s="14">
        <f t="shared" si="21"/>
        <v>36.56338809177237</v>
      </c>
      <c r="BK15" s="45">
        <v>-216.8</v>
      </c>
      <c r="BL15" s="45">
        <v>656</v>
      </c>
      <c r="BM15" s="14">
        <f t="shared" si="22"/>
        <v>-302.5830258302583</v>
      </c>
      <c r="BN15" s="24">
        <f t="shared" si="3"/>
        <v>-216.80000000000018</v>
      </c>
      <c r="BO15" s="24">
        <f t="shared" si="4"/>
        <v>656.0000000000002</v>
      </c>
      <c r="BP15" s="14">
        <f t="shared" si="23"/>
        <v>-302.5830258302582</v>
      </c>
      <c r="BQ15" s="6"/>
      <c r="BR15" s="25"/>
    </row>
    <row r="16" spans="1:70" ht="15.75">
      <c r="A16" s="11">
        <v>7</v>
      </c>
      <c r="B16" s="12" t="s">
        <v>33</v>
      </c>
      <c r="C16" s="13">
        <f t="shared" si="0"/>
        <v>5690.2</v>
      </c>
      <c r="D16" s="33">
        <f t="shared" si="5"/>
        <v>3259.2000000000003</v>
      </c>
      <c r="E16" s="14">
        <f t="shared" si="6"/>
        <v>57.27742434360832</v>
      </c>
      <c r="F16" s="15">
        <v>961</v>
      </c>
      <c r="G16" s="16">
        <v>495.3</v>
      </c>
      <c r="H16" s="14">
        <f t="shared" si="7"/>
        <v>51.54006243496359</v>
      </c>
      <c r="I16" s="15">
        <v>26</v>
      </c>
      <c r="J16" s="16">
        <v>11.3</v>
      </c>
      <c r="K16" s="14">
        <f t="shared" si="1"/>
        <v>43.46153846153846</v>
      </c>
      <c r="L16" s="15">
        <v>0</v>
      </c>
      <c r="M16" s="16">
        <v>0</v>
      </c>
      <c r="N16" s="14" t="e">
        <f t="shared" si="8"/>
        <v>#DIV/0!</v>
      </c>
      <c r="O16" s="15">
        <v>100</v>
      </c>
      <c r="P16" s="38">
        <v>34.2</v>
      </c>
      <c r="Q16" s="47">
        <f t="shared" si="9"/>
        <v>34.2</v>
      </c>
      <c r="R16" s="15">
        <v>327.2</v>
      </c>
      <c r="S16" s="38">
        <v>88.2</v>
      </c>
      <c r="T16" s="14">
        <f t="shared" si="24"/>
        <v>26.955990220048903</v>
      </c>
      <c r="U16" s="15">
        <v>0</v>
      </c>
      <c r="V16" s="17">
        <v>0</v>
      </c>
      <c r="W16" s="14" t="e">
        <f t="shared" si="10"/>
        <v>#DIV/0!</v>
      </c>
      <c r="X16" s="15">
        <v>120</v>
      </c>
      <c r="Y16" s="17">
        <v>85</v>
      </c>
      <c r="Z16" s="14">
        <f t="shared" si="11"/>
        <v>70.83333333333334</v>
      </c>
      <c r="AA16" s="15">
        <v>8</v>
      </c>
      <c r="AB16" s="16">
        <v>5.3</v>
      </c>
      <c r="AC16" s="14">
        <f t="shared" si="12"/>
        <v>66.25</v>
      </c>
      <c r="AD16" s="14">
        <v>0</v>
      </c>
      <c r="AE16" s="14">
        <v>0</v>
      </c>
      <c r="AF16" s="14" t="e">
        <f t="shared" si="13"/>
        <v>#DIV/0!</v>
      </c>
      <c r="AG16" s="14">
        <v>0</v>
      </c>
      <c r="AH16" s="14">
        <v>0</v>
      </c>
      <c r="AI16" s="14" t="e">
        <f t="shared" si="14"/>
        <v>#DIV/0!</v>
      </c>
      <c r="AJ16" s="37">
        <v>4729.2</v>
      </c>
      <c r="AK16" s="34">
        <v>2763.9</v>
      </c>
      <c r="AL16" s="14">
        <f t="shared" si="15"/>
        <v>58.44328850545547</v>
      </c>
      <c r="AM16" s="15">
        <v>1510.9</v>
      </c>
      <c r="AN16" s="16">
        <v>1007.4</v>
      </c>
      <c r="AO16" s="14">
        <f t="shared" si="16"/>
        <v>66.67549142894963</v>
      </c>
      <c r="AP16" s="15">
        <v>2181.5</v>
      </c>
      <c r="AQ16" s="16">
        <v>1428.8</v>
      </c>
      <c r="AR16" s="14">
        <f t="shared" si="25"/>
        <v>65.49621819848727</v>
      </c>
      <c r="AS16" s="27">
        <v>5887.2</v>
      </c>
      <c r="AT16" s="19">
        <v>3179.8</v>
      </c>
      <c r="AU16" s="14">
        <f t="shared" si="17"/>
        <v>54.01209403451557</v>
      </c>
      <c r="AV16" s="26">
        <v>1301</v>
      </c>
      <c r="AW16" s="19">
        <v>840.7</v>
      </c>
      <c r="AX16" s="14">
        <f t="shared" si="18"/>
        <v>64.619523443505</v>
      </c>
      <c r="AY16" s="21">
        <v>969.1</v>
      </c>
      <c r="AZ16" s="19">
        <v>623.8</v>
      </c>
      <c r="BA16" s="14">
        <f t="shared" si="2"/>
        <v>64.36900216695904</v>
      </c>
      <c r="BB16" s="27">
        <v>1221.9</v>
      </c>
      <c r="BC16" s="23">
        <v>204.7</v>
      </c>
      <c r="BD16" s="14">
        <f t="shared" si="19"/>
        <v>16.752598412308696</v>
      </c>
      <c r="BE16" s="39">
        <v>1046</v>
      </c>
      <c r="BF16" s="23">
        <v>461</v>
      </c>
      <c r="BG16" s="14">
        <f t="shared" si="20"/>
        <v>44.072657743785854</v>
      </c>
      <c r="BH16" s="21">
        <v>2220.3</v>
      </c>
      <c r="BI16" s="19">
        <v>1617.7</v>
      </c>
      <c r="BJ16" s="14">
        <f t="shared" si="21"/>
        <v>72.85952348781696</v>
      </c>
      <c r="BK16" s="45">
        <v>-197</v>
      </c>
      <c r="BL16" s="45">
        <v>79.4</v>
      </c>
      <c r="BM16" s="14">
        <f t="shared" si="22"/>
        <v>-40.30456852791878</v>
      </c>
      <c r="BN16" s="24">
        <f t="shared" si="3"/>
        <v>-197</v>
      </c>
      <c r="BO16" s="24">
        <f t="shared" si="4"/>
        <v>79.40000000000009</v>
      </c>
      <c r="BP16" s="14">
        <f t="shared" si="23"/>
        <v>-40.304568527918825</v>
      </c>
      <c r="BQ16" s="6"/>
      <c r="BR16" s="25"/>
    </row>
    <row r="17" spans="1:70" ht="15" customHeight="1">
      <c r="A17" s="11">
        <v>8</v>
      </c>
      <c r="B17" s="12" t="s">
        <v>34</v>
      </c>
      <c r="C17" s="13">
        <f t="shared" si="0"/>
        <v>52064.8</v>
      </c>
      <c r="D17" s="14">
        <f t="shared" si="5"/>
        <v>21216.4</v>
      </c>
      <c r="E17" s="14">
        <f t="shared" si="6"/>
        <v>40.749988475899265</v>
      </c>
      <c r="F17" s="15">
        <v>36605.4</v>
      </c>
      <c r="G17" s="16">
        <v>20458.2</v>
      </c>
      <c r="H17" s="14">
        <f t="shared" si="7"/>
        <v>55.88847547083218</v>
      </c>
      <c r="I17" s="15">
        <v>20400</v>
      </c>
      <c r="J17" s="16">
        <v>12385.6</v>
      </c>
      <c r="K17" s="14">
        <f t="shared" si="1"/>
        <v>60.71372549019608</v>
      </c>
      <c r="L17" s="15">
        <v>20</v>
      </c>
      <c r="M17" s="16">
        <v>27.6</v>
      </c>
      <c r="N17" s="14">
        <f t="shared" si="8"/>
        <v>138</v>
      </c>
      <c r="O17" s="15">
        <v>3700</v>
      </c>
      <c r="P17" s="16">
        <v>743.6</v>
      </c>
      <c r="Q17" s="14">
        <f t="shared" si="9"/>
        <v>20.0972972972973</v>
      </c>
      <c r="R17" s="15">
        <v>8650</v>
      </c>
      <c r="S17" s="17">
        <v>4057.2</v>
      </c>
      <c r="T17" s="14">
        <f t="shared" si="24"/>
        <v>46.90404624277457</v>
      </c>
      <c r="U17" s="15">
        <v>1170</v>
      </c>
      <c r="V17" s="17">
        <v>801.8</v>
      </c>
      <c r="W17" s="14">
        <f t="shared" si="10"/>
        <v>68.52991452991452</v>
      </c>
      <c r="X17" s="15">
        <v>30</v>
      </c>
      <c r="Y17" s="17">
        <v>49.1</v>
      </c>
      <c r="Z17" s="14">
        <f t="shared" si="11"/>
        <v>163.66666666666669</v>
      </c>
      <c r="AA17" s="15">
        <v>50</v>
      </c>
      <c r="AB17" s="16">
        <v>67.1</v>
      </c>
      <c r="AC17" s="14">
        <f t="shared" si="12"/>
        <v>134.2</v>
      </c>
      <c r="AD17" s="14">
        <v>0</v>
      </c>
      <c r="AE17" s="14">
        <v>0</v>
      </c>
      <c r="AF17" s="14" t="e">
        <f t="shared" si="13"/>
        <v>#DIV/0!</v>
      </c>
      <c r="AG17" s="14">
        <v>500</v>
      </c>
      <c r="AH17" s="14">
        <v>451.8</v>
      </c>
      <c r="AI17" s="14">
        <f t="shared" si="14"/>
        <v>90.36000000000001</v>
      </c>
      <c r="AJ17" s="37">
        <v>15459.4</v>
      </c>
      <c r="AK17" s="16">
        <v>758.2</v>
      </c>
      <c r="AL17" s="14">
        <f t="shared" si="15"/>
        <v>4.904459422746032</v>
      </c>
      <c r="AM17" s="15">
        <v>0</v>
      </c>
      <c r="AN17" s="16">
        <v>0</v>
      </c>
      <c r="AO17" s="14" t="e">
        <f t="shared" si="16"/>
        <v>#DIV/0!</v>
      </c>
      <c r="AP17" s="15">
        <v>0</v>
      </c>
      <c r="AQ17" s="16">
        <v>0</v>
      </c>
      <c r="AR17" s="14" t="e">
        <f t="shared" si="25"/>
        <v>#DIV/0!</v>
      </c>
      <c r="AS17" s="27">
        <v>53644.5</v>
      </c>
      <c r="AT17" s="19">
        <v>17737.5</v>
      </c>
      <c r="AU17" s="14">
        <f t="shared" si="17"/>
        <v>33.064899477113215</v>
      </c>
      <c r="AV17" s="26">
        <v>7241.4</v>
      </c>
      <c r="AW17" s="19">
        <v>3274.5</v>
      </c>
      <c r="AX17" s="14">
        <f t="shared" si="18"/>
        <v>45.21915651669567</v>
      </c>
      <c r="AY17" s="21">
        <v>5949.4</v>
      </c>
      <c r="AZ17" s="19">
        <v>3048</v>
      </c>
      <c r="BA17" s="14">
        <f t="shared" si="2"/>
        <v>51.23205701415269</v>
      </c>
      <c r="BB17" s="27">
        <v>13933.7</v>
      </c>
      <c r="BC17" s="23">
        <v>4199.6</v>
      </c>
      <c r="BD17" s="14">
        <f t="shared" si="19"/>
        <v>30.139876701809282</v>
      </c>
      <c r="BE17" s="21">
        <v>25274</v>
      </c>
      <c r="BF17" s="23">
        <v>6488.7</v>
      </c>
      <c r="BG17" s="14">
        <f t="shared" si="20"/>
        <v>25.67341932420669</v>
      </c>
      <c r="BH17" s="21">
        <v>5753.8</v>
      </c>
      <c r="BI17" s="19">
        <v>3336.8</v>
      </c>
      <c r="BJ17" s="14">
        <f t="shared" si="21"/>
        <v>57.99297855330391</v>
      </c>
      <c r="BK17" s="45">
        <v>-1579.7</v>
      </c>
      <c r="BL17" s="45">
        <v>3478.9</v>
      </c>
      <c r="BM17" s="14">
        <f t="shared" si="22"/>
        <v>-220.22535924542638</v>
      </c>
      <c r="BN17" s="24">
        <f t="shared" si="3"/>
        <v>-1579.699999999997</v>
      </c>
      <c r="BO17" s="24">
        <f t="shared" si="4"/>
        <v>3478.9000000000015</v>
      </c>
      <c r="BP17" s="14">
        <f t="shared" si="23"/>
        <v>-220.22535924542686</v>
      </c>
      <c r="BQ17" s="6"/>
      <c r="BR17" s="25"/>
    </row>
    <row r="18" spans="1:70" ht="15.75">
      <c r="A18" s="11">
        <v>9</v>
      </c>
      <c r="B18" s="12" t="s">
        <v>35</v>
      </c>
      <c r="C18" s="49">
        <f t="shared" si="0"/>
        <v>7663.4</v>
      </c>
      <c r="D18" s="46">
        <f t="shared" si="5"/>
        <v>3496</v>
      </c>
      <c r="E18" s="14">
        <f t="shared" si="6"/>
        <v>45.619437847430646</v>
      </c>
      <c r="F18" s="15">
        <v>1124.7</v>
      </c>
      <c r="G18" s="16">
        <v>645.5</v>
      </c>
      <c r="H18" s="14">
        <f t="shared" si="7"/>
        <v>57.39308259980439</v>
      </c>
      <c r="I18" s="15">
        <v>48</v>
      </c>
      <c r="J18" s="16">
        <v>23</v>
      </c>
      <c r="K18" s="14">
        <f t="shared" si="1"/>
        <v>47.91666666666667</v>
      </c>
      <c r="L18" s="15">
        <v>31</v>
      </c>
      <c r="M18" s="16">
        <v>17.2</v>
      </c>
      <c r="N18" s="14">
        <f t="shared" si="8"/>
        <v>55.483870967741936</v>
      </c>
      <c r="O18" s="15">
        <v>75</v>
      </c>
      <c r="P18" s="16">
        <v>22.3</v>
      </c>
      <c r="Q18" s="14">
        <f t="shared" si="9"/>
        <v>29.733333333333334</v>
      </c>
      <c r="R18" s="15">
        <v>377</v>
      </c>
      <c r="S18" s="16">
        <v>103.7</v>
      </c>
      <c r="T18" s="14">
        <f t="shared" si="24"/>
        <v>27.506631299734746</v>
      </c>
      <c r="U18" s="15">
        <v>0</v>
      </c>
      <c r="V18" s="17">
        <v>0</v>
      </c>
      <c r="W18" s="14" t="e">
        <f t="shared" si="10"/>
        <v>#DIV/0!</v>
      </c>
      <c r="X18" s="29">
        <v>58</v>
      </c>
      <c r="Y18" s="34">
        <v>65.8</v>
      </c>
      <c r="Z18" s="14">
        <f t="shared" si="11"/>
        <v>113.44827586206895</v>
      </c>
      <c r="AA18" s="15">
        <v>0</v>
      </c>
      <c r="AB18" s="16">
        <v>0</v>
      </c>
      <c r="AC18" s="14" t="e">
        <f t="shared" si="12"/>
        <v>#DIV/0!</v>
      </c>
      <c r="AD18" s="14">
        <v>0</v>
      </c>
      <c r="AE18" s="14">
        <v>0</v>
      </c>
      <c r="AF18" s="14" t="e">
        <f t="shared" si="13"/>
        <v>#DIV/0!</v>
      </c>
      <c r="AG18" s="14">
        <v>0</v>
      </c>
      <c r="AH18" s="14">
        <v>0</v>
      </c>
      <c r="AI18" s="14" t="e">
        <f t="shared" si="14"/>
        <v>#DIV/0!</v>
      </c>
      <c r="AJ18" s="37">
        <v>6538.7</v>
      </c>
      <c r="AK18" s="16">
        <v>2850.5</v>
      </c>
      <c r="AL18" s="14">
        <f t="shared" si="15"/>
        <v>43.59429244345206</v>
      </c>
      <c r="AM18" s="15">
        <v>1499.6</v>
      </c>
      <c r="AN18" s="16">
        <v>999.8</v>
      </c>
      <c r="AO18" s="14">
        <f t="shared" si="16"/>
        <v>66.67111229661243</v>
      </c>
      <c r="AP18" s="15">
        <v>2765</v>
      </c>
      <c r="AQ18" s="16">
        <v>1220.8</v>
      </c>
      <c r="AR18" s="14">
        <f t="shared" si="25"/>
        <v>44.151898734177216</v>
      </c>
      <c r="AS18" s="27">
        <v>8171.4</v>
      </c>
      <c r="AT18" s="41">
        <v>4001.4</v>
      </c>
      <c r="AU18" s="14">
        <f t="shared" si="17"/>
        <v>48.96835303619943</v>
      </c>
      <c r="AV18" s="26">
        <v>1584.9</v>
      </c>
      <c r="AW18" s="19">
        <v>1063.7</v>
      </c>
      <c r="AX18" s="14">
        <f t="shared" si="18"/>
        <v>67.11464445706353</v>
      </c>
      <c r="AY18" s="21">
        <v>1031.3</v>
      </c>
      <c r="AZ18" s="19">
        <v>680.5</v>
      </c>
      <c r="BA18" s="14">
        <f t="shared" si="2"/>
        <v>65.98467953068943</v>
      </c>
      <c r="BB18" s="44">
        <v>3301.2</v>
      </c>
      <c r="BC18" s="23">
        <v>1298.7</v>
      </c>
      <c r="BD18" s="14">
        <f t="shared" si="19"/>
        <v>39.340239912759</v>
      </c>
      <c r="BE18" s="21">
        <v>569.2</v>
      </c>
      <c r="BF18" s="23">
        <v>278.2</v>
      </c>
      <c r="BG18" s="14">
        <f t="shared" si="20"/>
        <v>48.87561489810259</v>
      </c>
      <c r="BH18" s="21">
        <v>2617.2</v>
      </c>
      <c r="BI18" s="19">
        <v>1299.2</v>
      </c>
      <c r="BJ18" s="14">
        <f t="shared" si="21"/>
        <v>49.640837536298335</v>
      </c>
      <c r="BK18" s="45">
        <v>-508</v>
      </c>
      <c r="BL18" s="45">
        <v>-505.4</v>
      </c>
      <c r="BM18" s="14">
        <f t="shared" si="22"/>
        <v>99.48818897637794</v>
      </c>
      <c r="BN18" s="24">
        <f t="shared" si="3"/>
        <v>-508</v>
      </c>
      <c r="BO18" s="24">
        <f t="shared" si="4"/>
        <v>-505.4000000000001</v>
      </c>
      <c r="BP18" s="14">
        <f t="shared" si="23"/>
        <v>99.48818897637797</v>
      </c>
      <c r="BQ18" s="6"/>
      <c r="BR18" s="25"/>
    </row>
    <row r="19" spans="1:70" ht="15.75">
      <c r="A19" s="11">
        <v>10</v>
      </c>
      <c r="B19" s="12" t="s">
        <v>36</v>
      </c>
      <c r="C19" s="13">
        <f t="shared" si="0"/>
        <v>6536.200000000001</v>
      </c>
      <c r="D19" s="14">
        <f t="shared" si="5"/>
        <v>3561.3</v>
      </c>
      <c r="E19" s="14">
        <f t="shared" si="6"/>
        <v>54.48578684862764</v>
      </c>
      <c r="F19" s="15">
        <v>2426.9</v>
      </c>
      <c r="G19" s="16">
        <v>1860.5</v>
      </c>
      <c r="H19" s="14">
        <f t="shared" si="7"/>
        <v>76.66158473773126</v>
      </c>
      <c r="I19" s="15">
        <v>69</v>
      </c>
      <c r="J19" s="34">
        <v>30.9</v>
      </c>
      <c r="K19" s="14">
        <f t="shared" si="1"/>
        <v>44.78260869565217</v>
      </c>
      <c r="L19" s="15">
        <v>91</v>
      </c>
      <c r="M19" s="16">
        <v>39.5</v>
      </c>
      <c r="N19" s="14">
        <f t="shared" si="8"/>
        <v>43.40659340659341</v>
      </c>
      <c r="O19" s="15">
        <v>154</v>
      </c>
      <c r="P19" s="16">
        <v>15.4</v>
      </c>
      <c r="Q19" s="14">
        <f t="shared" si="9"/>
        <v>10</v>
      </c>
      <c r="R19" s="15">
        <v>327</v>
      </c>
      <c r="S19" s="16">
        <v>108.4</v>
      </c>
      <c r="T19" s="14">
        <f t="shared" si="24"/>
        <v>33.149847094801224</v>
      </c>
      <c r="U19" s="15">
        <v>0</v>
      </c>
      <c r="V19" s="17">
        <v>0</v>
      </c>
      <c r="W19" s="14" t="e">
        <f t="shared" si="10"/>
        <v>#DIV/0!</v>
      </c>
      <c r="X19" s="29">
        <v>200</v>
      </c>
      <c r="Y19" s="17">
        <v>101.2</v>
      </c>
      <c r="Z19" s="14">
        <f t="shared" si="11"/>
        <v>50.6</v>
      </c>
      <c r="AA19" s="15">
        <v>50</v>
      </c>
      <c r="AB19" s="16">
        <v>50</v>
      </c>
      <c r="AC19" s="14">
        <f t="shared" si="12"/>
        <v>100</v>
      </c>
      <c r="AD19" s="14">
        <v>0</v>
      </c>
      <c r="AE19" s="14">
        <v>0</v>
      </c>
      <c r="AF19" s="14" t="e">
        <f t="shared" si="13"/>
        <v>#DIV/0!</v>
      </c>
      <c r="AG19" s="14">
        <v>0</v>
      </c>
      <c r="AH19" s="14">
        <v>0</v>
      </c>
      <c r="AI19" s="14" t="e">
        <f t="shared" si="14"/>
        <v>#DIV/0!</v>
      </c>
      <c r="AJ19" s="37">
        <v>4109.3</v>
      </c>
      <c r="AK19" s="16">
        <v>1700.8</v>
      </c>
      <c r="AL19" s="14">
        <f t="shared" si="15"/>
        <v>41.38904436278685</v>
      </c>
      <c r="AM19" s="15">
        <v>1836.2</v>
      </c>
      <c r="AN19" s="16">
        <v>1224.1</v>
      </c>
      <c r="AO19" s="14">
        <f t="shared" si="16"/>
        <v>66.66485132338525</v>
      </c>
      <c r="AP19" s="15">
        <v>611.3</v>
      </c>
      <c r="AQ19" s="16">
        <v>226.7</v>
      </c>
      <c r="AR19" s="14">
        <f t="shared" si="25"/>
        <v>37.084901030590544</v>
      </c>
      <c r="AS19" s="27">
        <v>6341.8</v>
      </c>
      <c r="AT19" s="19">
        <v>2112.3</v>
      </c>
      <c r="AU19" s="14">
        <f t="shared" si="17"/>
        <v>33.30757829007538</v>
      </c>
      <c r="AV19" s="26">
        <v>1838.6</v>
      </c>
      <c r="AW19" s="19">
        <v>893.5</v>
      </c>
      <c r="AX19" s="14">
        <f t="shared" si="18"/>
        <v>48.596758403132824</v>
      </c>
      <c r="AY19" s="21">
        <v>1275.3</v>
      </c>
      <c r="AZ19" s="19">
        <v>651.9</v>
      </c>
      <c r="BA19" s="14">
        <f t="shared" si="2"/>
        <v>51.117384144907085</v>
      </c>
      <c r="BB19" s="27">
        <v>2125.7</v>
      </c>
      <c r="BC19" s="23">
        <v>202.8</v>
      </c>
      <c r="BD19" s="14">
        <f t="shared" si="19"/>
        <v>9.540386696147154</v>
      </c>
      <c r="BE19" s="21">
        <v>1209.4</v>
      </c>
      <c r="BF19" s="23">
        <v>307.8</v>
      </c>
      <c r="BG19" s="14">
        <f t="shared" si="20"/>
        <v>25.45063667934513</v>
      </c>
      <c r="BH19" s="21">
        <v>847.2</v>
      </c>
      <c r="BI19" s="19">
        <v>474.5</v>
      </c>
      <c r="BJ19" s="14">
        <f t="shared" si="21"/>
        <v>56.008026440037774</v>
      </c>
      <c r="BK19" s="45">
        <v>194</v>
      </c>
      <c r="BL19" s="45">
        <v>1449</v>
      </c>
      <c r="BM19" s="14">
        <f t="shared" si="22"/>
        <v>746.9072164948453</v>
      </c>
      <c r="BN19" s="24">
        <f t="shared" si="3"/>
        <v>194.40000000000055</v>
      </c>
      <c r="BO19" s="24">
        <f t="shared" si="4"/>
        <v>1449</v>
      </c>
      <c r="BP19" s="14">
        <f t="shared" si="23"/>
        <v>745.3703703703683</v>
      </c>
      <c r="BQ19" s="6"/>
      <c r="BR19" s="25"/>
    </row>
    <row r="20" spans="1:70" ht="15.75">
      <c r="A20" s="11">
        <v>11</v>
      </c>
      <c r="B20" s="12" t="s">
        <v>37</v>
      </c>
      <c r="C20" s="14">
        <f t="shared" si="0"/>
        <v>8316.8</v>
      </c>
      <c r="D20" s="14">
        <f t="shared" si="5"/>
        <v>4491.8</v>
      </c>
      <c r="E20" s="14">
        <f t="shared" si="6"/>
        <v>54.0087533666795</v>
      </c>
      <c r="F20" s="15">
        <v>3084</v>
      </c>
      <c r="G20" s="16">
        <v>1703.5</v>
      </c>
      <c r="H20" s="14">
        <f t="shared" si="7"/>
        <v>55.23670557717251</v>
      </c>
      <c r="I20" s="15">
        <v>420</v>
      </c>
      <c r="J20" s="34">
        <v>223.5</v>
      </c>
      <c r="K20" s="14">
        <f t="shared" si="1"/>
        <v>53.214285714285715</v>
      </c>
      <c r="L20" s="15">
        <v>40</v>
      </c>
      <c r="M20" s="16">
        <v>23.5</v>
      </c>
      <c r="N20" s="14">
        <f t="shared" si="8"/>
        <v>58.75</v>
      </c>
      <c r="O20" s="15">
        <v>535</v>
      </c>
      <c r="P20" s="16">
        <v>52.4</v>
      </c>
      <c r="Q20" s="14">
        <f t="shared" si="9"/>
        <v>9.794392523364486</v>
      </c>
      <c r="R20" s="15">
        <v>897</v>
      </c>
      <c r="S20" s="16">
        <v>341.9</v>
      </c>
      <c r="T20" s="14">
        <f t="shared" si="24"/>
        <v>38.11594202898551</v>
      </c>
      <c r="U20" s="15">
        <v>0</v>
      </c>
      <c r="V20" s="17">
        <v>0</v>
      </c>
      <c r="W20" s="14" t="e">
        <f t="shared" si="10"/>
        <v>#DIV/0!</v>
      </c>
      <c r="X20" s="15">
        <v>150</v>
      </c>
      <c r="Y20" s="17">
        <v>232.9</v>
      </c>
      <c r="Z20" s="14">
        <f t="shared" si="11"/>
        <v>155.26666666666665</v>
      </c>
      <c r="AA20" s="15">
        <v>300</v>
      </c>
      <c r="AB20" s="16">
        <v>278.7</v>
      </c>
      <c r="AC20" s="14">
        <f t="shared" si="12"/>
        <v>92.89999999999999</v>
      </c>
      <c r="AD20" s="14">
        <v>0</v>
      </c>
      <c r="AE20" s="14">
        <v>0</v>
      </c>
      <c r="AF20" s="14" t="e">
        <f t="shared" si="13"/>
        <v>#DIV/0!</v>
      </c>
      <c r="AG20" s="14">
        <v>11</v>
      </c>
      <c r="AH20" s="14">
        <v>15.3</v>
      </c>
      <c r="AI20" s="14">
        <f t="shared" si="14"/>
        <v>139.0909090909091</v>
      </c>
      <c r="AJ20" s="15">
        <v>5232.8</v>
      </c>
      <c r="AK20" s="16">
        <v>2788.3</v>
      </c>
      <c r="AL20" s="14">
        <f t="shared" si="15"/>
        <v>53.28504815777404</v>
      </c>
      <c r="AM20" s="15">
        <v>2938.3</v>
      </c>
      <c r="AN20" s="16">
        <v>1958.8</v>
      </c>
      <c r="AO20" s="14">
        <f t="shared" si="16"/>
        <v>66.66439778102983</v>
      </c>
      <c r="AP20" s="15">
        <v>130.4</v>
      </c>
      <c r="AQ20" s="16">
        <v>32.6</v>
      </c>
      <c r="AR20" s="14">
        <f t="shared" si="25"/>
        <v>25</v>
      </c>
      <c r="AS20" s="27">
        <v>9044.1</v>
      </c>
      <c r="AT20" s="19">
        <v>4181.7</v>
      </c>
      <c r="AU20" s="14">
        <f t="shared" si="17"/>
        <v>46.236773144923205</v>
      </c>
      <c r="AV20" s="26">
        <v>2640.6</v>
      </c>
      <c r="AW20" s="19">
        <v>1592.2</v>
      </c>
      <c r="AX20" s="14">
        <f t="shared" si="18"/>
        <v>60.29690221919262</v>
      </c>
      <c r="AY20" s="39">
        <v>1936.8</v>
      </c>
      <c r="AZ20" s="19">
        <v>1236.9</v>
      </c>
      <c r="BA20" s="14">
        <f t="shared" si="2"/>
        <v>63.86307311028501</v>
      </c>
      <c r="BB20" s="22">
        <v>2312.3</v>
      </c>
      <c r="BC20" s="23">
        <v>436</v>
      </c>
      <c r="BD20" s="14">
        <f t="shared" si="19"/>
        <v>18.855684815984084</v>
      </c>
      <c r="BE20" s="21">
        <v>1612.5</v>
      </c>
      <c r="BF20" s="23">
        <v>787.8</v>
      </c>
      <c r="BG20" s="14">
        <f t="shared" si="20"/>
        <v>48.85581395348837</v>
      </c>
      <c r="BH20" s="21">
        <v>1962.5</v>
      </c>
      <c r="BI20" s="19">
        <v>948.4</v>
      </c>
      <c r="BJ20" s="14">
        <f t="shared" si="21"/>
        <v>48.32611464968153</v>
      </c>
      <c r="BK20" s="45">
        <v>-727.3</v>
      </c>
      <c r="BL20" s="45">
        <v>310.1</v>
      </c>
      <c r="BM20" s="14">
        <f t="shared" si="22"/>
        <v>-42.6371511068335</v>
      </c>
      <c r="BN20" s="24">
        <f t="shared" si="3"/>
        <v>-727.3000000000011</v>
      </c>
      <c r="BO20" s="24">
        <f t="shared" si="4"/>
        <v>310.10000000000036</v>
      </c>
      <c r="BP20" s="14">
        <f t="shared" si="23"/>
        <v>-42.637151106833485</v>
      </c>
      <c r="BQ20" s="6"/>
      <c r="BR20" s="25"/>
    </row>
    <row r="21" spans="1:70" ht="15" customHeight="1">
      <c r="A21" s="11">
        <v>12</v>
      </c>
      <c r="B21" s="12" t="s">
        <v>38</v>
      </c>
      <c r="C21" s="13">
        <f t="shared" si="0"/>
        <v>5027</v>
      </c>
      <c r="D21" s="14">
        <f t="shared" si="5"/>
        <v>2810.1</v>
      </c>
      <c r="E21" s="14">
        <f t="shared" si="6"/>
        <v>55.900139248060476</v>
      </c>
      <c r="F21" s="15">
        <v>710.6</v>
      </c>
      <c r="G21" s="16">
        <v>441.7</v>
      </c>
      <c r="H21" s="14">
        <f t="shared" si="7"/>
        <v>62.15873909372361</v>
      </c>
      <c r="I21" s="15">
        <v>38</v>
      </c>
      <c r="J21" s="16">
        <v>22.5</v>
      </c>
      <c r="K21" s="14">
        <f t="shared" si="1"/>
        <v>59.210526315789465</v>
      </c>
      <c r="L21" s="15">
        <v>0</v>
      </c>
      <c r="M21" s="16">
        <v>7.1</v>
      </c>
      <c r="N21" s="14" t="e">
        <f t="shared" si="8"/>
        <v>#DIV/0!</v>
      </c>
      <c r="O21" s="15">
        <v>40</v>
      </c>
      <c r="P21" s="16">
        <v>8.2</v>
      </c>
      <c r="Q21" s="14">
        <f t="shared" si="9"/>
        <v>20.5</v>
      </c>
      <c r="R21" s="15">
        <v>205.7</v>
      </c>
      <c r="S21" s="16">
        <v>86.6</v>
      </c>
      <c r="T21" s="14">
        <f t="shared" si="24"/>
        <v>42.10014584346135</v>
      </c>
      <c r="U21" s="15">
        <v>0</v>
      </c>
      <c r="V21" s="17">
        <v>0</v>
      </c>
      <c r="W21" s="14" t="e">
        <f t="shared" si="10"/>
        <v>#DIV/0!</v>
      </c>
      <c r="X21" s="29">
        <v>52</v>
      </c>
      <c r="Y21" s="17">
        <v>32</v>
      </c>
      <c r="Z21" s="14">
        <f t="shared" si="11"/>
        <v>61.53846153846154</v>
      </c>
      <c r="AA21" s="15">
        <v>6</v>
      </c>
      <c r="AB21" s="16">
        <v>4.8</v>
      </c>
      <c r="AC21" s="14">
        <f t="shared" si="12"/>
        <v>80</v>
      </c>
      <c r="AD21" s="14">
        <v>0</v>
      </c>
      <c r="AE21" s="14">
        <v>0</v>
      </c>
      <c r="AF21" s="14" t="e">
        <f t="shared" si="13"/>
        <v>#DIV/0!</v>
      </c>
      <c r="AG21" s="14">
        <v>0</v>
      </c>
      <c r="AH21" s="14">
        <v>1.3</v>
      </c>
      <c r="AI21" s="14" t="e">
        <f t="shared" si="14"/>
        <v>#DIV/0!</v>
      </c>
      <c r="AJ21" s="15">
        <v>4316.4</v>
      </c>
      <c r="AK21" s="16">
        <v>2368.4</v>
      </c>
      <c r="AL21" s="14">
        <f t="shared" si="15"/>
        <v>54.86979890649616</v>
      </c>
      <c r="AM21" s="15">
        <v>1181.6</v>
      </c>
      <c r="AN21" s="16">
        <v>787.7</v>
      </c>
      <c r="AO21" s="14">
        <f t="shared" si="16"/>
        <v>66.66384563303995</v>
      </c>
      <c r="AP21" s="15">
        <v>2080</v>
      </c>
      <c r="AQ21" s="16">
        <v>1139.9</v>
      </c>
      <c r="AR21" s="14">
        <f t="shared" si="25"/>
        <v>54.80288461538462</v>
      </c>
      <c r="AS21" s="27">
        <v>5187.9</v>
      </c>
      <c r="AT21" s="19">
        <v>2463.7</v>
      </c>
      <c r="AU21" s="14">
        <f t="shared" si="17"/>
        <v>47.489350218778306</v>
      </c>
      <c r="AV21" s="40">
        <v>1271</v>
      </c>
      <c r="AW21" s="19">
        <v>917.4</v>
      </c>
      <c r="AX21" s="14">
        <f t="shared" si="18"/>
        <v>72.17938630999214</v>
      </c>
      <c r="AY21" s="39">
        <v>981.2</v>
      </c>
      <c r="AZ21" s="19">
        <v>651</v>
      </c>
      <c r="BA21" s="14">
        <f t="shared" si="2"/>
        <v>66.3473298002446</v>
      </c>
      <c r="BB21" s="44">
        <v>1169.5</v>
      </c>
      <c r="BC21" s="23">
        <v>237</v>
      </c>
      <c r="BD21" s="14">
        <f t="shared" si="19"/>
        <v>20.26507054296708</v>
      </c>
      <c r="BE21" s="21">
        <v>1083.1</v>
      </c>
      <c r="BF21" s="23">
        <v>538.4</v>
      </c>
      <c r="BG21" s="14">
        <f t="shared" si="20"/>
        <v>49.70916812851999</v>
      </c>
      <c r="BH21" s="21">
        <v>1574.4</v>
      </c>
      <c r="BI21" s="19">
        <v>745.3</v>
      </c>
      <c r="BJ21" s="14">
        <f t="shared" si="21"/>
        <v>47.33866869918699</v>
      </c>
      <c r="BK21" s="45">
        <v>-160.9</v>
      </c>
      <c r="BL21" s="45">
        <v>346.4</v>
      </c>
      <c r="BM21" s="14">
        <f t="shared" si="22"/>
        <v>-215.28899937849593</v>
      </c>
      <c r="BN21" s="24">
        <f t="shared" si="3"/>
        <v>-160.89999999999964</v>
      </c>
      <c r="BO21" s="24">
        <f t="shared" si="4"/>
        <v>346.4000000000001</v>
      </c>
      <c r="BP21" s="14">
        <f t="shared" si="23"/>
        <v>-215.2889993784965</v>
      </c>
      <c r="BQ21" s="6"/>
      <c r="BR21" s="25"/>
    </row>
    <row r="22" spans="1:70" ht="15.75">
      <c r="A22" s="11">
        <v>13</v>
      </c>
      <c r="B22" s="12" t="s">
        <v>39</v>
      </c>
      <c r="C22" s="13">
        <f t="shared" si="0"/>
        <v>6864.7</v>
      </c>
      <c r="D22" s="14">
        <f t="shared" si="5"/>
        <v>3750.1</v>
      </c>
      <c r="E22" s="14">
        <f t="shared" si="6"/>
        <v>54.6287528952467</v>
      </c>
      <c r="F22" s="37">
        <v>1154.8</v>
      </c>
      <c r="G22" s="16">
        <v>641</v>
      </c>
      <c r="H22" s="14">
        <f t="shared" si="7"/>
        <v>55.507447177000344</v>
      </c>
      <c r="I22" s="15">
        <v>36</v>
      </c>
      <c r="J22" s="16">
        <v>21</v>
      </c>
      <c r="K22" s="14">
        <f t="shared" si="1"/>
        <v>58.333333333333336</v>
      </c>
      <c r="L22" s="15">
        <v>15</v>
      </c>
      <c r="M22" s="34">
        <v>14.6</v>
      </c>
      <c r="N22" s="14">
        <f t="shared" si="8"/>
        <v>97.33333333333333</v>
      </c>
      <c r="O22" s="15">
        <v>92</v>
      </c>
      <c r="P22" s="16">
        <v>7.6</v>
      </c>
      <c r="Q22" s="14">
        <f t="shared" si="9"/>
        <v>8.26086956521739</v>
      </c>
      <c r="R22" s="15">
        <v>390</v>
      </c>
      <c r="S22" s="16">
        <v>125.1</v>
      </c>
      <c r="T22" s="14">
        <f t="shared" si="24"/>
        <v>32.07692307692307</v>
      </c>
      <c r="U22" s="15">
        <v>0</v>
      </c>
      <c r="V22" s="17">
        <v>0</v>
      </c>
      <c r="W22" s="14" t="e">
        <f t="shared" si="10"/>
        <v>#DIV/0!</v>
      </c>
      <c r="X22" s="29">
        <v>80</v>
      </c>
      <c r="Y22" s="17">
        <v>100.1</v>
      </c>
      <c r="Z22" s="14">
        <f t="shared" si="11"/>
        <v>125.125</v>
      </c>
      <c r="AA22" s="15">
        <v>30</v>
      </c>
      <c r="AB22" s="16">
        <v>8.7</v>
      </c>
      <c r="AC22" s="14">
        <f t="shared" si="12"/>
        <v>28.999999999999996</v>
      </c>
      <c r="AD22" s="14">
        <v>0</v>
      </c>
      <c r="AE22" s="14">
        <v>0</v>
      </c>
      <c r="AF22" s="14" t="e">
        <f t="shared" si="13"/>
        <v>#DIV/0!</v>
      </c>
      <c r="AG22" s="14">
        <v>0</v>
      </c>
      <c r="AH22" s="14">
        <v>0</v>
      </c>
      <c r="AI22" s="14" t="e">
        <f t="shared" si="14"/>
        <v>#DIV/0!</v>
      </c>
      <c r="AJ22" s="15">
        <v>5709.9</v>
      </c>
      <c r="AK22" s="16">
        <v>3109.1</v>
      </c>
      <c r="AL22" s="14">
        <f t="shared" si="15"/>
        <v>54.45104117410112</v>
      </c>
      <c r="AM22" s="15">
        <v>1814.8</v>
      </c>
      <c r="AN22" s="16">
        <v>1209.9</v>
      </c>
      <c r="AO22" s="14">
        <f t="shared" si="16"/>
        <v>66.66850341635443</v>
      </c>
      <c r="AP22" s="15">
        <v>1891.4</v>
      </c>
      <c r="AQ22" s="16">
        <v>724.5</v>
      </c>
      <c r="AR22" s="14">
        <f t="shared" si="25"/>
        <v>38.304959289415244</v>
      </c>
      <c r="AS22" s="27">
        <v>7045.9</v>
      </c>
      <c r="AT22" s="19">
        <v>3730.7</v>
      </c>
      <c r="AU22" s="14">
        <f t="shared" si="17"/>
        <v>52.94852325465874</v>
      </c>
      <c r="AV22" s="26">
        <v>1582.6</v>
      </c>
      <c r="AW22" s="19">
        <v>958.2</v>
      </c>
      <c r="AX22" s="14">
        <f t="shared" si="18"/>
        <v>60.54593706558828</v>
      </c>
      <c r="AY22" s="39">
        <v>1104.9</v>
      </c>
      <c r="AZ22" s="19">
        <v>659.1</v>
      </c>
      <c r="BA22" s="14">
        <f t="shared" si="2"/>
        <v>59.65245723594895</v>
      </c>
      <c r="BB22" s="27">
        <v>2729.7</v>
      </c>
      <c r="BC22" s="23">
        <v>1719.8</v>
      </c>
      <c r="BD22" s="14">
        <f t="shared" si="19"/>
        <v>63.00326043154926</v>
      </c>
      <c r="BE22" s="21">
        <v>913.1</v>
      </c>
      <c r="BF22" s="23">
        <v>237.4</v>
      </c>
      <c r="BG22" s="14">
        <f t="shared" si="20"/>
        <v>25.99934289782061</v>
      </c>
      <c r="BH22" s="21">
        <v>1673.3</v>
      </c>
      <c r="BI22" s="43">
        <v>720.9</v>
      </c>
      <c r="BJ22" s="14">
        <f t="shared" si="21"/>
        <v>43.082531524532364</v>
      </c>
      <c r="BK22" s="45">
        <v>-181.2</v>
      </c>
      <c r="BL22" s="45">
        <f aca="true" t="shared" si="26" ref="BL11:BL28">D22-AT22</f>
        <v>19.40000000000009</v>
      </c>
      <c r="BM22" s="14">
        <f t="shared" si="22"/>
        <v>-10.706401766004465</v>
      </c>
      <c r="BN22" s="24">
        <f t="shared" si="3"/>
        <v>-181.19999999999982</v>
      </c>
      <c r="BO22" s="24">
        <f t="shared" si="4"/>
        <v>19.40000000000009</v>
      </c>
      <c r="BP22" s="14">
        <f t="shared" si="23"/>
        <v>-10.706401766004477</v>
      </c>
      <c r="BQ22" s="6"/>
      <c r="BR22" s="25"/>
    </row>
    <row r="23" spans="1:70" ht="15.75">
      <c r="A23" s="11">
        <v>14</v>
      </c>
      <c r="B23" s="12" t="s">
        <v>40</v>
      </c>
      <c r="C23" s="13">
        <f t="shared" si="0"/>
        <v>4749.1</v>
      </c>
      <c r="D23" s="14">
        <f t="shared" si="5"/>
        <v>2183.8</v>
      </c>
      <c r="E23" s="14">
        <f t="shared" si="6"/>
        <v>45.983449495693925</v>
      </c>
      <c r="F23" s="37">
        <v>1108.2</v>
      </c>
      <c r="G23" s="16">
        <v>541.7</v>
      </c>
      <c r="H23" s="14">
        <f t="shared" si="7"/>
        <v>48.88106839920592</v>
      </c>
      <c r="I23" s="15">
        <v>34</v>
      </c>
      <c r="J23" s="16">
        <v>19.9</v>
      </c>
      <c r="K23" s="14">
        <f t="shared" si="1"/>
        <v>58.52941176470588</v>
      </c>
      <c r="L23" s="15">
        <v>24</v>
      </c>
      <c r="M23" s="16">
        <v>29.1</v>
      </c>
      <c r="N23" s="14">
        <f t="shared" si="8"/>
        <v>121.25000000000001</v>
      </c>
      <c r="O23" s="15">
        <v>49</v>
      </c>
      <c r="P23" s="16">
        <v>3.2</v>
      </c>
      <c r="Q23" s="14">
        <f t="shared" si="9"/>
        <v>6.530612244897959</v>
      </c>
      <c r="R23" s="15">
        <v>342</v>
      </c>
      <c r="S23" s="16">
        <v>69</v>
      </c>
      <c r="T23" s="14">
        <f t="shared" si="24"/>
        <v>20.175438596491226</v>
      </c>
      <c r="U23" s="15">
        <v>0</v>
      </c>
      <c r="V23" s="17">
        <v>0</v>
      </c>
      <c r="W23" s="14" t="e">
        <f t="shared" si="10"/>
        <v>#DIV/0!</v>
      </c>
      <c r="X23" s="29">
        <v>300</v>
      </c>
      <c r="Y23" s="17">
        <v>150</v>
      </c>
      <c r="Z23" s="14">
        <f t="shared" si="11"/>
        <v>50</v>
      </c>
      <c r="AA23" s="15">
        <v>9</v>
      </c>
      <c r="AB23" s="16">
        <v>15.5</v>
      </c>
      <c r="AC23" s="14">
        <f t="shared" si="12"/>
        <v>172.22222222222223</v>
      </c>
      <c r="AD23" s="14">
        <v>0</v>
      </c>
      <c r="AE23" s="14">
        <v>0</v>
      </c>
      <c r="AF23" s="14" t="e">
        <f t="shared" si="13"/>
        <v>#DIV/0!</v>
      </c>
      <c r="AG23" s="14">
        <v>0</v>
      </c>
      <c r="AH23" s="14">
        <v>0</v>
      </c>
      <c r="AI23" s="14" t="e">
        <f t="shared" si="14"/>
        <v>#DIV/0!</v>
      </c>
      <c r="AJ23" s="15">
        <v>3640.9</v>
      </c>
      <c r="AK23" s="16">
        <v>1642.1</v>
      </c>
      <c r="AL23" s="14">
        <f t="shared" si="15"/>
        <v>45.10148589634431</v>
      </c>
      <c r="AM23" s="15">
        <v>1031.3</v>
      </c>
      <c r="AN23" s="16">
        <v>687.6</v>
      </c>
      <c r="AO23" s="14">
        <f t="shared" si="16"/>
        <v>66.6731309997091</v>
      </c>
      <c r="AP23" s="15">
        <v>1827.7</v>
      </c>
      <c r="AQ23" s="16">
        <v>711</v>
      </c>
      <c r="AR23" s="14">
        <v>2</v>
      </c>
      <c r="AS23" s="27">
        <v>4887.8</v>
      </c>
      <c r="AT23" s="35">
        <v>2283.8</v>
      </c>
      <c r="AU23" s="14">
        <f t="shared" si="17"/>
        <v>46.72449772903965</v>
      </c>
      <c r="AV23" s="40">
        <v>1355.2</v>
      </c>
      <c r="AW23" s="19">
        <v>729.1</v>
      </c>
      <c r="AX23" s="14">
        <f t="shared" si="18"/>
        <v>53.80017709563164</v>
      </c>
      <c r="AY23" s="39">
        <v>868.7</v>
      </c>
      <c r="AZ23" s="19">
        <v>435.9</v>
      </c>
      <c r="BA23" s="14">
        <f t="shared" si="2"/>
        <v>50.17842753539772</v>
      </c>
      <c r="BB23" s="27">
        <v>1084.8</v>
      </c>
      <c r="BC23" s="23">
        <v>229.9</v>
      </c>
      <c r="BD23" s="14">
        <f t="shared" si="19"/>
        <v>21.19284660766962</v>
      </c>
      <c r="BE23" s="21">
        <v>703.7</v>
      </c>
      <c r="BF23" s="23">
        <v>530.9</v>
      </c>
      <c r="BG23" s="14">
        <f t="shared" si="20"/>
        <v>75.44408128463833</v>
      </c>
      <c r="BH23" s="21">
        <v>1652.3</v>
      </c>
      <c r="BI23" s="19">
        <v>734.3</v>
      </c>
      <c r="BJ23" s="14">
        <f t="shared" si="21"/>
        <v>44.44108212794286</v>
      </c>
      <c r="BK23" s="45">
        <v>-138.7</v>
      </c>
      <c r="BL23" s="45">
        <v>-100</v>
      </c>
      <c r="BM23" s="14">
        <f t="shared" si="22"/>
        <v>72.09805335255949</v>
      </c>
      <c r="BN23" s="24">
        <f t="shared" si="3"/>
        <v>-138.69999999999982</v>
      </c>
      <c r="BO23" s="24">
        <f t="shared" si="4"/>
        <v>-100</v>
      </c>
      <c r="BP23" s="14">
        <f t="shared" si="23"/>
        <v>72.09805335255957</v>
      </c>
      <c r="BQ23" s="6"/>
      <c r="BR23" s="25"/>
    </row>
    <row r="24" spans="1:70" ht="15.75">
      <c r="A24" s="11">
        <v>15</v>
      </c>
      <c r="B24" s="12" t="s">
        <v>41</v>
      </c>
      <c r="C24" s="13">
        <f t="shared" si="0"/>
        <v>4609.2</v>
      </c>
      <c r="D24" s="14">
        <f t="shared" si="5"/>
        <v>2246.6</v>
      </c>
      <c r="E24" s="14">
        <f t="shared" si="6"/>
        <v>48.741647140501605</v>
      </c>
      <c r="F24" s="15">
        <v>864.5</v>
      </c>
      <c r="G24" s="17">
        <v>399.9</v>
      </c>
      <c r="H24" s="14">
        <f t="shared" si="7"/>
        <v>46.257952573742045</v>
      </c>
      <c r="I24" s="15">
        <v>89</v>
      </c>
      <c r="J24" s="16">
        <v>54.3</v>
      </c>
      <c r="K24" s="14">
        <f t="shared" si="1"/>
        <v>61.01123595505618</v>
      </c>
      <c r="L24" s="15">
        <v>47</v>
      </c>
      <c r="M24" s="16">
        <v>48.7</v>
      </c>
      <c r="N24" s="14">
        <f t="shared" si="8"/>
        <v>103.61702127659575</v>
      </c>
      <c r="O24" s="15">
        <v>133.7</v>
      </c>
      <c r="P24" s="16">
        <v>17</v>
      </c>
      <c r="Q24" s="14">
        <f t="shared" si="9"/>
        <v>12.715033657442035</v>
      </c>
      <c r="R24" s="15">
        <v>300</v>
      </c>
      <c r="S24" s="16">
        <v>70.9</v>
      </c>
      <c r="T24" s="14">
        <f t="shared" si="24"/>
        <v>23.633333333333333</v>
      </c>
      <c r="U24" s="15">
        <v>0</v>
      </c>
      <c r="V24" s="17">
        <v>0</v>
      </c>
      <c r="W24" s="14" t="e">
        <f t="shared" si="10"/>
        <v>#DIV/0!</v>
      </c>
      <c r="X24" s="29">
        <v>52</v>
      </c>
      <c r="Y24" s="17">
        <v>45.5</v>
      </c>
      <c r="Z24" s="14">
        <f t="shared" si="11"/>
        <v>87.5</v>
      </c>
      <c r="AA24" s="15">
        <v>0</v>
      </c>
      <c r="AB24" s="16">
        <v>0</v>
      </c>
      <c r="AC24" s="14" t="e">
        <f t="shared" si="12"/>
        <v>#DIV/0!</v>
      </c>
      <c r="AD24" s="14">
        <v>0</v>
      </c>
      <c r="AE24" s="14">
        <v>0</v>
      </c>
      <c r="AF24" s="14" t="e">
        <f t="shared" si="13"/>
        <v>#DIV/0!</v>
      </c>
      <c r="AG24" s="14">
        <v>20</v>
      </c>
      <c r="AH24" s="14">
        <v>6.5</v>
      </c>
      <c r="AI24" s="14">
        <f t="shared" si="14"/>
        <v>32.5</v>
      </c>
      <c r="AJ24" s="15">
        <v>3744.7</v>
      </c>
      <c r="AK24" s="16">
        <v>1846.7</v>
      </c>
      <c r="AL24" s="14">
        <f t="shared" si="15"/>
        <v>49.315031911768635</v>
      </c>
      <c r="AM24" s="15">
        <v>1083.3</v>
      </c>
      <c r="AN24" s="16">
        <v>722.2</v>
      </c>
      <c r="AO24" s="14">
        <f t="shared" si="16"/>
        <v>66.66666666666667</v>
      </c>
      <c r="AP24" s="37">
        <v>1605.5</v>
      </c>
      <c r="AQ24" s="16">
        <v>817.2</v>
      </c>
      <c r="AR24" s="14">
        <f t="shared" si="25"/>
        <v>50.90003114294612</v>
      </c>
      <c r="AS24" s="27">
        <v>4902.1</v>
      </c>
      <c r="AT24" s="19">
        <v>2100.1</v>
      </c>
      <c r="AU24" s="14">
        <f t="shared" si="17"/>
        <v>42.84082332061769</v>
      </c>
      <c r="AV24" s="26">
        <v>1226.4</v>
      </c>
      <c r="AW24" s="19">
        <v>756.1</v>
      </c>
      <c r="AX24" s="14">
        <f t="shared" si="18"/>
        <v>61.65198956294846</v>
      </c>
      <c r="AY24" s="21">
        <v>740.7</v>
      </c>
      <c r="AZ24" s="19">
        <v>444.9</v>
      </c>
      <c r="BA24" s="14">
        <f t="shared" si="2"/>
        <v>60.064803564196026</v>
      </c>
      <c r="BB24" s="27">
        <v>1264.1</v>
      </c>
      <c r="BC24" s="23">
        <v>137.8</v>
      </c>
      <c r="BD24" s="14">
        <f t="shared" si="19"/>
        <v>10.901036310418482</v>
      </c>
      <c r="BE24" s="21">
        <v>967.6</v>
      </c>
      <c r="BF24" s="23">
        <v>401</v>
      </c>
      <c r="BG24" s="14">
        <f t="shared" si="20"/>
        <v>41.44274493592393</v>
      </c>
      <c r="BH24" s="21">
        <v>1343.1</v>
      </c>
      <c r="BI24" s="19">
        <v>753.5</v>
      </c>
      <c r="BJ24" s="14">
        <f t="shared" si="21"/>
        <v>56.101556101556106</v>
      </c>
      <c r="BK24" s="45">
        <v>-292.9</v>
      </c>
      <c r="BL24" s="45">
        <v>146.5</v>
      </c>
      <c r="BM24" s="14">
        <f t="shared" si="22"/>
        <v>-50.01707067258451</v>
      </c>
      <c r="BN24" s="24">
        <f t="shared" si="3"/>
        <v>-292.90000000000055</v>
      </c>
      <c r="BO24" s="24">
        <f t="shared" si="4"/>
        <v>146.5</v>
      </c>
      <c r="BP24" s="14">
        <f t="shared" si="23"/>
        <v>-50.01707067258441</v>
      </c>
      <c r="BQ24" s="6"/>
      <c r="BR24" s="25"/>
    </row>
    <row r="25" spans="1:70" ht="15" customHeight="1">
      <c r="A25" s="11">
        <v>16</v>
      </c>
      <c r="B25" s="12" t="s">
        <v>42</v>
      </c>
      <c r="C25" s="13">
        <f t="shared" si="0"/>
        <v>4427.9</v>
      </c>
      <c r="D25" s="14">
        <f t="shared" si="5"/>
        <v>2714.3999999999996</v>
      </c>
      <c r="E25" s="14">
        <f t="shared" si="6"/>
        <v>61.302197429932924</v>
      </c>
      <c r="F25" s="15">
        <v>823.4</v>
      </c>
      <c r="G25" s="16">
        <v>540.3</v>
      </c>
      <c r="H25" s="14">
        <f t="shared" si="7"/>
        <v>65.61816856934661</v>
      </c>
      <c r="I25" s="15">
        <v>91.5</v>
      </c>
      <c r="J25" s="16">
        <v>63.4</v>
      </c>
      <c r="K25" s="14">
        <f t="shared" si="1"/>
        <v>69.2896174863388</v>
      </c>
      <c r="L25" s="15">
        <v>170</v>
      </c>
      <c r="M25" s="16">
        <v>231.6</v>
      </c>
      <c r="N25" s="14">
        <f t="shared" si="8"/>
        <v>136.23529411764704</v>
      </c>
      <c r="O25" s="15">
        <v>53</v>
      </c>
      <c r="P25" s="16">
        <v>5.1</v>
      </c>
      <c r="Q25" s="14">
        <f t="shared" si="9"/>
        <v>9.622641509433961</v>
      </c>
      <c r="R25" s="15">
        <v>258</v>
      </c>
      <c r="S25" s="38">
        <v>59.5</v>
      </c>
      <c r="T25" s="14">
        <f t="shared" si="24"/>
        <v>23.06201550387597</v>
      </c>
      <c r="U25" s="15">
        <v>0</v>
      </c>
      <c r="V25" s="17">
        <v>0</v>
      </c>
      <c r="W25" s="14" t="e">
        <f t="shared" si="10"/>
        <v>#DIV/0!</v>
      </c>
      <c r="X25" s="29">
        <v>33</v>
      </c>
      <c r="Y25" s="17">
        <v>24.8</v>
      </c>
      <c r="Z25" s="14">
        <f t="shared" si="11"/>
        <v>75.15151515151516</v>
      </c>
      <c r="AA25" s="15">
        <v>0</v>
      </c>
      <c r="AB25" s="16">
        <v>0</v>
      </c>
      <c r="AC25" s="14" t="e">
        <f t="shared" si="12"/>
        <v>#DIV/0!</v>
      </c>
      <c r="AD25" s="14">
        <v>0</v>
      </c>
      <c r="AE25" s="14">
        <v>0</v>
      </c>
      <c r="AF25" s="14" t="e">
        <f t="shared" si="13"/>
        <v>#DIV/0!</v>
      </c>
      <c r="AG25" s="14">
        <v>0</v>
      </c>
      <c r="AH25" s="14">
        <v>0</v>
      </c>
      <c r="AI25" s="14" t="e">
        <f t="shared" si="14"/>
        <v>#DIV/0!</v>
      </c>
      <c r="AJ25" s="15">
        <v>3604.5</v>
      </c>
      <c r="AK25" s="16">
        <v>2174.1</v>
      </c>
      <c r="AL25" s="14">
        <f t="shared" si="15"/>
        <v>60.31627132750727</v>
      </c>
      <c r="AM25" s="15">
        <v>628.5</v>
      </c>
      <c r="AN25" s="16">
        <v>419</v>
      </c>
      <c r="AO25" s="14">
        <f>AN25/AM25*100</f>
        <v>66.66666666666666</v>
      </c>
      <c r="AP25" s="15">
        <v>1212.4</v>
      </c>
      <c r="AQ25" s="16">
        <v>617.9</v>
      </c>
      <c r="AR25" s="14">
        <f t="shared" si="25"/>
        <v>50.96502804354998</v>
      </c>
      <c r="AS25" s="27">
        <v>4543.1</v>
      </c>
      <c r="AT25" s="43">
        <v>2412.1</v>
      </c>
      <c r="AU25" s="14">
        <f t="shared" si="17"/>
        <v>53.09370253791463</v>
      </c>
      <c r="AV25" s="26">
        <v>1183.1</v>
      </c>
      <c r="AW25" s="19">
        <v>705.6</v>
      </c>
      <c r="AX25" s="14">
        <f t="shared" si="18"/>
        <v>59.639929000084535</v>
      </c>
      <c r="AY25" s="21">
        <v>748.1</v>
      </c>
      <c r="AZ25" s="19">
        <v>435.5</v>
      </c>
      <c r="BA25" s="14">
        <f t="shared" si="2"/>
        <v>58.21414249431894</v>
      </c>
      <c r="BB25" s="27">
        <v>690.2</v>
      </c>
      <c r="BC25" s="23">
        <v>21.3</v>
      </c>
      <c r="BD25" s="14">
        <f t="shared" si="19"/>
        <v>3.0860620110113013</v>
      </c>
      <c r="BE25" s="21">
        <v>894.3</v>
      </c>
      <c r="BF25" s="23">
        <v>325.3</v>
      </c>
      <c r="BG25" s="14">
        <f t="shared" si="20"/>
        <v>36.37481829363748</v>
      </c>
      <c r="BH25" s="39">
        <v>1645.2</v>
      </c>
      <c r="BI25" s="19">
        <v>1259.5</v>
      </c>
      <c r="BJ25" s="14">
        <f t="shared" si="21"/>
        <v>76.55604181862388</v>
      </c>
      <c r="BK25" s="45">
        <v>-115.2</v>
      </c>
      <c r="BL25" s="45">
        <v>302.3</v>
      </c>
      <c r="BM25" s="14">
        <f t="shared" si="22"/>
        <v>-262.41319444444446</v>
      </c>
      <c r="BN25" s="24">
        <f t="shared" si="3"/>
        <v>-115.20000000000073</v>
      </c>
      <c r="BO25" s="24">
        <f t="shared" si="4"/>
        <v>302.2999999999997</v>
      </c>
      <c r="BP25" s="14">
        <f t="shared" si="23"/>
        <v>-262.4131944444426</v>
      </c>
      <c r="BQ25" s="6"/>
      <c r="BR25" s="25"/>
    </row>
    <row r="26" spans="1:70" ht="15.75">
      <c r="A26" s="11">
        <v>17</v>
      </c>
      <c r="B26" s="12" t="s">
        <v>43</v>
      </c>
      <c r="C26" s="13">
        <f t="shared" si="0"/>
        <v>4783.7</v>
      </c>
      <c r="D26" s="14">
        <f t="shared" si="5"/>
        <v>2536</v>
      </c>
      <c r="E26" s="14">
        <f t="shared" si="6"/>
        <v>53.013357861069885</v>
      </c>
      <c r="F26" s="15">
        <v>1072.3</v>
      </c>
      <c r="G26" s="16">
        <v>745</v>
      </c>
      <c r="H26" s="14">
        <f t="shared" si="7"/>
        <v>69.4768255152476</v>
      </c>
      <c r="I26" s="15">
        <v>38</v>
      </c>
      <c r="J26" s="16">
        <v>20.8</v>
      </c>
      <c r="K26" s="14">
        <f t="shared" si="1"/>
        <v>54.736842105263165</v>
      </c>
      <c r="L26" s="15">
        <v>3.5</v>
      </c>
      <c r="M26" s="16">
        <v>158.5</v>
      </c>
      <c r="N26" s="14">
        <f t="shared" si="8"/>
        <v>4528.571428571428</v>
      </c>
      <c r="O26" s="15">
        <v>132</v>
      </c>
      <c r="P26" s="16">
        <v>19.9</v>
      </c>
      <c r="Q26" s="14">
        <f t="shared" si="9"/>
        <v>15.075757575757576</v>
      </c>
      <c r="R26" s="15">
        <v>360</v>
      </c>
      <c r="S26" s="16">
        <v>122.4</v>
      </c>
      <c r="T26" s="14">
        <f t="shared" si="24"/>
        <v>34</v>
      </c>
      <c r="U26" s="15">
        <v>0</v>
      </c>
      <c r="V26" s="17">
        <v>0</v>
      </c>
      <c r="W26" s="14" t="e">
        <f t="shared" si="10"/>
        <v>#DIV/0!</v>
      </c>
      <c r="X26" s="29">
        <v>110</v>
      </c>
      <c r="Y26" s="17">
        <v>120.2</v>
      </c>
      <c r="Z26" s="14">
        <f t="shared" si="11"/>
        <v>109.27272727272728</v>
      </c>
      <c r="AA26" s="15">
        <v>10</v>
      </c>
      <c r="AB26" s="16">
        <v>8.1</v>
      </c>
      <c r="AC26" s="14">
        <f t="shared" si="12"/>
        <v>81</v>
      </c>
      <c r="AD26" s="14">
        <v>0</v>
      </c>
      <c r="AE26" s="14">
        <v>0</v>
      </c>
      <c r="AF26" s="14" t="e">
        <f t="shared" si="13"/>
        <v>#DIV/0!</v>
      </c>
      <c r="AG26" s="14">
        <v>0</v>
      </c>
      <c r="AH26" s="14">
        <v>0</v>
      </c>
      <c r="AI26" s="14" t="e">
        <f t="shared" si="14"/>
        <v>#DIV/0!</v>
      </c>
      <c r="AJ26" s="15">
        <v>3711.4</v>
      </c>
      <c r="AK26" s="16">
        <v>1791</v>
      </c>
      <c r="AL26" s="14">
        <f t="shared" si="15"/>
        <v>48.256722530581456</v>
      </c>
      <c r="AM26" s="15">
        <v>1586.6</v>
      </c>
      <c r="AN26" s="16">
        <v>1057.7</v>
      </c>
      <c r="AO26" s="14">
        <f t="shared" si="16"/>
        <v>66.66456573805623</v>
      </c>
      <c r="AP26" s="15">
        <v>1163.9</v>
      </c>
      <c r="AQ26" s="16">
        <v>493.4</v>
      </c>
      <c r="AR26" s="14">
        <f t="shared" si="25"/>
        <v>42.391958071999305</v>
      </c>
      <c r="AS26" s="27">
        <v>4815.8</v>
      </c>
      <c r="AT26" s="19">
        <v>2047</v>
      </c>
      <c r="AU26" s="14">
        <f t="shared" si="17"/>
        <v>42.50591801985132</v>
      </c>
      <c r="AV26" s="26">
        <v>1263.5</v>
      </c>
      <c r="AW26" s="19">
        <v>767.6</v>
      </c>
      <c r="AX26" s="14">
        <f t="shared" si="18"/>
        <v>60.75187969924812</v>
      </c>
      <c r="AY26" s="21">
        <v>960.7</v>
      </c>
      <c r="AZ26" s="19">
        <v>580.4</v>
      </c>
      <c r="BA26" s="14">
        <f t="shared" si="2"/>
        <v>60.41428125325283</v>
      </c>
      <c r="BB26" s="27">
        <v>1324.8</v>
      </c>
      <c r="BC26" s="23">
        <v>220.4</v>
      </c>
      <c r="BD26" s="14">
        <f t="shared" si="19"/>
        <v>16.636473429951693</v>
      </c>
      <c r="BE26" s="21">
        <v>679.2</v>
      </c>
      <c r="BF26" s="23">
        <v>229.7</v>
      </c>
      <c r="BG26" s="14">
        <f t="shared" si="20"/>
        <v>33.819199057714954</v>
      </c>
      <c r="BH26" s="21">
        <v>1452.9</v>
      </c>
      <c r="BI26" s="43">
        <v>772.1</v>
      </c>
      <c r="BJ26" s="14">
        <f t="shared" si="21"/>
        <v>53.141991878312346</v>
      </c>
      <c r="BK26" s="45">
        <v>-32.1</v>
      </c>
      <c r="BL26" s="45">
        <v>489</v>
      </c>
      <c r="BM26" s="14">
        <f t="shared" si="22"/>
        <v>-1523.3644859813082</v>
      </c>
      <c r="BN26" s="24">
        <f t="shared" si="3"/>
        <v>-32.100000000000364</v>
      </c>
      <c r="BO26" s="24">
        <f t="shared" si="4"/>
        <v>489</v>
      </c>
      <c r="BP26" s="14">
        <f t="shared" si="23"/>
        <v>-1523.364485981291</v>
      </c>
      <c r="BQ26" s="6"/>
      <c r="BR26" s="25"/>
    </row>
    <row r="27" spans="1:70" ht="15.75">
      <c r="A27" s="11">
        <v>18</v>
      </c>
      <c r="B27" s="12" t="s">
        <v>44</v>
      </c>
      <c r="C27" s="13">
        <f t="shared" si="0"/>
        <v>4946.3</v>
      </c>
      <c r="D27" s="33">
        <f t="shared" si="5"/>
        <v>2615.2</v>
      </c>
      <c r="E27" s="14">
        <f t="shared" si="6"/>
        <v>52.871843600266864</v>
      </c>
      <c r="F27" s="15">
        <v>990.7</v>
      </c>
      <c r="G27" s="34">
        <v>807.9</v>
      </c>
      <c r="H27" s="14">
        <f t="shared" si="7"/>
        <v>81.54840012112648</v>
      </c>
      <c r="I27" s="15">
        <v>30</v>
      </c>
      <c r="J27" s="38">
        <v>13.8</v>
      </c>
      <c r="K27" s="14">
        <f t="shared" si="1"/>
        <v>46</v>
      </c>
      <c r="L27" s="15">
        <v>0</v>
      </c>
      <c r="M27" s="16">
        <v>0</v>
      </c>
      <c r="N27" s="14" t="e">
        <f t="shared" si="8"/>
        <v>#DIV/0!</v>
      </c>
      <c r="O27" s="15">
        <v>45</v>
      </c>
      <c r="P27" s="16">
        <v>7.4</v>
      </c>
      <c r="Q27" s="14">
        <f t="shared" si="9"/>
        <v>16.444444444444446</v>
      </c>
      <c r="R27" s="15">
        <v>237</v>
      </c>
      <c r="S27" s="16">
        <v>49.8</v>
      </c>
      <c r="T27" s="14">
        <f t="shared" si="24"/>
        <v>21.0126582278481</v>
      </c>
      <c r="U27" s="15">
        <v>0</v>
      </c>
      <c r="V27" s="17">
        <v>0</v>
      </c>
      <c r="W27" s="14" t="e">
        <f t="shared" si="10"/>
        <v>#DIV/0!</v>
      </c>
      <c r="X27" s="29">
        <v>100</v>
      </c>
      <c r="Y27" s="17">
        <v>83.8</v>
      </c>
      <c r="Z27" s="14">
        <f t="shared" si="11"/>
        <v>83.8</v>
      </c>
      <c r="AA27" s="15">
        <v>0</v>
      </c>
      <c r="AB27" s="16">
        <v>0</v>
      </c>
      <c r="AC27" s="14" t="e">
        <f t="shared" si="12"/>
        <v>#DIV/0!</v>
      </c>
      <c r="AD27" s="14">
        <v>0</v>
      </c>
      <c r="AE27" s="14">
        <v>0</v>
      </c>
      <c r="AF27" s="14" t="e">
        <f t="shared" si="13"/>
        <v>#DIV/0!</v>
      </c>
      <c r="AG27" s="14">
        <v>0</v>
      </c>
      <c r="AH27" s="14">
        <v>0</v>
      </c>
      <c r="AI27" s="14" t="e">
        <f t="shared" si="14"/>
        <v>#DIV/0!</v>
      </c>
      <c r="AJ27" s="37">
        <v>3955.6</v>
      </c>
      <c r="AK27" s="16">
        <v>1807.3</v>
      </c>
      <c r="AL27" s="14">
        <f t="shared" si="15"/>
        <v>45.689655172413794</v>
      </c>
      <c r="AM27" s="15">
        <v>1239.1</v>
      </c>
      <c r="AN27" s="16">
        <v>826.1</v>
      </c>
      <c r="AO27" s="14">
        <f t="shared" si="16"/>
        <v>66.66935679121944</v>
      </c>
      <c r="AP27" s="15">
        <v>1527.8</v>
      </c>
      <c r="AQ27" s="16">
        <v>637.4</v>
      </c>
      <c r="AR27" s="14">
        <f t="shared" si="25"/>
        <v>41.720120434611864</v>
      </c>
      <c r="AS27" s="27">
        <v>4924.7</v>
      </c>
      <c r="AT27" s="19">
        <v>2520.9</v>
      </c>
      <c r="AU27" s="14">
        <f t="shared" si="17"/>
        <v>51.18890490791318</v>
      </c>
      <c r="AV27" s="26">
        <v>1312.8</v>
      </c>
      <c r="AW27" s="43">
        <v>893.1</v>
      </c>
      <c r="AX27" s="14">
        <f t="shared" si="18"/>
        <v>68.03016453382085</v>
      </c>
      <c r="AY27" s="21">
        <v>998.8</v>
      </c>
      <c r="AZ27" s="35">
        <v>597.9</v>
      </c>
      <c r="BA27" s="14">
        <f t="shared" si="2"/>
        <v>59.861834201041255</v>
      </c>
      <c r="BB27" s="27">
        <v>1528.1</v>
      </c>
      <c r="BC27" s="23">
        <v>259.4</v>
      </c>
      <c r="BD27" s="14">
        <f t="shared" si="19"/>
        <v>16.975328839735617</v>
      </c>
      <c r="BE27" s="21">
        <v>841.7</v>
      </c>
      <c r="BF27" s="23">
        <v>545.4</v>
      </c>
      <c r="BG27" s="14">
        <f t="shared" si="20"/>
        <v>64.7974337649994</v>
      </c>
      <c r="BH27" s="21">
        <v>1150.1</v>
      </c>
      <c r="BI27" s="43">
        <v>769.7</v>
      </c>
      <c r="BJ27" s="14">
        <f t="shared" si="21"/>
        <v>66.92461525084776</v>
      </c>
      <c r="BK27" s="45">
        <v>21.6</v>
      </c>
      <c r="BL27" s="45">
        <v>94.3</v>
      </c>
      <c r="BM27" s="14">
        <f t="shared" si="22"/>
        <v>436.574074074074</v>
      </c>
      <c r="BN27" s="24">
        <f t="shared" si="3"/>
        <v>21.600000000000364</v>
      </c>
      <c r="BO27" s="24">
        <f t="shared" si="4"/>
        <v>94.29999999999973</v>
      </c>
      <c r="BP27" s="14">
        <f t="shared" si="23"/>
        <v>436.57407407406544</v>
      </c>
      <c r="BQ27" s="6"/>
      <c r="BR27" s="25"/>
    </row>
    <row r="28" spans="1:70" ht="15.75">
      <c r="A28" s="11">
        <v>19</v>
      </c>
      <c r="B28" s="12" t="s">
        <v>45</v>
      </c>
      <c r="C28" s="13">
        <f t="shared" si="0"/>
        <v>5828.299999999999</v>
      </c>
      <c r="D28" s="14">
        <f t="shared" si="5"/>
        <v>2729.9</v>
      </c>
      <c r="E28" s="14">
        <f t="shared" si="6"/>
        <v>46.838700821852</v>
      </c>
      <c r="F28" s="15">
        <v>1472.9</v>
      </c>
      <c r="G28" s="16">
        <v>864</v>
      </c>
      <c r="H28" s="14">
        <f t="shared" si="7"/>
        <v>58.659786815126616</v>
      </c>
      <c r="I28" s="15">
        <v>124</v>
      </c>
      <c r="J28" s="16">
        <v>71.1</v>
      </c>
      <c r="K28" s="14">
        <f t="shared" si="1"/>
        <v>57.33870967741935</v>
      </c>
      <c r="L28" s="15">
        <v>90</v>
      </c>
      <c r="M28" s="48">
        <v>37.2</v>
      </c>
      <c r="N28" s="14">
        <f t="shared" si="8"/>
        <v>41.333333333333336</v>
      </c>
      <c r="O28" s="15">
        <v>160</v>
      </c>
      <c r="P28" s="16">
        <v>16.9</v>
      </c>
      <c r="Q28" s="14">
        <f t="shared" si="9"/>
        <v>10.5625</v>
      </c>
      <c r="R28" s="15">
        <v>369.1</v>
      </c>
      <c r="S28" s="16">
        <v>83.2</v>
      </c>
      <c r="T28" s="14">
        <f t="shared" si="24"/>
        <v>22.541316716337036</v>
      </c>
      <c r="U28" s="15">
        <v>0</v>
      </c>
      <c r="V28" s="17">
        <v>0</v>
      </c>
      <c r="W28" s="14" t="e">
        <f t="shared" si="10"/>
        <v>#DIV/0!</v>
      </c>
      <c r="X28" s="29">
        <v>33</v>
      </c>
      <c r="Y28" s="17">
        <v>242.6</v>
      </c>
      <c r="Z28" s="14">
        <f t="shared" si="11"/>
        <v>735.1515151515151</v>
      </c>
      <c r="AA28" s="15">
        <v>180</v>
      </c>
      <c r="AB28" s="16">
        <v>69.2</v>
      </c>
      <c r="AC28" s="14">
        <f t="shared" si="12"/>
        <v>38.44444444444445</v>
      </c>
      <c r="AD28" s="14">
        <v>0</v>
      </c>
      <c r="AE28" s="14">
        <v>0</v>
      </c>
      <c r="AF28" s="14" t="e">
        <f t="shared" si="13"/>
        <v>#DIV/0!</v>
      </c>
      <c r="AG28" s="14">
        <v>0</v>
      </c>
      <c r="AH28" s="14">
        <v>0</v>
      </c>
      <c r="AI28" s="14" t="e">
        <f t="shared" si="14"/>
        <v>#DIV/0!</v>
      </c>
      <c r="AJ28" s="15">
        <v>4355.4</v>
      </c>
      <c r="AK28" s="16">
        <v>1865.9</v>
      </c>
      <c r="AL28" s="14">
        <f t="shared" si="15"/>
        <v>42.84107085457134</v>
      </c>
      <c r="AM28" s="15">
        <v>1416.3</v>
      </c>
      <c r="AN28" s="16">
        <v>944.2</v>
      </c>
      <c r="AO28" s="14">
        <f t="shared" si="16"/>
        <v>66.66666666666667</v>
      </c>
      <c r="AP28" s="15">
        <v>1828.1</v>
      </c>
      <c r="AQ28" s="16">
        <v>861.8</v>
      </c>
      <c r="AR28" s="14">
        <f t="shared" si="25"/>
        <v>47.1418412559488</v>
      </c>
      <c r="AS28" s="27">
        <v>6018.3</v>
      </c>
      <c r="AT28" s="19">
        <v>2471.3</v>
      </c>
      <c r="AU28" s="14">
        <f t="shared" si="17"/>
        <v>41.063090906069824</v>
      </c>
      <c r="AV28" s="26">
        <v>1707.1</v>
      </c>
      <c r="AW28" s="19">
        <v>939.8</v>
      </c>
      <c r="AX28" s="14">
        <f t="shared" si="18"/>
        <v>55.05242809442915</v>
      </c>
      <c r="AY28" s="21">
        <v>1419</v>
      </c>
      <c r="AZ28" s="19">
        <v>764</v>
      </c>
      <c r="BA28" s="14">
        <f t="shared" si="2"/>
        <v>53.84073291050036</v>
      </c>
      <c r="BB28" s="27">
        <v>1577.2</v>
      </c>
      <c r="BC28" s="23">
        <v>54.8</v>
      </c>
      <c r="BD28" s="14">
        <f t="shared" si="19"/>
        <v>3.4745117930509757</v>
      </c>
      <c r="BE28" s="21">
        <v>745.9</v>
      </c>
      <c r="BF28" s="23">
        <v>336.4</v>
      </c>
      <c r="BG28" s="14">
        <f t="shared" si="20"/>
        <v>45.09987934039415</v>
      </c>
      <c r="BH28" s="21">
        <v>1855.9</v>
      </c>
      <c r="BI28" s="19">
        <v>1051.1</v>
      </c>
      <c r="BJ28" s="14">
        <f t="shared" si="21"/>
        <v>56.63559459022576</v>
      </c>
      <c r="BK28" s="45">
        <v>-190</v>
      </c>
      <c r="BL28" s="45">
        <v>258.6</v>
      </c>
      <c r="BM28" s="14">
        <f t="shared" si="22"/>
        <v>-136.10526315789474</v>
      </c>
      <c r="BN28" s="24">
        <f t="shared" si="3"/>
        <v>-190.0000000000009</v>
      </c>
      <c r="BO28" s="24">
        <f t="shared" si="4"/>
        <v>258.5999999999999</v>
      </c>
      <c r="BP28" s="14">
        <f t="shared" si="23"/>
        <v>-136.10526315789403</v>
      </c>
      <c r="BQ28" s="6"/>
      <c r="BR28" s="25"/>
    </row>
    <row r="29" spans="1:70" ht="14.25" customHeight="1">
      <c r="A29" s="66" t="s">
        <v>17</v>
      </c>
      <c r="B29" s="67"/>
      <c r="C29" s="90">
        <f>SUM(C10:C28)</f>
        <v>158309.69999999998</v>
      </c>
      <c r="D29" s="90">
        <f>SUM(D10:D28)</f>
        <v>74550.9</v>
      </c>
      <c r="E29" s="90">
        <f>D29/C29*100</f>
        <v>47.09180801934436</v>
      </c>
      <c r="F29" s="90">
        <f>SUM(F10:F28)</f>
        <v>60276.100000000006</v>
      </c>
      <c r="G29" s="90">
        <f>SUM(G10:G28)</f>
        <v>34163.4</v>
      </c>
      <c r="H29" s="90">
        <f>G29/F29*100</f>
        <v>56.678185881302866</v>
      </c>
      <c r="I29" s="90">
        <f>SUM(I10:I28)</f>
        <v>22086.5</v>
      </c>
      <c r="J29" s="90">
        <f>SUM(J10:J28)</f>
        <v>13264.899999999998</v>
      </c>
      <c r="K29" s="89">
        <f t="shared" si="1"/>
        <v>60.058859484300356</v>
      </c>
      <c r="L29" s="90">
        <f>SUM(L10:L28)</f>
        <v>620.5</v>
      </c>
      <c r="M29" s="90">
        <f>SUM(M10:M28)</f>
        <v>800.0000000000001</v>
      </c>
      <c r="N29" s="90">
        <f>M29/L29*100</f>
        <v>128.92828364222405</v>
      </c>
      <c r="O29" s="90">
        <f>SUM(O10:O28)</f>
        <v>6088.7</v>
      </c>
      <c r="P29" s="90">
        <f>SUM(P10:P28)</f>
        <v>1059.0000000000002</v>
      </c>
      <c r="Q29" s="90">
        <f>P29/O29*100</f>
        <v>17.392875326424363</v>
      </c>
      <c r="R29" s="90">
        <f>SUM(R10:R28)</f>
        <v>15483.1</v>
      </c>
      <c r="S29" s="90">
        <f>SUM(S10:S28)</f>
        <v>6059.699999999999</v>
      </c>
      <c r="T29" s="90">
        <f>S29/R29*100</f>
        <v>39.137511221912916</v>
      </c>
      <c r="U29" s="90">
        <f>SUM(U10:U28)</f>
        <v>1170</v>
      </c>
      <c r="V29" s="90">
        <f>SUM(V10:V28)</f>
        <v>801.8</v>
      </c>
      <c r="W29" s="90">
        <f>V29/U29*100</f>
        <v>68.52991452991452</v>
      </c>
      <c r="X29" s="90">
        <f>SUM(X10:X28)</f>
        <v>2322</v>
      </c>
      <c r="Y29" s="90">
        <f>SUM(Y10:Y28)</f>
        <v>2087.5</v>
      </c>
      <c r="Z29" s="90">
        <f>Y29/X29*100</f>
        <v>89.90094745908699</v>
      </c>
      <c r="AA29" s="90">
        <f>SUM(AA10:AA28)</f>
        <v>664</v>
      </c>
      <c r="AB29" s="90">
        <f>SUM(AB10:AB28)</f>
        <v>513.4</v>
      </c>
      <c r="AC29" s="90">
        <f>AB29/AA29*100</f>
        <v>77.31927710843372</v>
      </c>
      <c r="AD29" s="90">
        <f>SUM(AD10:AD28)</f>
        <v>0</v>
      </c>
      <c r="AE29" s="90">
        <f>SUM(AE10:AE28)</f>
        <v>0</v>
      </c>
      <c r="AF29" s="89" t="e">
        <f t="shared" si="13"/>
        <v>#DIV/0!</v>
      </c>
      <c r="AG29" s="90">
        <f>SUM(AG10:AG28)</f>
        <v>531</v>
      </c>
      <c r="AH29" s="90">
        <f>SUM(AH10:AH28)</f>
        <v>474.90000000000003</v>
      </c>
      <c r="AI29" s="89">
        <f t="shared" si="14"/>
        <v>89.43502824858757</v>
      </c>
      <c r="AJ29" s="90">
        <f>SUM(AJ10:AJ28)</f>
        <v>98033.59999999998</v>
      </c>
      <c r="AK29" s="90">
        <f>SUM(AK10:AK28)</f>
        <v>40387.5</v>
      </c>
      <c r="AL29" s="90">
        <f>AK29/AJ29*100</f>
        <v>41.1976097990893</v>
      </c>
      <c r="AM29" s="90">
        <f>SUM(AM10:AM28)</f>
        <v>26997.199999999993</v>
      </c>
      <c r="AN29" s="90">
        <f>SUM(AN10:AN28)</f>
        <v>17998.4</v>
      </c>
      <c r="AO29" s="90">
        <f>AN29/AM29*100</f>
        <v>66.66765442342171</v>
      </c>
      <c r="AP29" s="90">
        <f>SUM(AP10:AP28)</f>
        <v>27320.5</v>
      </c>
      <c r="AQ29" s="90">
        <f>SUM(AQ10:AQ28)</f>
        <v>12163.3</v>
      </c>
      <c r="AR29" s="90">
        <f>AQ29/AP29*100</f>
        <v>44.520781098442555</v>
      </c>
      <c r="AS29" s="90">
        <f>SUM(AS10:AS28)</f>
        <v>163446.19999999998</v>
      </c>
      <c r="AT29" s="90">
        <f>SUM(AT10:AT28)</f>
        <v>66028</v>
      </c>
      <c r="AU29" s="90">
        <f>(AT29/AS29)*100</f>
        <v>40.39739070103802</v>
      </c>
      <c r="AV29" s="90">
        <f>SUM(AV10:AV28)</f>
        <v>33869.799999999996</v>
      </c>
      <c r="AW29" s="90">
        <f>SUM(AW10:AW28)</f>
        <v>19217.6</v>
      </c>
      <c r="AX29" s="90">
        <f>AW29/AV29*100</f>
        <v>56.73963235684888</v>
      </c>
      <c r="AY29" s="90">
        <f>SUM(AY10:AY28)</f>
        <v>25391.3</v>
      </c>
      <c r="AZ29" s="90">
        <f>SUM(AZ10:AZ28)</f>
        <v>14449.099999999999</v>
      </c>
      <c r="BA29" s="90">
        <f t="shared" si="2"/>
        <v>56.90571179892325</v>
      </c>
      <c r="BB29" s="90">
        <f>SUM(BB10:BB28)</f>
        <v>47971.299999999996</v>
      </c>
      <c r="BC29" s="90">
        <f>SUM(BC10:BC28)</f>
        <v>11286.999999999996</v>
      </c>
      <c r="BD29" s="90">
        <f>BC29/BB29*100</f>
        <v>23.528651506213087</v>
      </c>
      <c r="BE29" s="90">
        <f>SUM(BE10:BE28)</f>
        <v>42090.899999999994</v>
      </c>
      <c r="BF29" s="90">
        <f>SUM(BF10:BF28)</f>
        <v>13682.899999999996</v>
      </c>
      <c r="BG29" s="90">
        <f>BF29/BE29*100</f>
        <v>32.5079767835803</v>
      </c>
      <c r="BH29" s="90">
        <f>SUM(BH10:BH28)</f>
        <v>35410.4</v>
      </c>
      <c r="BI29" s="90">
        <f>SUM(BI10:BI28)</f>
        <v>19675.299999999996</v>
      </c>
      <c r="BJ29" s="90">
        <f>BI29/BH29*100</f>
        <v>55.56361972753766</v>
      </c>
      <c r="BK29" s="90">
        <f>SUM(BK10:BK28)</f>
        <v>-5136.899999999999</v>
      </c>
      <c r="BL29" s="90">
        <f>SUM(BL10:BL28)</f>
        <v>8522.900000000001</v>
      </c>
      <c r="BM29" s="50">
        <f>BL29/BK29*100</f>
        <v>-165.91524070937731</v>
      </c>
      <c r="BN29" s="30">
        <f>SUM(BN10:BN28)</f>
        <v>-5136.499999999999</v>
      </c>
      <c r="BO29" s="30">
        <f>SUM(BO10:BO28)</f>
        <v>8522.9</v>
      </c>
      <c r="BP29" s="30">
        <f>BO29/BN29*100</f>
        <v>-165.92816119926022</v>
      </c>
      <c r="BQ29" s="6"/>
      <c r="BR29" s="25"/>
    </row>
    <row r="30" spans="3:68" ht="15.75" hidden="1">
      <c r="C30" s="31">
        <f aca="true" t="shared" si="27" ref="C30:AC30">C29-C20</f>
        <v>149992.9</v>
      </c>
      <c r="D30" s="31">
        <f t="shared" si="27"/>
        <v>70059.09999999999</v>
      </c>
      <c r="E30" s="31">
        <f t="shared" si="27"/>
        <v>-6.916945347335137</v>
      </c>
      <c r="F30" s="31">
        <f t="shared" si="27"/>
        <v>57192.100000000006</v>
      </c>
      <c r="G30" s="31">
        <f t="shared" si="27"/>
        <v>32459.9</v>
      </c>
      <c r="H30" s="31">
        <f t="shared" si="27"/>
        <v>1.4414803041303585</v>
      </c>
      <c r="I30" s="31">
        <f t="shared" si="27"/>
        <v>21666.5</v>
      </c>
      <c r="J30" s="31">
        <f t="shared" si="27"/>
        <v>13041.399999999998</v>
      </c>
      <c r="K30" s="31">
        <f t="shared" si="27"/>
        <v>6.844573770014641</v>
      </c>
      <c r="L30" s="31">
        <f t="shared" si="27"/>
        <v>580.5</v>
      </c>
      <c r="M30" s="31">
        <f t="shared" si="27"/>
        <v>776.5000000000001</v>
      </c>
      <c r="N30" s="31">
        <f t="shared" si="27"/>
        <v>70.17828364222405</v>
      </c>
      <c r="O30" s="31">
        <f t="shared" si="27"/>
        <v>5553.7</v>
      </c>
      <c r="P30" s="31">
        <f t="shared" si="27"/>
        <v>1006.6000000000003</v>
      </c>
      <c r="Q30" s="31">
        <f t="shared" si="27"/>
        <v>7.598482803059877</v>
      </c>
      <c r="R30" s="31">
        <f t="shared" si="27"/>
        <v>14586.1</v>
      </c>
      <c r="S30" s="31">
        <f t="shared" si="27"/>
        <v>5717.799999999999</v>
      </c>
      <c r="T30" s="31">
        <f t="shared" si="27"/>
        <v>1.0215691929274087</v>
      </c>
      <c r="U30" s="31">
        <f t="shared" si="27"/>
        <v>1170</v>
      </c>
      <c r="V30" s="31">
        <f t="shared" si="27"/>
        <v>801.8</v>
      </c>
      <c r="W30" s="31" t="e">
        <f t="shared" si="27"/>
        <v>#DIV/0!</v>
      </c>
      <c r="X30" s="31">
        <f t="shared" si="27"/>
        <v>2172</v>
      </c>
      <c r="Y30" s="31">
        <f t="shared" si="27"/>
        <v>1854.6</v>
      </c>
      <c r="Z30" s="31">
        <f t="shared" si="27"/>
        <v>-65.36571920757966</v>
      </c>
      <c r="AA30" s="31">
        <f t="shared" si="27"/>
        <v>364</v>
      </c>
      <c r="AB30" s="31">
        <f t="shared" si="27"/>
        <v>234.7</v>
      </c>
      <c r="AC30" s="31">
        <f t="shared" si="27"/>
        <v>-15.580722891566268</v>
      </c>
      <c r="AD30" s="31"/>
      <c r="AE30" s="31"/>
      <c r="AF30" s="14" t="e">
        <f t="shared" si="13"/>
        <v>#DIV/0!</v>
      </c>
      <c r="AG30" s="31">
        <f aca="true" t="shared" si="28" ref="AG30:BP30">AG29-AG20</f>
        <v>520</v>
      </c>
      <c r="AH30" s="31">
        <f t="shared" si="28"/>
        <v>459.6</v>
      </c>
      <c r="AI30" s="14">
        <f t="shared" si="14"/>
        <v>88.38461538461539</v>
      </c>
      <c r="AJ30" s="31">
        <f t="shared" si="28"/>
        <v>92800.79999999997</v>
      </c>
      <c r="AK30" s="31">
        <f t="shared" si="28"/>
        <v>37599.2</v>
      </c>
      <c r="AL30" s="31">
        <f t="shared" si="28"/>
        <v>-12.087438358684743</v>
      </c>
      <c r="AM30" s="31">
        <f t="shared" si="28"/>
        <v>24058.899999999994</v>
      </c>
      <c r="AN30" s="31">
        <f t="shared" si="28"/>
        <v>16039.600000000002</v>
      </c>
      <c r="AO30" s="31">
        <f t="shared" si="28"/>
        <v>0.0032566423918751752</v>
      </c>
      <c r="AP30" s="31">
        <f t="shared" si="28"/>
        <v>27190.1</v>
      </c>
      <c r="AQ30" s="31">
        <f t="shared" si="28"/>
        <v>12130.699999999999</v>
      </c>
      <c r="AR30" s="31">
        <f t="shared" si="28"/>
        <v>19.520781098442555</v>
      </c>
      <c r="AS30" s="31">
        <f t="shared" si="28"/>
        <v>154402.09999999998</v>
      </c>
      <c r="AT30" s="31">
        <f t="shared" si="28"/>
        <v>61846.3</v>
      </c>
      <c r="AU30" s="31">
        <f t="shared" si="28"/>
        <v>-5.839382443885185</v>
      </c>
      <c r="AV30" s="31">
        <f t="shared" si="28"/>
        <v>31229.199999999997</v>
      </c>
      <c r="AW30" s="31">
        <f t="shared" si="28"/>
        <v>17625.399999999998</v>
      </c>
      <c r="AX30" s="31">
        <f t="shared" si="28"/>
        <v>-3.5572698623437375</v>
      </c>
      <c r="AY30" s="31">
        <f t="shared" si="28"/>
        <v>23454.5</v>
      </c>
      <c r="AZ30" s="31">
        <f t="shared" si="28"/>
        <v>13212.199999999999</v>
      </c>
      <c r="BA30" s="31">
        <f t="shared" si="28"/>
        <v>-6.957361311361758</v>
      </c>
      <c r="BB30" s="31">
        <f t="shared" si="28"/>
        <v>45658.99999999999</v>
      </c>
      <c r="BC30" s="31">
        <f t="shared" si="28"/>
        <v>10850.999999999996</v>
      </c>
      <c r="BD30" s="31">
        <f t="shared" si="28"/>
        <v>4.6729666902290035</v>
      </c>
      <c r="BE30" s="31">
        <f t="shared" si="28"/>
        <v>40478.399999999994</v>
      </c>
      <c r="BF30" s="31">
        <f t="shared" si="28"/>
        <v>12895.099999999997</v>
      </c>
      <c r="BG30" s="31">
        <f t="shared" si="28"/>
        <v>-16.347837169908075</v>
      </c>
      <c r="BH30" s="31">
        <f t="shared" si="28"/>
        <v>33447.9</v>
      </c>
      <c r="BI30" s="31">
        <f t="shared" si="28"/>
        <v>18726.899999999994</v>
      </c>
      <c r="BJ30" s="31">
        <f t="shared" si="28"/>
        <v>7.2375050778561345</v>
      </c>
      <c r="BK30" s="31">
        <f>BK29-BK20</f>
        <v>-4409.5999999999985</v>
      </c>
      <c r="BL30" s="31">
        <f>BL29-BL20</f>
        <v>8212.800000000001</v>
      </c>
      <c r="BM30" s="31">
        <f>BM29-BM20</f>
        <v>-123.27808960254382</v>
      </c>
      <c r="BN30" s="31">
        <f t="shared" si="28"/>
        <v>-4409.199999999998</v>
      </c>
      <c r="BO30" s="31">
        <f t="shared" si="28"/>
        <v>8212.8</v>
      </c>
      <c r="BP30" s="31">
        <f t="shared" si="28"/>
        <v>-123.29101009242673</v>
      </c>
    </row>
    <row r="31" spans="3:69" ht="15.75"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</row>
    <row r="32" ht="15.75">
      <c r="I32" s="7" t="s">
        <v>49</v>
      </c>
    </row>
    <row r="33" spans="15:16" ht="15.75">
      <c r="O33" s="52"/>
      <c r="P33" s="52"/>
    </row>
    <row r="35" ht="15.75">
      <c r="AH35" s="32"/>
    </row>
  </sheetData>
  <sheetProtection/>
  <mergeCells count="32">
    <mergeCell ref="R1:T1"/>
    <mergeCell ref="C2:T2"/>
    <mergeCell ref="C4:E7"/>
    <mergeCell ref="F4:AR4"/>
    <mergeCell ref="F5:H7"/>
    <mergeCell ref="I5:AI5"/>
    <mergeCell ref="R6:T7"/>
    <mergeCell ref="I6:K7"/>
    <mergeCell ref="L6:N7"/>
    <mergeCell ref="U6:W7"/>
    <mergeCell ref="BN4:BP7"/>
    <mergeCell ref="BE5:BG7"/>
    <mergeCell ref="BH5:BJ7"/>
    <mergeCell ref="AV4:BJ4"/>
    <mergeCell ref="BB5:BD7"/>
    <mergeCell ref="AY5:BA5"/>
    <mergeCell ref="AP6:AR7"/>
    <mergeCell ref="AM5:AR5"/>
    <mergeCell ref="BK4:BM7"/>
    <mergeCell ref="AS4:AU7"/>
    <mergeCell ref="AA6:AC7"/>
    <mergeCell ref="AD6:AF7"/>
    <mergeCell ref="O6:Q7"/>
    <mergeCell ref="X6:Z7"/>
    <mergeCell ref="AV5:AX7"/>
    <mergeCell ref="AY6:BA7"/>
    <mergeCell ref="A29:B29"/>
    <mergeCell ref="AG6:AI7"/>
    <mergeCell ref="AM6:AO7"/>
    <mergeCell ref="B4:B8"/>
    <mergeCell ref="A4:A8"/>
    <mergeCell ref="AJ5:AL7"/>
  </mergeCells>
  <printOptions/>
  <pageMargins left="0.7086614173228347" right="0.7086614173228347" top="0.7480314960629921" bottom="0.7480314960629921" header="0.31496062992125984" footer="0.31496062992125984"/>
  <pageSetup fitToWidth="4" horizontalDpi="600" verticalDpi="600" orientation="landscape" paperSize="9" scale="47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Finance5</cp:lastModifiedBy>
  <cp:lastPrinted>2019-09-10T05:47:14Z</cp:lastPrinted>
  <dcterms:created xsi:type="dcterms:W3CDTF">2013-04-03T10:22:22Z</dcterms:created>
  <dcterms:modified xsi:type="dcterms:W3CDTF">2019-09-10T05:53:22Z</dcterms:modified>
  <cp:category/>
  <cp:version/>
  <cp:contentType/>
  <cp:contentStatus/>
</cp:coreProperties>
</file>