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(4)'!$A$1:$BM$34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<sst xmlns="http://schemas.openxmlformats.org/spreadsheetml/2006/main" count="118" uniqueCount="52">
  <si>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</si>
  <si>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</si>
  <si>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</si>
  <si>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</si>
  <si>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</si>
  <si>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</si>
  <si>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</si>
  <si>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</si>
  <si>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</si>
  <si>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</si>
  <si>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</si>
  <si>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</si>
  <si>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</si>
  <si>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</si>
  <si>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</si>
  <si>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</si>
  <si>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</si>
  <si>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</si>
  <si>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</si>
  <si>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</si>
  <si>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</si>
  <si>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</si>
  <si>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</si>
  <si>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</si>
  <si>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</si>
  <si>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</si>
  <si>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</si>
  <si>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</si>
  <si>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</si>
  <si>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</si>
  <si>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</si>
  <si>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</si>
  <si>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</si>
  <si>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</si>
  <si>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</si>
  <si>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</si>
  <si>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</si>
  <si>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</si>
  <si>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</si>
  <si>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</si>
  <si>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</si>
  <si>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</si>
  <si>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</si>
  <si>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</si>
  <si>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</si>
  <si>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</si>
  <si>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</si>
  <si>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</si>
  <si>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</si>
  <si>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</si>
  <si>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</si>
  <si>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августа 2019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</si>
</sst>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3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0" fontId="7" fillId="32" borderId="10" xfId="0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11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7" fillId="34" borderId="10" xfId="0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2" fontId="7" fillId="34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4" borderId="10" xfId="0" applyNumberFormat="1" applyFont="1" applyFill="1" applyBorder="1" applyAlignment="1" applyProtection="1">
      <alignment/>
      <protection locked="0"/>
    </xf>
    <xf numFmtId="173" fontId="7" fillId="36" borderId="10" xfId="0" applyNumberFormat="1" applyFont="1" applyFill="1" applyBorder="1" applyAlignment="1" applyProtection="1">
      <alignment vertical="center" wrapText="1"/>
      <protection locked="0"/>
    </xf>
    <xf numFmtId="173" fontId="10" fillId="34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4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7" fillId="35" borderId="10" xfId="53" applyNumberFormat="1" applyFont="1" applyFill="1" applyBorder="1" applyAlignment="1" applyProtection="1">
      <alignment vertical="center" wrapText="1"/>
      <protection locked="0"/>
    </xf>
    <xf numFmtId="172" fontId="49" fillId="0" borderId="10" xfId="53" applyNumberFormat="1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vertical="center" wrapText="1"/>
      <protection locked="0"/>
    </xf>
    <xf numFmtId="172" fontId="10" fillId="35" borderId="10" xfId="53" applyNumberFormat="1" applyFont="1" applyFill="1" applyBorder="1" applyAlignment="1" applyProtection="1">
      <alignment vertical="center" wrapText="1"/>
      <protection locked="0"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left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  <xf numFmtId="0" fontId="6" fillId="0" borderId="21" xfId="53" applyFont="1" applyFill="1" applyBorder="1" applyAlignment="1">
      <alignment horizontal="left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172" fontId="4" fillId="35" borderId="10" xfId="53" applyNumberFormat="1" applyFont="1" applyFill="1" applyBorder="1" applyAlignment="1" applyProtection="1">
      <alignment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110" zoomScaleNormal="75" zoomScaleSheetLayoutView="110" zoomScalePageLayoutView="0" workbookViewId="0" topLeftCell="A1">
      <pane xSplit="5" ySplit="7" topLeftCell="F2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J36" sqref="BJ36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customWidth="1"/>
    <col min="64" max="64" width="15.8515625" style="7" customWidth="1"/>
    <col min="65" max="65" width="12.140625" style="7" customWidth="1"/>
    <col min="66" max="66" width="11.421875" style="7" hidden="1" customWidth="1"/>
    <col min="67" max="67" width="17.57421875" style="7" hidden="1" customWidth="1"/>
    <col min="68" max="68" width="17.28125" style="7" hidden="1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0" t="s">
        <v>0</v>
      </c>
      <c r="S1" s="50"/>
      <c r="T1" s="5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51" t="s">
        <v>51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4" t="s">
        <v>18</v>
      </c>
      <c r="B4" s="83" t="s">
        <v>1</v>
      </c>
      <c r="C4" s="52" t="s">
        <v>46</v>
      </c>
      <c r="D4" s="53"/>
      <c r="E4" s="54"/>
      <c r="F4" s="61" t="s">
        <v>2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7" t="s">
        <v>47</v>
      </c>
      <c r="AT4" s="53"/>
      <c r="AU4" s="54"/>
      <c r="AV4" s="61" t="s">
        <v>4</v>
      </c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52" t="s">
        <v>50</v>
      </c>
      <c r="BL4" s="53"/>
      <c r="BM4" s="54"/>
      <c r="BN4" s="67" t="s">
        <v>48</v>
      </c>
      <c r="BO4" s="53"/>
      <c r="BP4" s="54"/>
      <c r="BQ4" s="6"/>
      <c r="BR4" s="6"/>
    </row>
    <row r="5" spans="1:70" ht="15" customHeight="1">
      <c r="A5" s="57"/>
      <c r="B5" s="84"/>
      <c r="C5" s="55"/>
      <c r="D5" s="56"/>
      <c r="E5" s="57"/>
      <c r="F5" s="63" t="s">
        <v>3</v>
      </c>
      <c r="G5" s="63"/>
      <c r="H5" s="63"/>
      <c r="I5" s="64" t="s">
        <v>4</v>
      </c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6"/>
      <c r="AJ5" s="63" t="s">
        <v>5</v>
      </c>
      <c r="AK5" s="63"/>
      <c r="AL5" s="63"/>
      <c r="AM5" s="61" t="s">
        <v>4</v>
      </c>
      <c r="AN5" s="62"/>
      <c r="AO5" s="62"/>
      <c r="AP5" s="62"/>
      <c r="AQ5" s="62"/>
      <c r="AR5" s="62"/>
      <c r="AS5" s="55"/>
      <c r="AT5" s="56"/>
      <c r="AU5" s="57"/>
      <c r="AV5" s="75" t="s">
        <v>9</v>
      </c>
      <c r="AW5" s="76"/>
      <c r="AX5" s="76"/>
      <c r="AY5" s="68" t="s">
        <v>4</v>
      </c>
      <c r="AZ5" s="68"/>
      <c r="BA5" s="68"/>
      <c r="BB5" s="68" t="s">
        <v>10</v>
      </c>
      <c r="BC5" s="68"/>
      <c r="BD5" s="68"/>
      <c r="BE5" s="68" t="s">
        <v>11</v>
      </c>
      <c r="BF5" s="68"/>
      <c r="BG5" s="68"/>
      <c r="BH5" s="63" t="s">
        <v>12</v>
      </c>
      <c r="BI5" s="63"/>
      <c r="BJ5" s="63"/>
      <c r="BK5" s="55"/>
      <c r="BL5" s="56"/>
      <c r="BM5" s="57"/>
      <c r="BN5" s="55"/>
      <c r="BO5" s="56"/>
      <c r="BP5" s="57"/>
      <c r="BQ5" s="6"/>
      <c r="BR5" s="6"/>
    </row>
    <row r="6" spans="1:70" ht="15" customHeight="1">
      <c r="A6" s="57"/>
      <c r="B6" s="84"/>
      <c r="C6" s="55"/>
      <c r="D6" s="56"/>
      <c r="E6" s="57"/>
      <c r="F6" s="63"/>
      <c r="G6" s="63"/>
      <c r="H6" s="63"/>
      <c r="I6" s="52" t="s">
        <v>6</v>
      </c>
      <c r="J6" s="53"/>
      <c r="K6" s="54"/>
      <c r="L6" s="52" t="s">
        <v>7</v>
      </c>
      <c r="M6" s="53"/>
      <c r="N6" s="54"/>
      <c r="O6" s="52" t="s">
        <v>20</v>
      </c>
      <c r="P6" s="53"/>
      <c r="Q6" s="54"/>
      <c r="R6" s="52" t="s">
        <v>8</v>
      </c>
      <c r="S6" s="53"/>
      <c r="T6" s="54"/>
      <c r="U6" s="52" t="s">
        <v>19</v>
      </c>
      <c r="V6" s="53"/>
      <c r="W6" s="54"/>
      <c r="X6" s="52" t="s">
        <v>21</v>
      </c>
      <c r="Y6" s="53"/>
      <c r="Z6" s="54"/>
      <c r="AA6" s="52" t="s">
        <v>25</v>
      </c>
      <c r="AB6" s="53"/>
      <c r="AC6" s="54"/>
      <c r="AD6" s="69" t="s">
        <v>26</v>
      </c>
      <c r="AE6" s="70"/>
      <c r="AF6" s="71"/>
      <c r="AG6" s="52" t="s">
        <v>24</v>
      </c>
      <c r="AH6" s="53"/>
      <c r="AI6" s="54"/>
      <c r="AJ6" s="63"/>
      <c r="AK6" s="63"/>
      <c r="AL6" s="63"/>
      <c r="AM6" s="52" t="s">
        <v>22</v>
      </c>
      <c r="AN6" s="53"/>
      <c r="AO6" s="54"/>
      <c r="AP6" s="52" t="s">
        <v>23</v>
      </c>
      <c r="AQ6" s="53"/>
      <c r="AR6" s="54"/>
      <c r="AS6" s="55"/>
      <c r="AT6" s="56"/>
      <c r="AU6" s="57"/>
      <c r="AV6" s="77"/>
      <c r="AW6" s="78"/>
      <c r="AX6" s="78"/>
      <c r="AY6" s="68" t="s">
        <v>13</v>
      </c>
      <c r="AZ6" s="68"/>
      <c r="BA6" s="68"/>
      <c r="BB6" s="68"/>
      <c r="BC6" s="68"/>
      <c r="BD6" s="68"/>
      <c r="BE6" s="68"/>
      <c r="BF6" s="68"/>
      <c r="BG6" s="68"/>
      <c r="BH6" s="63"/>
      <c r="BI6" s="63"/>
      <c r="BJ6" s="63"/>
      <c r="BK6" s="55"/>
      <c r="BL6" s="56"/>
      <c r="BM6" s="57"/>
      <c r="BN6" s="55"/>
      <c r="BO6" s="56"/>
      <c r="BP6" s="57"/>
      <c r="BQ6" s="6"/>
      <c r="BR6" s="6"/>
    </row>
    <row r="7" spans="1:70" ht="193.5" customHeight="1">
      <c r="A7" s="57"/>
      <c r="B7" s="84"/>
      <c r="C7" s="58"/>
      <c r="D7" s="59"/>
      <c r="E7" s="60"/>
      <c r="F7" s="63"/>
      <c r="G7" s="63"/>
      <c r="H7" s="63"/>
      <c r="I7" s="58"/>
      <c r="J7" s="59"/>
      <c r="K7" s="60"/>
      <c r="L7" s="58"/>
      <c r="M7" s="59"/>
      <c r="N7" s="60"/>
      <c r="O7" s="58"/>
      <c r="P7" s="59"/>
      <c r="Q7" s="60"/>
      <c r="R7" s="58"/>
      <c r="S7" s="59"/>
      <c r="T7" s="60"/>
      <c r="U7" s="58"/>
      <c r="V7" s="59"/>
      <c r="W7" s="60"/>
      <c r="X7" s="58"/>
      <c r="Y7" s="59"/>
      <c r="Z7" s="60"/>
      <c r="AA7" s="58"/>
      <c r="AB7" s="59"/>
      <c r="AC7" s="60"/>
      <c r="AD7" s="72"/>
      <c r="AE7" s="73"/>
      <c r="AF7" s="74"/>
      <c r="AG7" s="58"/>
      <c r="AH7" s="59"/>
      <c r="AI7" s="60"/>
      <c r="AJ7" s="63"/>
      <c r="AK7" s="63"/>
      <c r="AL7" s="63"/>
      <c r="AM7" s="58"/>
      <c r="AN7" s="59"/>
      <c r="AO7" s="60"/>
      <c r="AP7" s="58"/>
      <c r="AQ7" s="59"/>
      <c r="AR7" s="60"/>
      <c r="AS7" s="58"/>
      <c r="AT7" s="59"/>
      <c r="AU7" s="60"/>
      <c r="AV7" s="79"/>
      <c r="AW7" s="80"/>
      <c r="AX7" s="80"/>
      <c r="AY7" s="68"/>
      <c r="AZ7" s="68"/>
      <c r="BA7" s="68"/>
      <c r="BB7" s="68"/>
      <c r="BC7" s="68"/>
      <c r="BD7" s="68"/>
      <c r="BE7" s="68"/>
      <c r="BF7" s="68"/>
      <c r="BG7" s="68"/>
      <c r="BH7" s="63"/>
      <c r="BI7" s="63"/>
      <c r="BJ7" s="63"/>
      <c r="BK7" s="58"/>
      <c r="BL7" s="59"/>
      <c r="BM7" s="60"/>
      <c r="BN7" s="58"/>
      <c r="BO7" s="59"/>
      <c r="BP7" s="60"/>
      <c r="BQ7" s="6"/>
      <c r="BR7" s="6"/>
    </row>
    <row r="8" spans="1:70" ht="63">
      <c r="A8" s="60"/>
      <c r="B8" s="85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 aca="true" t="shared" si="0" ref="C10:D28">F10+AJ10</f>
        <v>9115.6</v>
      </c>
      <c r="D10" s="13">
        <f t="shared" si="0"/>
        <v>3338.2</v>
      </c>
      <c r="E10" s="14">
        <f>D10/C10*100</f>
        <v>36.620738075387244</v>
      </c>
      <c r="F10" s="37">
        <v>1397.7</v>
      </c>
      <c r="G10" s="16">
        <v>643.2</v>
      </c>
      <c r="H10" s="14">
        <f>G10/F10*100</f>
        <v>46.018458896758965</v>
      </c>
      <c r="I10" s="15">
        <v>205</v>
      </c>
      <c r="J10" s="16">
        <v>103.5</v>
      </c>
      <c r="K10" s="14">
        <f aca="true" t="shared" si="1" ref="K10:K29">J10/I10*100</f>
        <v>50.48780487804878</v>
      </c>
      <c r="L10" s="15">
        <v>0</v>
      </c>
      <c r="M10" s="16">
        <v>1.6</v>
      </c>
      <c r="N10" s="14" t="e">
        <f>M10/L10*100</f>
        <v>#DIV/0!</v>
      </c>
      <c r="O10" s="15">
        <v>98</v>
      </c>
      <c r="P10" s="16">
        <v>7.8</v>
      </c>
      <c r="Q10" s="14">
        <f>P10/O10*100</f>
        <v>7.959183673469387</v>
      </c>
      <c r="R10" s="15">
        <v>450</v>
      </c>
      <c r="S10" s="16">
        <v>95.5</v>
      </c>
      <c r="T10" s="14">
        <f>S10/R10*100</f>
        <v>21.22222222222222</v>
      </c>
      <c r="U10" s="15">
        <v>0</v>
      </c>
      <c r="V10" s="17">
        <v>0</v>
      </c>
      <c r="W10" s="14" t="e">
        <f>V10/U10*100</f>
        <v>#DIV/0!</v>
      </c>
      <c r="X10" s="15">
        <v>115</v>
      </c>
      <c r="Y10" s="34">
        <v>107.4</v>
      </c>
      <c r="Z10" s="14">
        <f>Y10/X10*100</f>
        <v>93.3913043478261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37">
        <v>7717.9</v>
      </c>
      <c r="AK10" s="16">
        <v>2695</v>
      </c>
      <c r="AL10" s="14">
        <f>AK10/AJ10*100</f>
        <v>34.91882506899545</v>
      </c>
      <c r="AM10" s="37">
        <v>2175.3</v>
      </c>
      <c r="AN10" s="34">
        <v>1268.9</v>
      </c>
      <c r="AO10" s="14">
        <f>AN10/AM10*100</f>
        <v>58.33218406656553</v>
      </c>
      <c r="AP10" s="15">
        <v>2994.8</v>
      </c>
      <c r="AQ10" s="16">
        <v>913.4</v>
      </c>
      <c r="AR10" s="14">
        <f>AQ10/AP10*100</f>
        <v>30.499532523039935</v>
      </c>
      <c r="AS10" s="18">
        <v>9230.6</v>
      </c>
      <c r="AT10" s="19">
        <v>2763.9</v>
      </c>
      <c r="AU10" s="14">
        <f>AT10/AS10*100</f>
        <v>29.94279895131411</v>
      </c>
      <c r="AV10" s="20">
        <v>1766.8</v>
      </c>
      <c r="AW10" s="19">
        <v>953.4</v>
      </c>
      <c r="AX10" s="14">
        <f>AW10/AV10*100</f>
        <v>53.961965134706816</v>
      </c>
      <c r="AY10" s="21">
        <v>1282.1</v>
      </c>
      <c r="AZ10" s="19">
        <v>680.3</v>
      </c>
      <c r="BA10" s="14">
        <f aca="true" t="shared" si="2" ref="BA10:BA29">AZ10/AY10*100</f>
        <v>53.061383667420635</v>
      </c>
      <c r="BB10" s="22">
        <v>3488.8</v>
      </c>
      <c r="BC10" s="23">
        <v>469.9</v>
      </c>
      <c r="BD10" s="14">
        <f>BC10/BB10*100</f>
        <v>13.468814492088969</v>
      </c>
      <c r="BE10" s="21">
        <v>1420.4</v>
      </c>
      <c r="BF10" s="23">
        <v>279.9</v>
      </c>
      <c r="BG10" s="14">
        <f>BF10/BE10*100</f>
        <v>19.705716699521258</v>
      </c>
      <c r="BH10" s="21">
        <v>2462.7</v>
      </c>
      <c r="BI10" s="19">
        <v>1012</v>
      </c>
      <c r="BJ10" s="14">
        <f>BI10/BH10*100</f>
        <v>41.0931091891014</v>
      </c>
      <c r="BK10" s="45">
        <v>-115</v>
      </c>
      <c r="BL10" s="45">
        <v>574.3</v>
      </c>
      <c r="BM10" s="14">
        <f>BL10/BK10*100</f>
        <v>-499.391304347826</v>
      </c>
      <c r="BN10" s="24">
        <f aca="true" t="shared" si="3" ref="BN10:BN28">C10-AS10</f>
        <v>-115</v>
      </c>
      <c r="BO10" s="24">
        <f aca="true" t="shared" si="4" ref="BO10:BO28">D10-AT10</f>
        <v>574.2999999999997</v>
      </c>
      <c r="BP10" s="14">
        <f>BO10/BN10*100</f>
        <v>-499.39130434782584</v>
      </c>
      <c r="BQ10" s="6"/>
      <c r="BR10" s="25"/>
    </row>
    <row r="11" spans="1:70" ht="15.75">
      <c r="A11" s="11">
        <v>2</v>
      </c>
      <c r="B11" s="12" t="s">
        <v>28</v>
      </c>
      <c r="C11" s="36">
        <f t="shared" si="0"/>
        <v>6643.7</v>
      </c>
      <c r="D11" s="14">
        <f aca="true" t="shared" si="5" ref="D11:D28">G11+AK11</f>
        <v>2462.2000000000003</v>
      </c>
      <c r="E11" s="14">
        <f aca="true" t="shared" si="6" ref="E11:E28">D11/C11*100</f>
        <v>37.06067402200581</v>
      </c>
      <c r="F11" s="37">
        <v>993.5</v>
      </c>
      <c r="G11" s="16">
        <v>380.8</v>
      </c>
      <c r="H11" s="14">
        <f aca="true" t="shared" si="7" ref="H11:H28">G11/F11*100</f>
        <v>38.32913940613991</v>
      </c>
      <c r="I11" s="15">
        <v>25.9</v>
      </c>
      <c r="J11" s="16">
        <v>14.1</v>
      </c>
      <c r="K11" s="14">
        <f t="shared" si="1"/>
        <v>54.440154440154444</v>
      </c>
      <c r="L11" s="15">
        <v>51</v>
      </c>
      <c r="M11" s="16">
        <v>20.4</v>
      </c>
      <c r="N11" s="14">
        <f aca="true" t="shared" si="8" ref="N11:N28">M11/L11*100</f>
        <v>40</v>
      </c>
      <c r="O11" s="15">
        <v>105</v>
      </c>
      <c r="P11" s="16">
        <v>3.9</v>
      </c>
      <c r="Q11" s="14">
        <f aca="true" t="shared" si="9" ref="Q11:Q28">P11/O11*100</f>
        <v>3.7142857142857144</v>
      </c>
      <c r="R11" s="15">
        <v>265</v>
      </c>
      <c r="S11" s="34">
        <v>26.1</v>
      </c>
      <c r="T11" s="14">
        <f>S11/R11*100</f>
        <v>9.849056603773585</v>
      </c>
      <c r="U11" s="15">
        <v>0</v>
      </c>
      <c r="V11" s="17">
        <v>0</v>
      </c>
      <c r="W11" s="14" t="e">
        <f aca="true" t="shared" si="10" ref="W11:W28">V11/U11*100</f>
        <v>#DIV/0!</v>
      </c>
      <c r="X11" s="15">
        <v>70</v>
      </c>
      <c r="Y11" s="17">
        <v>24</v>
      </c>
      <c r="Z11" s="14">
        <f aca="true" t="shared" si="11" ref="Z11:Z28">Y11/X11*100</f>
        <v>34.285714285714285</v>
      </c>
      <c r="AA11" s="15">
        <v>0</v>
      </c>
      <c r="AB11" s="16">
        <v>0</v>
      </c>
      <c r="AC11" s="14" t="e">
        <f aca="true" t="shared" si="12" ref="AC11:AC28">AB11/AA11*100</f>
        <v>#DIV/0!</v>
      </c>
      <c r="AD11" s="14">
        <v>0</v>
      </c>
      <c r="AE11" s="14">
        <v>0</v>
      </c>
      <c r="AF11" s="14" t="e">
        <f aca="true" t="shared" si="13" ref="AF11:AF30">AE11/AD11*100</f>
        <v>#DIV/0!</v>
      </c>
      <c r="AG11" s="14">
        <v>0</v>
      </c>
      <c r="AH11" s="14">
        <v>0</v>
      </c>
      <c r="AI11" s="14" t="e">
        <f aca="true" t="shared" si="14" ref="AI11:AI30">AH11/AG11*100</f>
        <v>#DIV/0!</v>
      </c>
      <c r="AJ11" s="37">
        <v>5650.2</v>
      </c>
      <c r="AK11" s="34">
        <v>2081.4</v>
      </c>
      <c r="AL11" s="14">
        <f aca="true" t="shared" si="15" ref="AL11:AL28">AK11/AJ11*100</f>
        <v>36.83763406605076</v>
      </c>
      <c r="AM11" s="37">
        <v>1896.9</v>
      </c>
      <c r="AN11" s="38">
        <v>1106.6</v>
      </c>
      <c r="AO11" s="14">
        <f aca="true" t="shared" si="16" ref="AO11:AO28">AN11/AM11*100</f>
        <v>58.33728715272286</v>
      </c>
      <c r="AP11" s="15">
        <v>1444.6</v>
      </c>
      <c r="AQ11" s="38">
        <v>369</v>
      </c>
      <c r="AR11" s="14">
        <f>AQ11/AP11*100</f>
        <v>25.543403018136512</v>
      </c>
      <c r="AS11" s="18">
        <v>6574.4</v>
      </c>
      <c r="AT11" s="19">
        <v>2027.4</v>
      </c>
      <c r="AU11" s="14">
        <f aca="true" t="shared" si="17" ref="AU11:AU28">AT11/AS11*100</f>
        <v>30.83779508396204</v>
      </c>
      <c r="AV11" s="26">
        <v>1357</v>
      </c>
      <c r="AW11" s="19">
        <v>749.5</v>
      </c>
      <c r="AX11" s="14">
        <f aca="true" t="shared" si="18" ref="AX11:AX28">AW11/AV11*100</f>
        <v>55.23212969786293</v>
      </c>
      <c r="AY11" s="21">
        <v>1070.6</v>
      </c>
      <c r="AZ11" s="19">
        <v>551.2</v>
      </c>
      <c r="BA11" s="14">
        <f t="shared" si="2"/>
        <v>51.485148514851495</v>
      </c>
      <c r="BB11" s="27">
        <v>2878.5</v>
      </c>
      <c r="BC11" s="23">
        <v>304.5</v>
      </c>
      <c r="BD11" s="14">
        <f aca="true" t="shared" si="19" ref="BD11:BD28">BC11/BB11*100</f>
        <v>10.578426263679</v>
      </c>
      <c r="BE11" s="21">
        <v>677.3</v>
      </c>
      <c r="BF11" s="23">
        <v>186.2</v>
      </c>
      <c r="BG11" s="14">
        <f aca="true" t="shared" si="20" ref="BG11:BG28">BF11/BE11*100</f>
        <v>27.491510408976822</v>
      </c>
      <c r="BH11" s="21">
        <v>1532.6</v>
      </c>
      <c r="BI11" s="19">
        <v>703.1</v>
      </c>
      <c r="BJ11" s="14">
        <f aca="true" t="shared" si="21" ref="BJ11:BJ28">BI11/BH11*100</f>
        <v>45.876288659793815</v>
      </c>
      <c r="BK11" s="45">
        <v>69.3</v>
      </c>
      <c r="BL11" s="45">
        <v>434.8</v>
      </c>
      <c r="BM11" s="14">
        <f aca="true" t="shared" si="22" ref="BM11:BM28">BL11/BK11*100</f>
        <v>627.4170274170275</v>
      </c>
      <c r="BN11" s="24">
        <f t="shared" si="3"/>
        <v>69.30000000000018</v>
      </c>
      <c r="BO11" s="24">
        <f t="shared" si="4"/>
        <v>434.8000000000002</v>
      </c>
      <c r="BP11" s="14">
        <f aca="true" t="shared" si="23" ref="BP11:BP28">BO11/BN11*100</f>
        <v>627.417027417026</v>
      </c>
      <c r="BQ11" s="6"/>
      <c r="BR11" s="25"/>
    </row>
    <row r="12" spans="1:70" ht="15.75">
      <c r="A12" s="11">
        <v>3</v>
      </c>
      <c r="B12" s="12" t="s">
        <v>29</v>
      </c>
      <c r="C12" s="13">
        <f t="shared" si="0"/>
        <v>5010.6</v>
      </c>
      <c r="D12" s="14">
        <f t="shared" si="5"/>
        <v>1915.5</v>
      </c>
      <c r="E12" s="14">
        <f t="shared" si="6"/>
        <v>38.22895461621362</v>
      </c>
      <c r="F12" s="37">
        <v>1629.9</v>
      </c>
      <c r="G12" s="16">
        <v>598.1</v>
      </c>
      <c r="H12" s="14">
        <f t="shared" si="7"/>
        <v>36.69550279158231</v>
      </c>
      <c r="I12" s="15">
        <v>91.1</v>
      </c>
      <c r="J12" s="16">
        <v>30.5</v>
      </c>
      <c r="K12" s="14">
        <f t="shared" si="1"/>
        <v>33.47969264544457</v>
      </c>
      <c r="L12" s="15">
        <v>10</v>
      </c>
      <c r="M12" s="16">
        <v>0.1</v>
      </c>
      <c r="N12" s="14">
        <f t="shared" si="8"/>
        <v>1</v>
      </c>
      <c r="O12" s="15">
        <v>250</v>
      </c>
      <c r="P12" s="16">
        <v>5.9</v>
      </c>
      <c r="Q12" s="14">
        <f t="shared" si="9"/>
        <v>2.3600000000000003</v>
      </c>
      <c r="R12" s="28">
        <v>500</v>
      </c>
      <c r="S12" s="16">
        <v>51.6</v>
      </c>
      <c r="T12" s="14">
        <f aca="true" t="shared" si="24" ref="T12:T28">S12/R12*100</f>
        <v>10.32</v>
      </c>
      <c r="U12" s="15">
        <v>0</v>
      </c>
      <c r="V12" s="17">
        <v>0</v>
      </c>
      <c r="W12" s="14" t="e">
        <f t="shared" si="10"/>
        <v>#DIV/0!</v>
      </c>
      <c r="X12" s="15">
        <v>219</v>
      </c>
      <c r="Y12" s="17">
        <v>199</v>
      </c>
      <c r="Z12" s="14">
        <f t="shared" si="11"/>
        <v>90.8675799086758</v>
      </c>
      <c r="AA12" s="15">
        <v>1</v>
      </c>
      <c r="AB12" s="16">
        <v>0</v>
      </c>
      <c r="AC12" s="14">
        <f t="shared" si="12"/>
        <v>0</v>
      </c>
      <c r="AD12" s="14">
        <v>0</v>
      </c>
      <c r="AE12" s="14">
        <v>0</v>
      </c>
      <c r="AF12" s="14" t="e">
        <f t="shared" si="13"/>
        <v>#DIV/0!</v>
      </c>
      <c r="AG12" s="14">
        <v>0</v>
      </c>
      <c r="AH12" s="14">
        <v>0</v>
      </c>
      <c r="AI12" s="14" t="e">
        <f t="shared" si="14"/>
        <v>#DIV/0!</v>
      </c>
      <c r="AJ12" s="37">
        <v>3380.7</v>
      </c>
      <c r="AK12" s="16">
        <v>1317.4</v>
      </c>
      <c r="AL12" s="14">
        <f t="shared" si="15"/>
        <v>38.96826101103322</v>
      </c>
      <c r="AM12" s="15">
        <v>1675</v>
      </c>
      <c r="AN12" s="48">
        <v>977.1</v>
      </c>
      <c r="AO12" s="14">
        <f t="shared" si="16"/>
        <v>58.33432835820895</v>
      </c>
      <c r="AP12" s="15">
        <v>378.4</v>
      </c>
      <c r="AQ12" s="16">
        <v>63.1</v>
      </c>
      <c r="AR12" s="14">
        <f aca="true" t="shared" si="25" ref="AR12:AR28">AQ12/AP12*100</f>
        <v>16.675475687103596</v>
      </c>
      <c r="AS12" s="27">
        <v>5010.6</v>
      </c>
      <c r="AT12" s="19">
        <v>1589.6</v>
      </c>
      <c r="AU12" s="14">
        <f t="shared" si="17"/>
        <v>31.724743543687378</v>
      </c>
      <c r="AV12" s="26">
        <v>1386.5</v>
      </c>
      <c r="AW12" s="19">
        <v>701.9</v>
      </c>
      <c r="AX12" s="14">
        <f t="shared" si="18"/>
        <v>50.62387306166607</v>
      </c>
      <c r="AY12" s="21">
        <v>1094.7</v>
      </c>
      <c r="AZ12" s="19">
        <v>528.2</v>
      </c>
      <c r="BA12" s="14">
        <f t="shared" si="2"/>
        <v>48.25066228190372</v>
      </c>
      <c r="BB12" s="42">
        <v>1755.6</v>
      </c>
      <c r="BC12" s="23">
        <v>270</v>
      </c>
      <c r="BD12" s="14">
        <f t="shared" si="19"/>
        <v>15.379357484620643</v>
      </c>
      <c r="BE12" s="21">
        <v>785</v>
      </c>
      <c r="BF12" s="23">
        <v>79</v>
      </c>
      <c r="BG12" s="14">
        <f t="shared" si="20"/>
        <v>10.063694267515924</v>
      </c>
      <c r="BH12" s="21">
        <v>939.7</v>
      </c>
      <c r="BI12" s="19">
        <v>447.2</v>
      </c>
      <c r="BJ12" s="14">
        <f t="shared" si="21"/>
        <v>47.5896562732787</v>
      </c>
      <c r="BK12" s="45">
        <f>C12-AS12</f>
        <v>0</v>
      </c>
      <c r="BL12" s="45">
        <v>325.9</v>
      </c>
      <c r="BM12" s="14" t="e">
        <f t="shared" si="22"/>
        <v>#DIV/0!</v>
      </c>
      <c r="BN12" s="24">
        <f t="shared" si="3"/>
        <v>0</v>
      </c>
      <c r="BO12" s="24">
        <f t="shared" si="4"/>
        <v>325.9000000000001</v>
      </c>
      <c r="BP12" s="14" t="e">
        <f t="shared" si="23"/>
        <v>#DIV/0!</v>
      </c>
      <c r="BQ12" s="6"/>
      <c r="BR12" s="25"/>
    </row>
    <row r="13" spans="1:70" ht="15" customHeight="1">
      <c r="A13" s="11">
        <v>4</v>
      </c>
      <c r="B13" s="12" t="s">
        <v>30</v>
      </c>
      <c r="C13" s="36">
        <f t="shared" si="0"/>
        <v>4743.9</v>
      </c>
      <c r="D13" s="14">
        <f t="shared" si="5"/>
        <v>1698.4</v>
      </c>
      <c r="E13" s="14">
        <f t="shared" si="6"/>
        <v>35.80176647905732</v>
      </c>
      <c r="F13" s="15">
        <v>1562.8</v>
      </c>
      <c r="G13" s="16">
        <v>658.4</v>
      </c>
      <c r="H13" s="14">
        <f t="shared" si="7"/>
        <v>42.129511133862295</v>
      </c>
      <c r="I13" s="15">
        <v>225</v>
      </c>
      <c r="J13" s="16">
        <v>78.1</v>
      </c>
      <c r="K13" s="14">
        <f t="shared" si="1"/>
        <v>34.71111111111111</v>
      </c>
      <c r="L13" s="15">
        <v>28</v>
      </c>
      <c r="M13" s="16">
        <v>53.7</v>
      </c>
      <c r="N13" s="14">
        <f t="shared" si="8"/>
        <v>191.7857142857143</v>
      </c>
      <c r="O13" s="15">
        <v>89</v>
      </c>
      <c r="P13" s="38">
        <v>1</v>
      </c>
      <c r="Q13" s="14">
        <f t="shared" si="9"/>
        <v>1.1235955056179776</v>
      </c>
      <c r="R13" s="15">
        <v>550.1</v>
      </c>
      <c r="S13" s="16">
        <v>52.8</v>
      </c>
      <c r="T13" s="14">
        <v>3</v>
      </c>
      <c r="U13" s="15">
        <v>0</v>
      </c>
      <c r="V13" s="17">
        <v>0</v>
      </c>
      <c r="W13" s="14" t="e">
        <f t="shared" si="10"/>
        <v>#DIV/0!</v>
      </c>
      <c r="X13" s="15">
        <v>130</v>
      </c>
      <c r="Y13" s="17">
        <v>136.5</v>
      </c>
      <c r="Z13" s="14">
        <f t="shared" si="11"/>
        <v>105</v>
      </c>
      <c r="AA13" s="15">
        <v>0</v>
      </c>
      <c r="AB13" s="16">
        <v>0</v>
      </c>
      <c r="AC13" s="14" t="e">
        <f t="shared" si="12"/>
        <v>#DIV/0!</v>
      </c>
      <c r="AD13" s="14">
        <v>0</v>
      </c>
      <c r="AE13" s="14">
        <v>0</v>
      </c>
      <c r="AF13" s="14" t="e">
        <f t="shared" si="13"/>
        <v>#DIV/0!</v>
      </c>
      <c r="AG13" s="14">
        <v>0</v>
      </c>
      <c r="AH13" s="14">
        <v>0</v>
      </c>
      <c r="AI13" s="14" t="e">
        <f t="shared" si="14"/>
        <v>#DIV/0!</v>
      </c>
      <c r="AJ13" s="37">
        <v>3181.1</v>
      </c>
      <c r="AK13" s="16">
        <v>1040</v>
      </c>
      <c r="AL13" s="14">
        <f t="shared" si="15"/>
        <v>32.693093583980385</v>
      </c>
      <c r="AM13" s="15">
        <v>548</v>
      </c>
      <c r="AN13" s="48">
        <v>319.7</v>
      </c>
      <c r="AO13" s="14">
        <f t="shared" si="16"/>
        <v>58.33941605839416</v>
      </c>
      <c r="AP13" s="15">
        <v>1239</v>
      </c>
      <c r="AQ13" s="16">
        <v>492.5</v>
      </c>
      <c r="AR13" s="14">
        <f t="shared" si="25"/>
        <v>39.749798224374494</v>
      </c>
      <c r="AS13" s="27">
        <v>4850.9</v>
      </c>
      <c r="AT13" s="19">
        <v>1515</v>
      </c>
      <c r="AU13" s="14">
        <f t="shared" si="17"/>
        <v>31.231317899771177</v>
      </c>
      <c r="AV13" s="26">
        <v>1177.3</v>
      </c>
      <c r="AW13" s="19">
        <v>651.9</v>
      </c>
      <c r="AX13" s="14">
        <f t="shared" si="18"/>
        <v>55.372462413998136</v>
      </c>
      <c r="AY13" s="21">
        <v>1016.4</v>
      </c>
      <c r="AZ13" s="19">
        <v>500.5</v>
      </c>
      <c r="BA13" s="14">
        <f t="shared" si="2"/>
        <v>49.24242424242424</v>
      </c>
      <c r="BB13" s="27">
        <v>1764.9</v>
      </c>
      <c r="BC13" s="23">
        <v>229.1</v>
      </c>
      <c r="BD13" s="14">
        <f t="shared" si="19"/>
        <v>12.98090543373562</v>
      </c>
      <c r="BE13" s="21">
        <v>1002.4</v>
      </c>
      <c r="BF13" s="43">
        <v>189.1</v>
      </c>
      <c r="BG13" s="14">
        <f t="shared" si="20"/>
        <v>18.864724660814048</v>
      </c>
      <c r="BH13" s="21">
        <v>814.3</v>
      </c>
      <c r="BI13" s="19">
        <v>397.3</v>
      </c>
      <c r="BJ13" s="14">
        <f t="shared" si="21"/>
        <v>48.79037209873511</v>
      </c>
      <c r="BK13" s="45">
        <v>-107</v>
      </c>
      <c r="BL13" s="45">
        <v>183.4</v>
      </c>
      <c r="BM13" s="14">
        <f>BL13/BK13*100</f>
        <v>-171.40186915887853</v>
      </c>
      <c r="BN13" s="24">
        <f t="shared" si="3"/>
        <v>-107</v>
      </c>
      <c r="BO13" s="24">
        <f t="shared" si="4"/>
        <v>183.4000000000001</v>
      </c>
      <c r="BP13" s="14">
        <f>BO13/BN13*100</f>
        <v>-171.40186915887858</v>
      </c>
      <c r="BQ13" s="6"/>
      <c r="BR13" s="25"/>
    </row>
    <row r="14" spans="1:70" ht="15.75">
      <c r="A14" s="11">
        <v>5</v>
      </c>
      <c r="B14" s="12" t="s">
        <v>31</v>
      </c>
      <c r="C14" s="13">
        <f t="shared" si="0"/>
        <v>5490.299999999999</v>
      </c>
      <c r="D14" s="14">
        <f t="shared" si="5"/>
        <v>1797</v>
      </c>
      <c r="E14" s="14">
        <f t="shared" si="6"/>
        <v>32.730451887874985</v>
      </c>
      <c r="F14" s="15">
        <v>1099.1</v>
      </c>
      <c r="G14" s="16">
        <v>538.6</v>
      </c>
      <c r="H14" s="14">
        <f t="shared" si="7"/>
        <v>49.003730324811215</v>
      </c>
      <c r="I14" s="15">
        <v>67</v>
      </c>
      <c r="J14" s="16">
        <v>30.7</v>
      </c>
      <c r="K14" s="14">
        <f t="shared" si="1"/>
        <v>45.820895522388064</v>
      </c>
      <c r="L14" s="15">
        <v>0</v>
      </c>
      <c r="M14" s="16">
        <v>89.4</v>
      </c>
      <c r="N14" s="14" t="e">
        <f t="shared" si="8"/>
        <v>#DIV/0!</v>
      </c>
      <c r="O14" s="15">
        <v>120</v>
      </c>
      <c r="P14" s="16">
        <v>12.3</v>
      </c>
      <c r="Q14" s="14">
        <f t="shared" si="9"/>
        <v>10.25</v>
      </c>
      <c r="R14" s="15">
        <v>315</v>
      </c>
      <c r="S14" s="16">
        <v>34.8</v>
      </c>
      <c r="T14" s="14">
        <f t="shared" si="24"/>
        <v>11.047619047619046</v>
      </c>
      <c r="U14" s="15">
        <v>0</v>
      </c>
      <c r="V14" s="17">
        <v>0</v>
      </c>
      <c r="W14" s="14" t="e">
        <f t="shared" si="10"/>
        <v>#DIV/0!</v>
      </c>
      <c r="X14" s="15">
        <v>300</v>
      </c>
      <c r="Y14" s="17">
        <v>193</v>
      </c>
      <c r="Z14" s="14">
        <f t="shared" si="11"/>
        <v>64.33333333333333</v>
      </c>
      <c r="AA14" s="15">
        <v>20</v>
      </c>
      <c r="AB14" s="16">
        <v>6.1</v>
      </c>
      <c r="AC14" s="14">
        <f t="shared" si="12"/>
        <v>30.5</v>
      </c>
      <c r="AD14" s="14">
        <v>0</v>
      </c>
      <c r="AE14" s="14">
        <v>0</v>
      </c>
      <c r="AF14" s="14" t="e">
        <f t="shared" si="13"/>
        <v>#DIV/0!</v>
      </c>
      <c r="AG14" s="14">
        <v>0</v>
      </c>
      <c r="AH14" s="14">
        <v>0</v>
      </c>
      <c r="AI14" s="14" t="e">
        <f t="shared" si="14"/>
        <v>#DIV/0!</v>
      </c>
      <c r="AJ14" s="37">
        <v>4391.2</v>
      </c>
      <c r="AK14" s="16">
        <v>1258.4</v>
      </c>
      <c r="AL14" s="14">
        <f t="shared" si="15"/>
        <v>28.65731462925852</v>
      </c>
      <c r="AM14" s="15">
        <v>1145.1</v>
      </c>
      <c r="AN14" s="48">
        <v>668</v>
      </c>
      <c r="AO14" s="14">
        <f t="shared" si="16"/>
        <v>58.335516548773036</v>
      </c>
      <c r="AP14" s="15">
        <v>1125.3</v>
      </c>
      <c r="AQ14" s="38">
        <v>366</v>
      </c>
      <c r="AR14" s="14">
        <f t="shared" si="25"/>
        <v>32.5246600906425</v>
      </c>
      <c r="AS14" s="27">
        <v>5615</v>
      </c>
      <c r="AT14" s="19">
        <v>1574.9</v>
      </c>
      <c r="AU14" s="14">
        <f t="shared" si="17"/>
        <v>28.04808548530722</v>
      </c>
      <c r="AV14" s="40">
        <v>1120</v>
      </c>
      <c r="AW14" s="19">
        <v>610.4</v>
      </c>
      <c r="AX14" s="14">
        <f t="shared" si="18"/>
        <v>54.49999999999999</v>
      </c>
      <c r="AY14" s="21">
        <v>746.1</v>
      </c>
      <c r="AZ14" s="43">
        <v>387</v>
      </c>
      <c r="BA14" s="14">
        <f t="shared" si="2"/>
        <v>51.86972255729795</v>
      </c>
      <c r="BB14" s="27">
        <v>1218</v>
      </c>
      <c r="BC14" s="23">
        <v>371.9</v>
      </c>
      <c r="BD14" s="14">
        <f t="shared" si="19"/>
        <v>30.533661740558287</v>
      </c>
      <c r="BE14" s="21">
        <v>842.7</v>
      </c>
      <c r="BF14" s="23">
        <v>77.9</v>
      </c>
      <c r="BG14" s="14">
        <f t="shared" si="20"/>
        <v>9.244096356947907</v>
      </c>
      <c r="BH14" s="21">
        <v>2342.3</v>
      </c>
      <c r="BI14" s="35">
        <v>464.9</v>
      </c>
      <c r="BJ14" s="14">
        <f t="shared" si="21"/>
        <v>19.848012637151516</v>
      </c>
      <c r="BK14" s="45">
        <v>-124.7</v>
      </c>
      <c r="BL14" s="45">
        <v>222.1</v>
      </c>
      <c r="BM14" s="14">
        <f t="shared" si="22"/>
        <v>-178.1074578989575</v>
      </c>
      <c r="BN14" s="24">
        <f t="shared" si="3"/>
        <v>-124.70000000000073</v>
      </c>
      <c r="BO14" s="24">
        <f t="shared" si="4"/>
        <v>222.0999999999999</v>
      </c>
      <c r="BP14" s="14">
        <f t="shared" si="23"/>
        <v>-178.1074578989564</v>
      </c>
      <c r="BQ14" s="6"/>
      <c r="BR14" s="25"/>
    </row>
    <row r="15" spans="1:70" ht="15.75">
      <c r="A15" s="11">
        <v>6</v>
      </c>
      <c r="B15" s="12" t="s">
        <v>32</v>
      </c>
      <c r="C15" s="13">
        <f>F15+AJ15</f>
        <v>5636</v>
      </c>
      <c r="D15" s="14">
        <f t="shared" si="5"/>
        <v>2061.1</v>
      </c>
      <c r="E15" s="14">
        <f t="shared" si="6"/>
        <v>36.57026259758694</v>
      </c>
      <c r="F15" s="15">
        <v>1193.7</v>
      </c>
      <c r="G15" s="16">
        <v>451.8</v>
      </c>
      <c r="H15" s="14">
        <f t="shared" si="7"/>
        <v>37.848705704950994</v>
      </c>
      <c r="I15" s="15">
        <v>29</v>
      </c>
      <c r="J15" s="16">
        <v>13.9</v>
      </c>
      <c r="K15" s="14">
        <f t="shared" si="1"/>
        <v>47.93103448275862</v>
      </c>
      <c r="L15" s="15">
        <v>0</v>
      </c>
      <c r="M15" s="16">
        <v>0</v>
      </c>
      <c r="N15" s="14" t="e">
        <f t="shared" si="8"/>
        <v>#DIV/0!</v>
      </c>
      <c r="O15" s="15">
        <v>158</v>
      </c>
      <c r="P15" s="16">
        <v>21</v>
      </c>
      <c r="Q15" s="14">
        <f t="shared" si="9"/>
        <v>13.291139240506327</v>
      </c>
      <c r="R15" s="15">
        <v>363</v>
      </c>
      <c r="S15" s="16">
        <v>55.8</v>
      </c>
      <c r="T15" s="14">
        <f t="shared" si="24"/>
        <v>15.37190082644628</v>
      </c>
      <c r="U15" s="15">
        <v>0</v>
      </c>
      <c r="V15" s="17">
        <v>0</v>
      </c>
      <c r="W15" s="14" t="e">
        <f t="shared" si="10"/>
        <v>#DIV/0!</v>
      </c>
      <c r="X15" s="15">
        <v>170</v>
      </c>
      <c r="Y15" s="17">
        <v>80.8</v>
      </c>
      <c r="Z15" s="14">
        <f t="shared" si="11"/>
        <v>47.529411764705884</v>
      </c>
      <c r="AA15" s="15">
        <v>0</v>
      </c>
      <c r="AB15" s="16">
        <v>0</v>
      </c>
      <c r="AC15" s="14" t="e">
        <f t="shared" si="12"/>
        <v>#DIV/0!</v>
      </c>
      <c r="AD15" s="14">
        <v>0</v>
      </c>
      <c r="AE15" s="14">
        <v>0</v>
      </c>
      <c r="AF15" s="14" t="e">
        <f t="shared" si="13"/>
        <v>#DIV/0!</v>
      </c>
      <c r="AG15" s="14">
        <v>0</v>
      </c>
      <c r="AH15" s="14">
        <v>0</v>
      </c>
      <c r="AI15" s="14" t="e">
        <f t="shared" si="14"/>
        <v>#DIV/0!</v>
      </c>
      <c r="AJ15" s="37">
        <v>4442.3</v>
      </c>
      <c r="AK15" s="16">
        <v>1609.3</v>
      </c>
      <c r="AL15" s="14">
        <f t="shared" si="15"/>
        <v>36.22672939693402</v>
      </c>
      <c r="AM15" s="15">
        <v>1790.4</v>
      </c>
      <c r="AN15" s="16">
        <v>1044.4</v>
      </c>
      <c r="AO15" s="14">
        <f t="shared" si="16"/>
        <v>58.333333333333336</v>
      </c>
      <c r="AP15" s="15">
        <v>1313.4</v>
      </c>
      <c r="AQ15" s="16">
        <v>347.7</v>
      </c>
      <c r="AR15" s="14">
        <f t="shared" si="25"/>
        <v>26.47327546825034</v>
      </c>
      <c r="AS15" s="27">
        <v>5801</v>
      </c>
      <c r="AT15" s="19">
        <v>1449.7</v>
      </c>
      <c r="AU15" s="14">
        <f t="shared" si="17"/>
        <v>24.99051887605585</v>
      </c>
      <c r="AV15" s="26">
        <v>1270.7</v>
      </c>
      <c r="AW15" s="19">
        <v>601.2</v>
      </c>
      <c r="AX15" s="14">
        <f t="shared" si="18"/>
        <v>47.31250491854883</v>
      </c>
      <c r="AY15" s="21">
        <v>1099.6</v>
      </c>
      <c r="AZ15" s="19">
        <v>552.3</v>
      </c>
      <c r="BA15" s="14">
        <f t="shared" si="2"/>
        <v>50.227355401964346</v>
      </c>
      <c r="BB15" s="27">
        <v>2363.8</v>
      </c>
      <c r="BC15" s="23">
        <v>214.7</v>
      </c>
      <c r="BD15" s="14">
        <f t="shared" si="19"/>
        <v>9.082832726965055</v>
      </c>
      <c r="BE15" s="21">
        <v>616.8</v>
      </c>
      <c r="BF15" s="23">
        <v>126.2</v>
      </c>
      <c r="BG15" s="14">
        <f t="shared" si="20"/>
        <v>20.460440985732816</v>
      </c>
      <c r="BH15" s="21">
        <v>1442.7</v>
      </c>
      <c r="BI15" s="19">
        <v>458.1</v>
      </c>
      <c r="BJ15" s="14">
        <f t="shared" si="21"/>
        <v>31.75296319401123</v>
      </c>
      <c r="BK15" s="45">
        <v>-165</v>
      </c>
      <c r="BL15" s="45">
        <v>611.4</v>
      </c>
      <c r="BM15" s="14">
        <f t="shared" si="22"/>
        <v>-370.5454545454545</v>
      </c>
      <c r="BN15" s="24">
        <f t="shared" si="3"/>
        <v>-165</v>
      </c>
      <c r="BO15" s="24">
        <f t="shared" si="4"/>
        <v>611.3999999999999</v>
      </c>
      <c r="BP15" s="14">
        <f t="shared" si="23"/>
        <v>-370.54545454545445</v>
      </c>
      <c r="BQ15" s="6"/>
      <c r="BR15" s="25"/>
    </row>
    <row r="16" spans="1:70" ht="15.75">
      <c r="A16" s="11">
        <v>7</v>
      </c>
      <c r="B16" s="12" t="s">
        <v>33</v>
      </c>
      <c r="C16" s="13">
        <f t="shared" si="0"/>
        <v>5690.2</v>
      </c>
      <c r="D16" s="33">
        <f t="shared" si="5"/>
        <v>1948.1999999999998</v>
      </c>
      <c r="E16" s="14">
        <f t="shared" si="6"/>
        <v>34.23781237917824</v>
      </c>
      <c r="F16" s="15">
        <v>961</v>
      </c>
      <c r="G16" s="16">
        <v>406.6</v>
      </c>
      <c r="H16" s="14">
        <f t="shared" si="7"/>
        <v>42.310093652445374</v>
      </c>
      <c r="I16" s="15">
        <v>26</v>
      </c>
      <c r="J16" s="16">
        <v>10.8</v>
      </c>
      <c r="K16" s="14">
        <f t="shared" si="1"/>
        <v>41.53846153846154</v>
      </c>
      <c r="L16" s="15">
        <v>0</v>
      </c>
      <c r="M16" s="16">
        <v>0</v>
      </c>
      <c r="N16" s="14" t="e">
        <f t="shared" si="8"/>
        <v>#DIV/0!</v>
      </c>
      <c r="O16" s="15">
        <v>100</v>
      </c>
      <c r="P16" s="16">
        <v>29.8</v>
      </c>
      <c r="Q16" s="47">
        <f t="shared" si="9"/>
        <v>29.799999999999997</v>
      </c>
      <c r="R16" s="15">
        <v>327.2</v>
      </c>
      <c r="S16" s="16">
        <v>42.5</v>
      </c>
      <c r="T16" s="14">
        <f t="shared" si="24"/>
        <v>12.988997555012224</v>
      </c>
      <c r="U16" s="15">
        <v>0</v>
      </c>
      <c r="V16" s="17">
        <v>0</v>
      </c>
      <c r="W16" s="14" t="e">
        <f t="shared" si="10"/>
        <v>#DIV/0!</v>
      </c>
      <c r="X16" s="15">
        <v>120</v>
      </c>
      <c r="Y16" s="17">
        <v>85</v>
      </c>
      <c r="Z16" s="14">
        <f t="shared" si="11"/>
        <v>70.83333333333334</v>
      </c>
      <c r="AA16" s="15">
        <v>8</v>
      </c>
      <c r="AB16" s="16">
        <v>4.6</v>
      </c>
      <c r="AC16" s="14">
        <f t="shared" si="12"/>
        <v>57.49999999999999</v>
      </c>
      <c r="AD16" s="14">
        <v>0</v>
      </c>
      <c r="AE16" s="14">
        <v>0</v>
      </c>
      <c r="AF16" s="14" t="e">
        <f t="shared" si="13"/>
        <v>#DIV/0!</v>
      </c>
      <c r="AG16" s="14">
        <v>0</v>
      </c>
      <c r="AH16" s="14">
        <v>0</v>
      </c>
      <c r="AI16" s="14" t="e">
        <f t="shared" si="14"/>
        <v>#DIV/0!</v>
      </c>
      <c r="AJ16" s="37">
        <v>4729.2</v>
      </c>
      <c r="AK16" s="34">
        <v>1541.6</v>
      </c>
      <c r="AL16" s="14">
        <f t="shared" si="15"/>
        <v>32.59747948913135</v>
      </c>
      <c r="AM16" s="15">
        <v>1510.9</v>
      </c>
      <c r="AN16" s="16">
        <v>881.5</v>
      </c>
      <c r="AO16" s="14">
        <f t="shared" si="16"/>
        <v>58.342709643258985</v>
      </c>
      <c r="AP16" s="15">
        <v>2181.5</v>
      </c>
      <c r="AQ16" s="16">
        <v>478.7</v>
      </c>
      <c r="AR16" s="14">
        <f t="shared" si="25"/>
        <v>21.94361677744671</v>
      </c>
      <c r="AS16" s="27">
        <v>5469.4</v>
      </c>
      <c r="AT16" s="19">
        <v>1862.6</v>
      </c>
      <c r="AU16" s="14">
        <f t="shared" si="17"/>
        <v>34.054923757633375</v>
      </c>
      <c r="AV16" s="26">
        <v>1294.3</v>
      </c>
      <c r="AW16" s="19">
        <v>730.9</v>
      </c>
      <c r="AX16" s="14">
        <f t="shared" si="18"/>
        <v>56.470679131576915</v>
      </c>
      <c r="AY16" s="21">
        <v>964.2</v>
      </c>
      <c r="AZ16" s="19">
        <v>555.8</v>
      </c>
      <c r="BA16" s="14">
        <f t="shared" si="2"/>
        <v>57.64364239784277</v>
      </c>
      <c r="BB16" s="27">
        <v>1197.8</v>
      </c>
      <c r="BC16" s="23">
        <v>143.5</v>
      </c>
      <c r="BD16" s="14">
        <f t="shared" si="19"/>
        <v>11.980297211554516</v>
      </c>
      <c r="BE16" s="39">
        <v>668.1</v>
      </c>
      <c r="BF16" s="23">
        <v>317.1</v>
      </c>
      <c r="BG16" s="14">
        <f t="shared" si="20"/>
        <v>47.46295464750786</v>
      </c>
      <c r="BH16" s="21">
        <v>2217.2</v>
      </c>
      <c r="BI16" s="19">
        <v>623.4</v>
      </c>
      <c r="BJ16" s="14">
        <f t="shared" si="21"/>
        <v>28.116543388057007</v>
      </c>
      <c r="BK16" s="45">
        <v>220.8</v>
      </c>
      <c r="BL16" s="45">
        <v>85.6</v>
      </c>
      <c r="BM16" s="14">
        <f t="shared" si="22"/>
        <v>38.76811594202898</v>
      </c>
      <c r="BN16" s="24">
        <f t="shared" si="3"/>
        <v>220.80000000000018</v>
      </c>
      <c r="BO16" s="24">
        <f t="shared" si="4"/>
        <v>85.59999999999991</v>
      </c>
      <c r="BP16" s="14">
        <f t="shared" si="23"/>
        <v>38.76811594202891</v>
      </c>
      <c r="BQ16" s="6"/>
      <c r="BR16" s="25"/>
    </row>
    <row r="17" spans="1:70" ht="15" customHeight="1">
      <c r="A17" s="11">
        <v>8</v>
      </c>
      <c r="B17" s="12" t="s">
        <v>34</v>
      </c>
      <c r="C17" s="13">
        <f t="shared" si="0"/>
        <v>51964.8</v>
      </c>
      <c r="D17" s="14">
        <f t="shared" si="5"/>
        <v>18412</v>
      </c>
      <c r="E17" s="14">
        <f t="shared" si="6"/>
        <v>35.431676827390845</v>
      </c>
      <c r="F17" s="15">
        <v>36605.4</v>
      </c>
      <c r="G17" s="16">
        <v>17683.9</v>
      </c>
      <c r="H17" s="14">
        <f t="shared" si="7"/>
        <v>48.30953902976064</v>
      </c>
      <c r="I17" s="15">
        <v>20400</v>
      </c>
      <c r="J17" s="16">
        <v>10740.6</v>
      </c>
      <c r="K17" s="14">
        <f t="shared" si="1"/>
        <v>52.65</v>
      </c>
      <c r="L17" s="15">
        <v>20</v>
      </c>
      <c r="M17" s="16">
        <v>27.6</v>
      </c>
      <c r="N17" s="14">
        <f t="shared" si="8"/>
        <v>138</v>
      </c>
      <c r="O17" s="15">
        <v>3700</v>
      </c>
      <c r="P17" s="16">
        <v>339.2</v>
      </c>
      <c r="Q17" s="14">
        <f t="shared" si="9"/>
        <v>9.167567567567566</v>
      </c>
      <c r="R17" s="15">
        <v>8650</v>
      </c>
      <c r="S17" s="17">
        <v>3536.4</v>
      </c>
      <c r="T17" s="14">
        <f t="shared" si="24"/>
        <v>40.88323699421965</v>
      </c>
      <c r="U17" s="15">
        <v>1170</v>
      </c>
      <c r="V17" s="17">
        <v>734.9</v>
      </c>
      <c r="W17" s="14">
        <f t="shared" si="10"/>
        <v>62.811965811965806</v>
      </c>
      <c r="X17" s="15">
        <v>30</v>
      </c>
      <c r="Y17" s="17">
        <v>48.4</v>
      </c>
      <c r="Z17" s="14">
        <f t="shared" si="11"/>
        <v>161.33333333333331</v>
      </c>
      <c r="AA17" s="15">
        <v>50</v>
      </c>
      <c r="AB17" s="16">
        <v>67.1</v>
      </c>
      <c r="AC17" s="14">
        <f t="shared" si="12"/>
        <v>134.2</v>
      </c>
      <c r="AD17" s="14">
        <v>0</v>
      </c>
      <c r="AE17" s="14">
        <v>0</v>
      </c>
      <c r="AF17" s="14" t="e">
        <f t="shared" si="13"/>
        <v>#DIV/0!</v>
      </c>
      <c r="AG17" s="14">
        <v>500</v>
      </c>
      <c r="AH17" s="14">
        <v>431.5</v>
      </c>
      <c r="AI17" s="14">
        <f t="shared" si="14"/>
        <v>86.3</v>
      </c>
      <c r="AJ17" s="37">
        <v>15359.4</v>
      </c>
      <c r="AK17" s="16">
        <v>728.1</v>
      </c>
      <c r="AL17" s="14">
        <f t="shared" si="15"/>
        <v>4.74041954763858</v>
      </c>
      <c r="AM17" s="15">
        <v>0</v>
      </c>
      <c r="AN17" s="16">
        <v>0</v>
      </c>
      <c r="AO17" s="14" t="e">
        <f t="shared" si="16"/>
        <v>#DIV/0!</v>
      </c>
      <c r="AP17" s="15">
        <v>0</v>
      </c>
      <c r="AQ17" s="16">
        <v>0</v>
      </c>
      <c r="AR17" s="14" t="e">
        <f t="shared" si="25"/>
        <v>#DIV/0!</v>
      </c>
      <c r="AS17" s="27">
        <v>53393.3</v>
      </c>
      <c r="AT17" s="19">
        <v>16206.9</v>
      </c>
      <c r="AU17" s="14">
        <f t="shared" si="17"/>
        <v>30.353808436639053</v>
      </c>
      <c r="AV17" s="26">
        <v>6892.2</v>
      </c>
      <c r="AW17" s="19">
        <v>2890.9</v>
      </c>
      <c r="AX17" s="14">
        <f t="shared" si="18"/>
        <v>41.94451699022083</v>
      </c>
      <c r="AY17" s="21">
        <v>5650.2</v>
      </c>
      <c r="AZ17" s="19">
        <v>2714.4</v>
      </c>
      <c r="BA17" s="14">
        <f t="shared" si="2"/>
        <v>48.04077731761708</v>
      </c>
      <c r="BB17" s="27">
        <v>14211.9</v>
      </c>
      <c r="BC17" s="23">
        <v>3820</v>
      </c>
      <c r="BD17" s="14">
        <f t="shared" si="19"/>
        <v>26.878883189439833</v>
      </c>
      <c r="BE17" s="21">
        <v>25093.8</v>
      </c>
      <c r="BF17" s="23">
        <v>5764.2</v>
      </c>
      <c r="BG17" s="14">
        <f t="shared" si="20"/>
        <v>22.97061425531406</v>
      </c>
      <c r="BH17" s="21">
        <v>5753.8</v>
      </c>
      <c r="BI17" s="19">
        <v>3336.8</v>
      </c>
      <c r="BJ17" s="14">
        <f t="shared" si="21"/>
        <v>57.99297855330391</v>
      </c>
      <c r="BK17" s="45">
        <v>-1428.5</v>
      </c>
      <c r="BL17" s="45">
        <v>2205.1</v>
      </c>
      <c r="BM17" s="14">
        <f t="shared" si="22"/>
        <v>-154.36471823591177</v>
      </c>
      <c r="BN17" s="24">
        <f t="shared" si="3"/>
        <v>-1428.5</v>
      </c>
      <c r="BO17" s="24">
        <f t="shared" si="4"/>
        <v>2205.1000000000004</v>
      </c>
      <c r="BP17" s="14">
        <f t="shared" si="23"/>
        <v>-154.36471823591182</v>
      </c>
      <c r="BQ17" s="6"/>
      <c r="BR17" s="25"/>
    </row>
    <row r="18" spans="1:70" ht="15.75">
      <c r="A18" s="11">
        <v>9</v>
      </c>
      <c r="B18" s="12" t="s">
        <v>35</v>
      </c>
      <c r="C18" s="49">
        <f t="shared" si="0"/>
        <v>7663.4</v>
      </c>
      <c r="D18" s="46">
        <f t="shared" si="5"/>
        <v>2583.1</v>
      </c>
      <c r="E18" s="14">
        <f t="shared" si="6"/>
        <v>33.706970796252314</v>
      </c>
      <c r="F18" s="15">
        <v>1124.7</v>
      </c>
      <c r="G18" s="16">
        <v>497.5</v>
      </c>
      <c r="H18" s="14">
        <f t="shared" si="7"/>
        <v>44.23401796034498</v>
      </c>
      <c r="I18" s="15">
        <v>48</v>
      </c>
      <c r="J18" s="16">
        <v>20.5</v>
      </c>
      <c r="K18" s="14">
        <f t="shared" si="1"/>
        <v>42.70833333333333</v>
      </c>
      <c r="L18" s="15">
        <v>31</v>
      </c>
      <c r="M18" s="16">
        <v>12.9</v>
      </c>
      <c r="N18" s="14">
        <f t="shared" si="8"/>
        <v>41.612903225806456</v>
      </c>
      <c r="O18" s="15">
        <v>75</v>
      </c>
      <c r="P18" s="16">
        <v>8.8</v>
      </c>
      <c r="Q18" s="14">
        <f t="shared" si="9"/>
        <v>11.733333333333334</v>
      </c>
      <c r="R18" s="15">
        <v>377</v>
      </c>
      <c r="S18" s="16">
        <v>59.6</v>
      </c>
      <c r="T18" s="14">
        <f t="shared" si="24"/>
        <v>15.809018567639258</v>
      </c>
      <c r="U18" s="15">
        <v>0</v>
      </c>
      <c r="V18" s="17">
        <v>0</v>
      </c>
      <c r="W18" s="14" t="e">
        <f t="shared" si="10"/>
        <v>#DIV/0!</v>
      </c>
      <c r="X18" s="29">
        <v>58</v>
      </c>
      <c r="Y18" s="34">
        <v>65.8</v>
      </c>
      <c r="Z18" s="14">
        <f t="shared" si="11"/>
        <v>113.44827586206895</v>
      </c>
      <c r="AA18" s="15">
        <v>0</v>
      </c>
      <c r="AB18" s="16">
        <v>0</v>
      </c>
      <c r="AC18" s="14" t="e">
        <f t="shared" si="12"/>
        <v>#DIV/0!</v>
      </c>
      <c r="AD18" s="14">
        <v>0</v>
      </c>
      <c r="AE18" s="14">
        <v>0</v>
      </c>
      <c r="AF18" s="14" t="e">
        <f t="shared" si="13"/>
        <v>#DIV/0!</v>
      </c>
      <c r="AG18" s="14">
        <v>0</v>
      </c>
      <c r="AH18" s="14">
        <v>0</v>
      </c>
      <c r="AI18" s="14" t="e">
        <f t="shared" si="14"/>
        <v>#DIV/0!</v>
      </c>
      <c r="AJ18" s="37">
        <v>6538.7</v>
      </c>
      <c r="AK18" s="16">
        <v>2085.6</v>
      </c>
      <c r="AL18" s="14">
        <f t="shared" si="15"/>
        <v>31.896248489760957</v>
      </c>
      <c r="AM18" s="15">
        <v>1499.6</v>
      </c>
      <c r="AN18" s="16">
        <v>874.8</v>
      </c>
      <c r="AO18" s="14">
        <f t="shared" si="16"/>
        <v>58.33555614830621</v>
      </c>
      <c r="AP18" s="15">
        <v>2765</v>
      </c>
      <c r="AQ18" s="16">
        <v>990.4</v>
      </c>
      <c r="AR18" s="14">
        <f t="shared" si="25"/>
        <v>35.819168173598555</v>
      </c>
      <c r="AS18" s="27">
        <v>7963.5</v>
      </c>
      <c r="AT18" s="41">
        <v>2665.7</v>
      </c>
      <c r="AU18" s="14">
        <f t="shared" si="17"/>
        <v>33.47397501098763</v>
      </c>
      <c r="AV18" s="26">
        <v>1554.9</v>
      </c>
      <c r="AW18" s="19">
        <v>911.6</v>
      </c>
      <c r="AX18" s="14">
        <f t="shared" si="18"/>
        <v>58.62756447359959</v>
      </c>
      <c r="AY18" s="21">
        <v>1004.3</v>
      </c>
      <c r="AZ18" s="19">
        <v>586.2</v>
      </c>
      <c r="BA18" s="14">
        <f t="shared" si="2"/>
        <v>58.369013243054866</v>
      </c>
      <c r="BB18" s="44">
        <v>3147.1</v>
      </c>
      <c r="BC18" s="23">
        <v>466.7</v>
      </c>
      <c r="BD18" s="14">
        <f t="shared" si="19"/>
        <v>14.829525594992216</v>
      </c>
      <c r="BE18" s="21">
        <v>561.3</v>
      </c>
      <c r="BF18" s="23">
        <v>123.2</v>
      </c>
      <c r="BG18" s="14">
        <f t="shared" si="20"/>
        <v>21.949046855513988</v>
      </c>
      <c r="BH18" s="21">
        <v>2608.3</v>
      </c>
      <c r="BI18" s="19">
        <v>1113.3</v>
      </c>
      <c r="BJ18" s="14">
        <f t="shared" si="21"/>
        <v>42.68297358432695</v>
      </c>
      <c r="BK18" s="45">
        <v>-300.1</v>
      </c>
      <c r="BL18" s="45">
        <v>-82.6</v>
      </c>
      <c r="BM18" s="14">
        <f t="shared" si="22"/>
        <v>27.524158613795397</v>
      </c>
      <c r="BN18" s="24">
        <f t="shared" si="3"/>
        <v>-300.10000000000036</v>
      </c>
      <c r="BO18" s="24">
        <f t="shared" si="4"/>
        <v>-82.59999999999991</v>
      </c>
      <c r="BP18" s="14">
        <f t="shared" si="23"/>
        <v>27.524158613795336</v>
      </c>
      <c r="BQ18" s="6"/>
      <c r="BR18" s="25"/>
    </row>
    <row r="19" spans="1:70" ht="15.75">
      <c r="A19" s="11">
        <v>10</v>
      </c>
      <c r="B19" s="12" t="s">
        <v>36</v>
      </c>
      <c r="C19" s="13">
        <f t="shared" si="0"/>
        <v>6536.200000000001</v>
      </c>
      <c r="D19" s="14">
        <f t="shared" si="5"/>
        <v>3211.8</v>
      </c>
      <c r="E19" s="14">
        <f t="shared" si="6"/>
        <v>49.13864324837061</v>
      </c>
      <c r="F19" s="15">
        <v>2426.9</v>
      </c>
      <c r="G19" s="16">
        <v>1722.4</v>
      </c>
      <c r="H19" s="14">
        <f t="shared" si="7"/>
        <v>70.97119782438503</v>
      </c>
      <c r="I19" s="15">
        <v>69</v>
      </c>
      <c r="J19" s="34">
        <v>26.9</v>
      </c>
      <c r="K19" s="14">
        <f t="shared" si="1"/>
        <v>38.98550724637681</v>
      </c>
      <c r="L19" s="15">
        <v>91</v>
      </c>
      <c r="M19" s="16">
        <v>39.5</v>
      </c>
      <c r="N19" s="14">
        <f t="shared" si="8"/>
        <v>43.40659340659341</v>
      </c>
      <c r="O19" s="15">
        <v>154</v>
      </c>
      <c r="P19" s="16">
        <v>4.9</v>
      </c>
      <c r="Q19" s="14">
        <f t="shared" si="9"/>
        <v>3.181818181818182</v>
      </c>
      <c r="R19" s="15">
        <v>327</v>
      </c>
      <c r="S19" s="16">
        <v>49.6</v>
      </c>
      <c r="T19" s="14">
        <f t="shared" si="24"/>
        <v>15.168195718654435</v>
      </c>
      <c r="U19" s="15">
        <v>0</v>
      </c>
      <c r="V19" s="17">
        <v>0</v>
      </c>
      <c r="W19" s="14" t="e">
        <f t="shared" si="10"/>
        <v>#DIV/0!</v>
      </c>
      <c r="X19" s="29">
        <v>200</v>
      </c>
      <c r="Y19" s="17">
        <v>97</v>
      </c>
      <c r="Z19" s="14">
        <f t="shared" si="11"/>
        <v>48.5</v>
      </c>
      <c r="AA19" s="15">
        <v>50</v>
      </c>
      <c r="AB19" s="16">
        <v>50</v>
      </c>
      <c r="AC19" s="14">
        <f t="shared" si="12"/>
        <v>100</v>
      </c>
      <c r="AD19" s="14">
        <v>0</v>
      </c>
      <c r="AE19" s="14">
        <v>0</v>
      </c>
      <c r="AF19" s="14" t="e">
        <f t="shared" si="13"/>
        <v>#DIV/0!</v>
      </c>
      <c r="AG19" s="14">
        <v>0</v>
      </c>
      <c r="AH19" s="14">
        <v>0</v>
      </c>
      <c r="AI19" s="14" t="e">
        <f t="shared" si="14"/>
        <v>#DIV/0!</v>
      </c>
      <c r="AJ19" s="37">
        <v>4109.3</v>
      </c>
      <c r="AK19" s="16">
        <v>1489.4</v>
      </c>
      <c r="AL19" s="14">
        <f t="shared" si="15"/>
        <v>36.244615871316284</v>
      </c>
      <c r="AM19" s="15">
        <v>1836.2</v>
      </c>
      <c r="AN19" s="16">
        <v>1071.1</v>
      </c>
      <c r="AO19" s="14">
        <f t="shared" si="16"/>
        <v>58.332425661692625</v>
      </c>
      <c r="AP19" s="15">
        <v>611.3</v>
      </c>
      <c r="AQ19" s="16">
        <v>175.7</v>
      </c>
      <c r="AR19" s="14">
        <f t="shared" si="25"/>
        <v>28.742025192213315</v>
      </c>
      <c r="AS19" s="27">
        <v>5717</v>
      </c>
      <c r="AT19" s="19">
        <v>1664.3</v>
      </c>
      <c r="AU19" s="14">
        <f t="shared" si="17"/>
        <v>29.111422074514604</v>
      </c>
      <c r="AV19" s="26">
        <v>1573.2</v>
      </c>
      <c r="AW19" s="19">
        <v>711.3</v>
      </c>
      <c r="AX19" s="14">
        <f t="shared" si="18"/>
        <v>45.2135774218154</v>
      </c>
      <c r="AY19" s="21">
        <v>1026.9</v>
      </c>
      <c r="AZ19" s="19">
        <v>513.9</v>
      </c>
      <c r="BA19" s="14">
        <f t="shared" si="2"/>
        <v>50.04382120946538</v>
      </c>
      <c r="BB19" s="27">
        <v>2110.7</v>
      </c>
      <c r="BC19" s="23">
        <v>185</v>
      </c>
      <c r="BD19" s="14">
        <f t="shared" si="19"/>
        <v>8.76486473681717</v>
      </c>
      <c r="BE19" s="21">
        <v>979</v>
      </c>
      <c r="BF19" s="23">
        <v>110.4</v>
      </c>
      <c r="BG19" s="14">
        <f t="shared" si="20"/>
        <v>11.276813074565883</v>
      </c>
      <c r="BH19" s="21">
        <v>801.2</v>
      </c>
      <c r="BI19" s="19">
        <v>471.2</v>
      </c>
      <c r="BJ19" s="14">
        <f t="shared" si="21"/>
        <v>58.81178232651023</v>
      </c>
      <c r="BK19" s="45">
        <v>819.2</v>
      </c>
      <c r="BL19" s="45">
        <v>1547.5</v>
      </c>
      <c r="BM19" s="14">
        <f t="shared" si="22"/>
        <v>188.90380859375</v>
      </c>
      <c r="BN19" s="24">
        <f t="shared" si="3"/>
        <v>819.2000000000007</v>
      </c>
      <c r="BO19" s="24">
        <f t="shared" si="4"/>
        <v>1547.5000000000002</v>
      </c>
      <c r="BP19" s="14">
        <f t="shared" si="23"/>
        <v>188.90380859374986</v>
      </c>
      <c r="BQ19" s="6"/>
      <c r="BR19" s="25"/>
    </row>
    <row r="20" spans="1:70" ht="15.75">
      <c r="A20" s="11">
        <v>11</v>
      </c>
      <c r="B20" s="12" t="s">
        <v>37</v>
      </c>
      <c r="C20" s="14">
        <f t="shared" si="0"/>
        <v>8216.8</v>
      </c>
      <c r="D20" s="14">
        <f t="shared" si="5"/>
        <v>3941.7000000000003</v>
      </c>
      <c r="E20" s="14">
        <f t="shared" si="6"/>
        <v>47.971229675786205</v>
      </c>
      <c r="F20" s="15">
        <v>3084</v>
      </c>
      <c r="G20" s="16">
        <v>1458.4</v>
      </c>
      <c r="H20" s="14">
        <f t="shared" si="7"/>
        <v>47.28923476005188</v>
      </c>
      <c r="I20" s="15">
        <v>420</v>
      </c>
      <c r="J20" s="34">
        <v>190.7</v>
      </c>
      <c r="K20" s="14">
        <f t="shared" si="1"/>
        <v>45.404761904761905</v>
      </c>
      <c r="L20" s="15">
        <v>40</v>
      </c>
      <c r="M20" s="16">
        <v>23.5</v>
      </c>
      <c r="N20" s="14">
        <f t="shared" si="8"/>
        <v>58.75</v>
      </c>
      <c r="O20" s="15">
        <v>535</v>
      </c>
      <c r="P20" s="16">
        <v>20.5</v>
      </c>
      <c r="Q20" s="14">
        <f t="shared" si="9"/>
        <v>3.8317757009345796</v>
      </c>
      <c r="R20" s="15">
        <v>897</v>
      </c>
      <c r="S20" s="16">
        <v>276.3</v>
      </c>
      <c r="T20" s="14">
        <f t="shared" si="24"/>
        <v>30.802675585284284</v>
      </c>
      <c r="U20" s="15">
        <v>0</v>
      </c>
      <c r="V20" s="17">
        <v>0</v>
      </c>
      <c r="W20" s="14" t="e">
        <f t="shared" si="10"/>
        <v>#DIV/0!</v>
      </c>
      <c r="X20" s="15">
        <v>150</v>
      </c>
      <c r="Y20" s="17">
        <v>220.1</v>
      </c>
      <c r="Z20" s="14">
        <f t="shared" si="11"/>
        <v>146.73333333333335</v>
      </c>
      <c r="AA20" s="15">
        <v>300</v>
      </c>
      <c r="AB20" s="16">
        <v>276.9</v>
      </c>
      <c r="AC20" s="14">
        <f t="shared" si="12"/>
        <v>92.3</v>
      </c>
      <c r="AD20" s="14">
        <v>0</v>
      </c>
      <c r="AE20" s="14">
        <v>0</v>
      </c>
      <c r="AF20" s="14" t="e">
        <f t="shared" si="13"/>
        <v>#DIV/0!</v>
      </c>
      <c r="AG20" s="14">
        <v>11</v>
      </c>
      <c r="AH20" s="14">
        <v>15.3</v>
      </c>
      <c r="AI20" s="14">
        <f t="shared" si="14"/>
        <v>139.0909090909091</v>
      </c>
      <c r="AJ20" s="15">
        <v>5132.8</v>
      </c>
      <c r="AK20" s="16">
        <v>2483.3</v>
      </c>
      <c r="AL20" s="14">
        <f t="shared" si="15"/>
        <v>48.3810006234414</v>
      </c>
      <c r="AM20" s="15">
        <v>2938.3</v>
      </c>
      <c r="AN20" s="16">
        <v>1714</v>
      </c>
      <c r="AO20" s="14">
        <f t="shared" si="16"/>
        <v>58.33304972262873</v>
      </c>
      <c r="AP20" s="15">
        <v>130.4</v>
      </c>
      <c r="AQ20" s="16">
        <v>21.7</v>
      </c>
      <c r="AR20" s="14">
        <f t="shared" si="25"/>
        <v>16.641104294478527</v>
      </c>
      <c r="AS20" s="27">
        <v>8576.8</v>
      </c>
      <c r="AT20" s="19">
        <v>3453.7</v>
      </c>
      <c r="AU20" s="14">
        <f t="shared" si="17"/>
        <v>40.26793209588658</v>
      </c>
      <c r="AV20" s="26">
        <v>2442.8</v>
      </c>
      <c r="AW20" s="19">
        <v>1310.6</v>
      </c>
      <c r="AX20" s="14">
        <f t="shared" si="18"/>
        <v>53.65154740461764</v>
      </c>
      <c r="AY20" s="39">
        <v>1842.8</v>
      </c>
      <c r="AZ20" s="19">
        <v>1026.3</v>
      </c>
      <c r="BA20" s="14">
        <f t="shared" si="2"/>
        <v>55.692424571304535</v>
      </c>
      <c r="BB20" s="22">
        <v>2199.8</v>
      </c>
      <c r="BC20" s="23">
        <v>436</v>
      </c>
      <c r="BD20" s="14">
        <f t="shared" si="19"/>
        <v>19.819983634875896</v>
      </c>
      <c r="BE20" s="21">
        <v>1505.6</v>
      </c>
      <c r="BF20" s="23">
        <v>414.8</v>
      </c>
      <c r="BG20" s="14">
        <f t="shared" si="20"/>
        <v>27.550478214665254</v>
      </c>
      <c r="BH20" s="21">
        <v>1957.5</v>
      </c>
      <c r="BI20" s="19">
        <v>947.9</v>
      </c>
      <c r="BJ20" s="14">
        <f t="shared" si="21"/>
        <v>48.42401021711367</v>
      </c>
      <c r="BK20" s="45">
        <v>-360</v>
      </c>
      <c r="BL20" s="45">
        <v>488</v>
      </c>
      <c r="BM20" s="14">
        <f t="shared" si="22"/>
        <v>-135.55555555555557</v>
      </c>
      <c r="BN20" s="24">
        <f t="shared" si="3"/>
        <v>-360</v>
      </c>
      <c r="BO20" s="24">
        <f t="shared" si="4"/>
        <v>488.00000000000045</v>
      </c>
      <c r="BP20" s="14">
        <f t="shared" si="23"/>
        <v>-135.55555555555569</v>
      </c>
      <c r="BQ20" s="6"/>
      <c r="BR20" s="25"/>
    </row>
    <row r="21" spans="1:70" ht="15" customHeight="1">
      <c r="A21" s="11">
        <v>12</v>
      </c>
      <c r="B21" s="12" t="s">
        <v>38</v>
      </c>
      <c r="C21" s="13">
        <f t="shared" si="0"/>
        <v>5027</v>
      </c>
      <c r="D21" s="14">
        <f t="shared" si="5"/>
        <v>2451.5</v>
      </c>
      <c r="E21" s="14">
        <f t="shared" si="6"/>
        <v>48.766660035806645</v>
      </c>
      <c r="F21" s="15">
        <v>710.6</v>
      </c>
      <c r="G21" s="16">
        <v>362.4</v>
      </c>
      <c r="H21" s="14">
        <f t="shared" si="7"/>
        <v>50.999155643118485</v>
      </c>
      <c r="I21" s="15">
        <v>38</v>
      </c>
      <c r="J21" s="16">
        <v>21</v>
      </c>
      <c r="K21" s="14">
        <f t="shared" si="1"/>
        <v>55.26315789473685</v>
      </c>
      <c r="L21" s="15">
        <v>0</v>
      </c>
      <c r="M21" s="16">
        <v>7.1</v>
      </c>
      <c r="N21" s="14" t="e">
        <f t="shared" si="8"/>
        <v>#DIV/0!</v>
      </c>
      <c r="O21" s="15">
        <v>40</v>
      </c>
      <c r="P21" s="16">
        <v>3.1</v>
      </c>
      <c r="Q21" s="14">
        <f t="shared" si="9"/>
        <v>7.75</v>
      </c>
      <c r="R21" s="15">
        <v>205.7</v>
      </c>
      <c r="S21" s="16">
        <v>49.9</v>
      </c>
      <c r="T21" s="14">
        <f t="shared" si="24"/>
        <v>24.258629071463297</v>
      </c>
      <c r="U21" s="15">
        <v>0</v>
      </c>
      <c r="V21" s="17">
        <v>0</v>
      </c>
      <c r="W21" s="14" t="e">
        <f t="shared" si="10"/>
        <v>#DIV/0!</v>
      </c>
      <c r="X21" s="29">
        <v>52</v>
      </c>
      <c r="Y21" s="17">
        <v>32</v>
      </c>
      <c r="Z21" s="14">
        <f t="shared" si="11"/>
        <v>61.53846153846154</v>
      </c>
      <c r="AA21" s="15">
        <v>6</v>
      </c>
      <c r="AB21" s="16">
        <v>4.2</v>
      </c>
      <c r="AC21" s="14">
        <f t="shared" si="12"/>
        <v>70</v>
      </c>
      <c r="AD21" s="14">
        <v>0</v>
      </c>
      <c r="AE21" s="14">
        <v>0</v>
      </c>
      <c r="AF21" s="14" t="e">
        <f t="shared" si="13"/>
        <v>#DIV/0!</v>
      </c>
      <c r="AG21" s="14">
        <v>0</v>
      </c>
      <c r="AH21" s="14">
        <v>0.6</v>
      </c>
      <c r="AI21" s="14" t="e">
        <f t="shared" si="14"/>
        <v>#DIV/0!</v>
      </c>
      <c r="AJ21" s="15">
        <v>4316.4</v>
      </c>
      <c r="AK21" s="16">
        <v>2089.1</v>
      </c>
      <c r="AL21" s="14">
        <f t="shared" si="15"/>
        <v>48.39912890371606</v>
      </c>
      <c r="AM21" s="15">
        <v>1181.6</v>
      </c>
      <c r="AN21" s="16">
        <v>689.3</v>
      </c>
      <c r="AO21" s="14">
        <f t="shared" si="16"/>
        <v>58.33615436696006</v>
      </c>
      <c r="AP21" s="15">
        <v>2080</v>
      </c>
      <c r="AQ21" s="16">
        <v>966.5</v>
      </c>
      <c r="AR21" s="14">
        <f t="shared" si="25"/>
        <v>46.46634615384615</v>
      </c>
      <c r="AS21" s="27">
        <v>5057.9</v>
      </c>
      <c r="AT21" s="19">
        <v>2220.8</v>
      </c>
      <c r="AU21" s="14">
        <f t="shared" si="17"/>
        <v>43.90755056446352</v>
      </c>
      <c r="AV21" s="40">
        <v>1268.9</v>
      </c>
      <c r="AW21" s="19">
        <v>755</v>
      </c>
      <c r="AX21" s="14">
        <f t="shared" si="18"/>
        <v>59.50035463787532</v>
      </c>
      <c r="AY21" s="39">
        <v>981.2</v>
      </c>
      <c r="AZ21" s="19">
        <v>548.7</v>
      </c>
      <c r="BA21" s="14">
        <f t="shared" si="2"/>
        <v>55.92132083163474</v>
      </c>
      <c r="BB21" s="44">
        <v>1169.5</v>
      </c>
      <c r="BC21" s="23">
        <v>190</v>
      </c>
      <c r="BD21" s="14">
        <f t="shared" si="19"/>
        <v>16.246259085079092</v>
      </c>
      <c r="BE21" s="21">
        <v>1083.1</v>
      </c>
      <c r="BF21" s="23">
        <v>505.4</v>
      </c>
      <c r="BG21" s="14">
        <f t="shared" si="20"/>
        <v>46.662358046348444</v>
      </c>
      <c r="BH21" s="21">
        <v>1444.4</v>
      </c>
      <c r="BI21" s="19">
        <v>744.9</v>
      </c>
      <c r="BJ21" s="14">
        <f t="shared" si="21"/>
        <v>51.571586818055934</v>
      </c>
      <c r="BK21" s="45">
        <v>-30.9</v>
      </c>
      <c r="BL21" s="45">
        <v>230.7</v>
      </c>
      <c r="BM21" s="14">
        <f t="shared" si="22"/>
        <v>-746.6019417475728</v>
      </c>
      <c r="BN21" s="24">
        <f t="shared" si="3"/>
        <v>-30.899999999999636</v>
      </c>
      <c r="BO21" s="24">
        <f t="shared" si="4"/>
        <v>230.69999999999982</v>
      </c>
      <c r="BP21" s="14">
        <f t="shared" si="23"/>
        <v>-746.601941747581</v>
      </c>
      <c r="BQ21" s="6"/>
      <c r="BR21" s="25"/>
    </row>
    <row r="22" spans="1:70" ht="15.75">
      <c r="A22" s="11">
        <v>13</v>
      </c>
      <c r="B22" s="12" t="s">
        <v>39</v>
      </c>
      <c r="C22" s="13">
        <f t="shared" si="0"/>
        <v>6864.7</v>
      </c>
      <c r="D22" s="14">
        <f t="shared" si="5"/>
        <v>3302</v>
      </c>
      <c r="E22" s="14">
        <f t="shared" si="6"/>
        <v>48.10115518522296</v>
      </c>
      <c r="F22" s="37">
        <v>1154.8</v>
      </c>
      <c r="G22" s="16">
        <v>509.3</v>
      </c>
      <c r="H22" s="14">
        <f t="shared" si="7"/>
        <v>44.102874956702465</v>
      </c>
      <c r="I22" s="15">
        <v>36</v>
      </c>
      <c r="J22" s="16">
        <v>19.3</v>
      </c>
      <c r="K22" s="14">
        <f t="shared" si="1"/>
        <v>53.61111111111111</v>
      </c>
      <c r="L22" s="15">
        <v>15</v>
      </c>
      <c r="M22" s="34">
        <v>14.6</v>
      </c>
      <c r="N22" s="14">
        <f t="shared" si="8"/>
        <v>97.33333333333333</v>
      </c>
      <c r="O22" s="15">
        <v>92</v>
      </c>
      <c r="P22" s="16">
        <v>2.5</v>
      </c>
      <c r="Q22" s="14">
        <f t="shared" si="9"/>
        <v>2.717391304347826</v>
      </c>
      <c r="R22" s="15">
        <v>390</v>
      </c>
      <c r="S22" s="16">
        <v>50</v>
      </c>
      <c r="T22" s="14">
        <f t="shared" si="24"/>
        <v>12.82051282051282</v>
      </c>
      <c r="U22" s="15">
        <v>0</v>
      </c>
      <c r="V22" s="17">
        <v>0</v>
      </c>
      <c r="W22" s="14" t="e">
        <f t="shared" si="10"/>
        <v>#DIV/0!</v>
      </c>
      <c r="X22" s="29">
        <v>80</v>
      </c>
      <c r="Y22" s="17">
        <v>100.1</v>
      </c>
      <c r="Z22" s="14">
        <f t="shared" si="11"/>
        <v>125.125</v>
      </c>
      <c r="AA22" s="15">
        <v>30</v>
      </c>
      <c r="AB22" s="16">
        <v>8</v>
      </c>
      <c r="AC22" s="14">
        <f t="shared" si="12"/>
        <v>26.666666666666668</v>
      </c>
      <c r="AD22" s="14">
        <v>0</v>
      </c>
      <c r="AE22" s="14">
        <v>0</v>
      </c>
      <c r="AF22" s="14" t="e">
        <f t="shared" si="13"/>
        <v>#DIV/0!</v>
      </c>
      <c r="AG22" s="14">
        <v>0</v>
      </c>
      <c r="AH22" s="14">
        <v>0</v>
      </c>
      <c r="AI22" s="14" t="e">
        <f t="shared" si="14"/>
        <v>#DIV/0!</v>
      </c>
      <c r="AJ22" s="15">
        <v>5709.9</v>
      </c>
      <c r="AK22" s="16">
        <v>2792.7</v>
      </c>
      <c r="AL22" s="14">
        <f t="shared" si="15"/>
        <v>48.90978826249146</v>
      </c>
      <c r="AM22" s="15">
        <v>1814.8</v>
      </c>
      <c r="AN22" s="16">
        <v>1058.6</v>
      </c>
      <c r="AO22" s="14">
        <f t="shared" si="16"/>
        <v>58.33149658364558</v>
      </c>
      <c r="AP22" s="15">
        <v>1891.4</v>
      </c>
      <c r="AQ22" s="16">
        <v>566.9</v>
      </c>
      <c r="AR22" s="14">
        <f t="shared" si="25"/>
        <v>29.972507137570055</v>
      </c>
      <c r="AS22" s="27">
        <v>6964.6</v>
      </c>
      <c r="AT22" s="19">
        <v>2742.9</v>
      </c>
      <c r="AU22" s="14">
        <f t="shared" si="17"/>
        <v>39.38345346466416</v>
      </c>
      <c r="AV22" s="26">
        <v>1567.6</v>
      </c>
      <c r="AW22" s="19">
        <v>825.2</v>
      </c>
      <c r="AX22" s="14">
        <f t="shared" si="18"/>
        <v>52.64097984179639</v>
      </c>
      <c r="AY22" s="39">
        <v>1104.9</v>
      </c>
      <c r="AZ22" s="19">
        <v>566.3</v>
      </c>
      <c r="BA22" s="14">
        <f t="shared" si="2"/>
        <v>51.25350710471535</v>
      </c>
      <c r="BB22" s="27">
        <v>2706.7</v>
      </c>
      <c r="BC22" s="23">
        <v>876.2</v>
      </c>
      <c r="BD22" s="14">
        <f t="shared" si="19"/>
        <v>32.3715225181956</v>
      </c>
      <c r="BE22" s="21">
        <v>883.1</v>
      </c>
      <c r="BF22" s="23">
        <v>237.4</v>
      </c>
      <c r="BG22" s="14">
        <f t="shared" si="20"/>
        <v>26.882572755067375</v>
      </c>
      <c r="BH22" s="21">
        <v>1673.3</v>
      </c>
      <c r="BI22" s="43">
        <v>719.9</v>
      </c>
      <c r="BJ22" s="14">
        <f t="shared" si="21"/>
        <v>43.02276937787605</v>
      </c>
      <c r="BK22" s="45">
        <v>-99.9</v>
      </c>
      <c r="BL22" s="45">
        <v>559.1</v>
      </c>
      <c r="BM22" s="14">
        <f t="shared" si="22"/>
        <v>-559.6596596596597</v>
      </c>
      <c r="BN22" s="24">
        <f t="shared" si="3"/>
        <v>-99.90000000000055</v>
      </c>
      <c r="BO22" s="24">
        <f t="shared" si="4"/>
        <v>559.0999999999999</v>
      </c>
      <c r="BP22" s="14">
        <f t="shared" si="23"/>
        <v>-559.6596596596565</v>
      </c>
      <c r="BQ22" s="6"/>
      <c r="BR22" s="25"/>
    </row>
    <row r="23" spans="1:70" ht="15.75">
      <c r="A23" s="11">
        <v>14</v>
      </c>
      <c r="B23" s="12" t="s">
        <v>40</v>
      </c>
      <c r="C23" s="13">
        <f t="shared" si="0"/>
        <v>4749.1</v>
      </c>
      <c r="D23" s="14">
        <f t="shared" si="5"/>
        <v>1859.4</v>
      </c>
      <c r="E23" s="14">
        <f t="shared" si="6"/>
        <v>39.152681560716765</v>
      </c>
      <c r="F23" s="37">
        <v>1108.2</v>
      </c>
      <c r="G23" s="16">
        <v>463.1</v>
      </c>
      <c r="H23" s="14">
        <f t="shared" si="7"/>
        <v>41.78848583288215</v>
      </c>
      <c r="I23" s="15">
        <v>34</v>
      </c>
      <c r="J23" s="16">
        <v>18.1</v>
      </c>
      <c r="K23" s="14">
        <f t="shared" si="1"/>
        <v>53.23529411764706</v>
      </c>
      <c r="L23" s="15">
        <v>24</v>
      </c>
      <c r="M23" s="16">
        <v>29.1</v>
      </c>
      <c r="N23" s="14">
        <f t="shared" si="8"/>
        <v>121.25000000000001</v>
      </c>
      <c r="O23" s="15">
        <v>49</v>
      </c>
      <c r="P23" s="16">
        <v>0.2</v>
      </c>
      <c r="Q23" s="14">
        <f t="shared" si="9"/>
        <v>0.40816326530612246</v>
      </c>
      <c r="R23" s="15">
        <v>342</v>
      </c>
      <c r="S23" s="16">
        <v>30</v>
      </c>
      <c r="T23" s="14">
        <f t="shared" si="24"/>
        <v>8.771929824561402</v>
      </c>
      <c r="U23" s="15">
        <v>0</v>
      </c>
      <c r="V23" s="17">
        <v>0</v>
      </c>
      <c r="W23" s="14" t="e">
        <f t="shared" si="10"/>
        <v>#DIV/0!</v>
      </c>
      <c r="X23" s="29">
        <v>300</v>
      </c>
      <c r="Y23" s="17">
        <v>150</v>
      </c>
      <c r="Z23" s="14">
        <f t="shared" si="11"/>
        <v>50</v>
      </c>
      <c r="AA23" s="15">
        <v>9</v>
      </c>
      <c r="AB23" s="16">
        <v>15.5</v>
      </c>
      <c r="AC23" s="14">
        <f t="shared" si="12"/>
        <v>172.22222222222223</v>
      </c>
      <c r="AD23" s="14">
        <v>0</v>
      </c>
      <c r="AE23" s="14">
        <v>0</v>
      </c>
      <c r="AF23" s="14" t="e">
        <f t="shared" si="13"/>
        <v>#DIV/0!</v>
      </c>
      <c r="AG23" s="14">
        <v>0</v>
      </c>
      <c r="AH23" s="14">
        <v>0</v>
      </c>
      <c r="AI23" s="14" t="e">
        <f t="shared" si="14"/>
        <v>#DIV/0!</v>
      </c>
      <c r="AJ23" s="15">
        <v>3640.9</v>
      </c>
      <c r="AK23" s="16">
        <v>1396.3</v>
      </c>
      <c r="AL23" s="14">
        <f t="shared" si="15"/>
        <v>38.35040786618693</v>
      </c>
      <c r="AM23" s="15">
        <v>1031.3</v>
      </c>
      <c r="AN23" s="16">
        <v>601.6</v>
      </c>
      <c r="AO23" s="14">
        <f t="shared" si="16"/>
        <v>58.33414137496364</v>
      </c>
      <c r="AP23" s="15">
        <v>1827.7</v>
      </c>
      <c r="AQ23" s="16">
        <v>558.8</v>
      </c>
      <c r="AR23" s="14">
        <v>2</v>
      </c>
      <c r="AS23" s="27">
        <v>4844.8</v>
      </c>
      <c r="AT23" s="35">
        <v>1666.5</v>
      </c>
      <c r="AU23" s="14">
        <f t="shared" si="17"/>
        <v>34.397704755614264</v>
      </c>
      <c r="AV23" s="40">
        <v>1355.2</v>
      </c>
      <c r="AW23" s="19">
        <v>618.2</v>
      </c>
      <c r="AX23" s="14">
        <f t="shared" si="18"/>
        <v>45.616883116883116</v>
      </c>
      <c r="AY23" s="39">
        <v>871.4</v>
      </c>
      <c r="AZ23" s="19">
        <v>377.6</v>
      </c>
      <c r="BA23" s="14">
        <f t="shared" si="2"/>
        <v>43.33256828092725</v>
      </c>
      <c r="BB23" s="27">
        <v>1084.8</v>
      </c>
      <c r="BC23" s="23">
        <v>204</v>
      </c>
      <c r="BD23" s="14">
        <f t="shared" si="19"/>
        <v>18.805309734513276</v>
      </c>
      <c r="BE23" s="21">
        <v>693.3</v>
      </c>
      <c r="BF23" s="23">
        <v>66</v>
      </c>
      <c r="BG23" s="14">
        <f t="shared" si="20"/>
        <v>9.519688446559933</v>
      </c>
      <c r="BH23" s="21">
        <v>1619.6</v>
      </c>
      <c r="BI23" s="19">
        <v>729.4</v>
      </c>
      <c r="BJ23" s="14">
        <f t="shared" si="21"/>
        <v>45.03581131143493</v>
      </c>
      <c r="BK23" s="45">
        <v>-95.7</v>
      </c>
      <c r="BL23" s="45">
        <v>192.9</v>
      </c>
      <c r="BM23" s="14">
        <f t="shared" si="22"/>
        <v>-201.56739811912226</v>
      </c>
      <c r="BN23" s="24">
        <f t="shared" si="3"/>
        <v>-95.69999999999982</v>
      </c>
      <c r="BO23" s="24">
        <f t="shared" si="4"/>
        <v>192.9000000000001</v>
      </c>
      <c r="BP23" s="14">
        <f t="shared" si="23"/>
        <v>-201.56739811912274</v>
      </c>
      <c r="BQ23" s="6"/>
      <c r="BR23" s="25"/>
    </row>
    <row r="24" spans="1:70" ht="15.75">
      <c r="A24" s="11">
        <v>15</v>
      </c>
      <c r="B24" s="12" t="s">
        <v>41</v>
      </c>
      <c r="C24" s="13">
        <f t="shared" si="0"/>
        <v>4609.2</v>
      </c>
      <c r="D24" s="14">
        <f t="shared" si="5"/>
        <v>1940</v>
      </c>
      <c r="E24" s="14">
        <f t="shared" si="6"/>
        <v>42.089733576325614</v>
      </c>
      <c r="F24" s="15">
        <v>864.5</v>
      </c>
      <c r="G24" s="17">
        <v>324.9</v>
      </c>
      <c r="H24" s="14">
        <f t="shared" si="7"/>
        <v>37.582417582417584</v>
      </c>
      <c r="I24" s="15">
        <v>89</v>
      </c>
      <c r="J24" s="16">
        <v>48.5</v>
      </c>
      <c r="K24" s="14">
        <f t="shared" si="1"/>
        <v>54.49438202247191</v>
      </c>
      <c r="L24" s="15">
        <v>47</v>
      </c>
      <c r="M24" s="16">
        <v>48.7</v>
      </c>
      <c r="N24" s="14">
        <f t="shared" si="8"/>
        <v>103.61702127659575</v>
      </c>
      <c r="O24" s="15">
        <v>133.7</v>
      </c>
      <c r="P24" s="16">
        <v>5.3</v>
      </c>
      <c r="Q24" s="14">
        <f t="shared" si="9"/>
        <v>3.9640987284966345</v>
      </c>
      <c r="R24" s="15">
        <v>300</v>
      </c>
      <c r="S24" s="16">
        <v>35.3</v>
      </c>
      <c r="T24" s="14">
        <f t="shared" si="24"/>
        <v>11.766666666666666</v>
      </c>
      <c r="U24" s="15">
        <v>0</v>
      </c>
      <c r="V24" s="17">
        <v>0</v>
      </c>
      <c r="W24" s="14" t="e">
        <f t="shared" si="10"/>
        <v>#DIV/0!</v>
      </c>
      <c r="X24" s="29">
        <v>52</v>
      </c>
      <c r="Y24" s="17">
        <v>45.5</v>
      </c>
      <c r="Z24" s="14">
        <f t="shared" si="11"/>
        <v>87.5</v>
      </c>
      <c r="AA24" s="15">
        <v>0</v>
      </c>
      <c r="AB24" s="16">
        <v>0</v>
      </c>
      <c r="AC24" s="14" t="e">
        <f t="shared" si="12"/>
        <v>#DIV/0!</v>
      </c>
      <c r="AD24" s="14">
        <v>0</v>
      </c>
      <c r="AE24" s="14">
        <v>0</v>
      </c>
      <c r="AF24" s="14" t="e">
        <f t="shared" si="13"/>
        <v>#DIV/0!</v>
      </c>
      <c r="AG24" s="14">
        <v>20</v>
      </c>
      <c r="AH24" s="14">
        <v>5.8</v>
      </c>
      <c r="AI24" s="14">
        <f t="shared" si="14"/>
        <v>28.999999999999996</v>
      </c>
      <c r="AJ24" s="15">
        <v>3744.7</v>
      </c>
      <c r="AK24" s="16">
        <v>1615.1</v>
      </c>
      <c r="AL24" s="14">
        <f t="shared" si="15"/>
        <v>43.1302908110129</v>
      </c>
      <c r="AM24" s="15">
        <v>1083.3</v>
      </c>
      <c r="AN24" s="16">
        <v>631.9</v>
      </c>
      <c r="AO24" s="14">
        <f t="shared" si="16"/>
        <v>58.33102557001754</v>
      </c>
      <c r="AP24" s="37">
        <v>1605.5</v>
      </c>
      <c r="AQ24" s="16">
        <v>683.4</v>
      </c>
      <c r="AR24" s="14">
        <f t="shared" si="25"/>
        <v>42.566178760510745</v>
      </c>
      <c r="AS24" s="27">
        <v>4704.2</v>
      </c>
      <c r="AT24" s="19">
        <v>1679.1</v>
      </c>
      <c r="AU24" s="14">
        <f t="shared" si="17"/>
        <v>35.6936354746822</v>
      </c>
      <c r="AV24" s="26">
        <v>1211.4</v>
      </c>
      <c r="AW24" s="19">
        <v>620.6</v>
      </c>
      <c r="AX24" s="14">
        <f t="shared" si="18"/>
        <v>51.229981839194316</v>
      </c>
      <c r="AY24" s="21">
        <v>743.5</v>
      </c>
      <c r="AZ24" s="19">
        <v>392.5</v>
      </c>
      <c r="BA24" s="14">
        <f t="shared" si="2"/>
        <v>52.790854068594484</v>
      </c>
      <c r="BB24" s="27">
        <v>1254.1</v>
      </c>
      <c r="BC24" s="23">
        <v>137.8</v>
      </c>
      <c r="BD24" s="14">
        <f t="shared" si="19"/>
        <v>10.98795949286341</v>
      </c>
      <c r="BE24" s="21">
        <v>835.6</v>
      </c>
      <c r="BF24" s="23">
        <v>122.6</v>
      </c>
      <c r="BG24" s="14">
        <f t="shared" si="20"/>
        <v>14.672091910004786</v>
      </c>
      <c r="BH24" s="21">
        <v>1311.1</v>
      </c>
      <c r="BI24" s="19">
        <v>751.4</v>
      </c>
      <c r="BJ24" s="14">
        <f t="shared" si="21"/>
        <v>57.310655175043856</v>
      </c>
      <c r="BK24" s="45">
        <v>-95</v>
      </c>
      <c r="BL24" s="45">
        <v>260.9</v>
      </c>
      <c r="BM24" s="14">
        <f t="shared" si="22"/>
        <v>-274.6315789473684</v>
      </c>
      <c r="BN24" s="24">
        <f t="shared" si="3"/>
        <v>-95</v>
      </c>
      <c r="BO24" s="24">
        <f t="shared" si="4"/>
        <v>260.9000000000001</v>
      </c>
      <c r="BP24" s="14">
        <f t="shared" si="23"/>
        <v>-274.6315789473685</v>
      </c>
      <c r="BQ24" s="6"/>
      <c r="BR24" s="25"/>
    </row>
    <row r="25" spans="1:70" ht="15" customHeight="1">
      <c r="A25" s="11">
        <v>16</v>
      </c>
      <c r="B25" s="12" t="s">
        <v>42</v>
      </c>
      <c r="C25" s="13">
        <f t="shared" si="0"/>
        <v>4427.9</v>
      </c>
      <c r="D25" s="14">
        <f t="shared" si="5"/>
        <v>1411.4</v>
      </c>
      <c r="E25" s="14">
        <f t="shared" si="6"/>
        <v>31.87515526547574</v>
      </c>
      <c r="F25" s="15">
        <v>823.4</v>
      </c>
      <c r="G25" s="16">
        <v>475.6</v>
      </c>
      <c r="H25" s="14">
        <f t="shared" si="7"/>
        <v>57.760505222249215</v>
      </c>
      <c r="I25" s="15">
        <v>91.5</v>
      </c>
      <c r="J25" s="16">
        <v>56.3</v>
      </c>
      <c r="K25" s="14">
        <f t="shared" si="1"/>
        <v>61.53005464480874</v>
      </c>
      <c r="L25" s="15">
        <v>170</v>
      </c>
      <c r="M25" s="16">
        <v>231.6</v>
      </c>
      <c r="N25" s="14">
        <f t="shared" si="8"/>
        <v>136.23529411764704</v>
      </c>
      <c r="O25" s="15">
        <v>53</v>
      </c>
      <c r="P25" s="16">
        <v>0.7</v>
      </c>
      <c r="Q25" s="14">
        <f t="shared" si="9"/>
        <v>1.320754716981132</v>
      </c>
      <c r="R25" s="15">
        <v>258</v>
      </c>
      <c r="S25" s="38">
        <v>27</v>
      </c>
      <c r="T25" s="14">
        <f t="shared" si="24"/>
        <v>10.465116279069768</v>
      </c>
      <c r="U25" s="15">
        <v>0</v>
      </c>
      <c r="V25" s="17">
        <v>0</v>
      </c>
      <c r="W25" s="14" t="e">
        <f t="shared" si="10"/>
        <v>#DIV/0!</v>
      </c>
      <c r="X25" s="29">
        <v>33</v>
      </c>
      <c r="Y25" s="17">
        <v>24.8</v>
      </c>
      <c r="Z25" s="14">
        <f t="shared" si="11"/>
        <v>75.15151515151516</v>
      </c>
      <c r="AA25" s="15">
        <v>0</v>
      </c>
      <c r="AB25" s="16">
        <v>0</v>
      </c>
      <c r="AC25" s="14" t="e">
        <f t="shared" si="12"/>
        <v>#DIV/0!</v>
      </c>
      <c r="AD25" s="14">
        <v>0</v>
      </c>
      <c r="AE25" s="14">
        <v>0</v>
      </c>
      <c r="AF25" s="14" t="e">
        <f t="shared" si="13"/>
        <v>#DIV/0!</v>
      </c>
      <c r="AG25" s="14">
        <v>0</v>
      </c>
      <c r="AH25" s="14">
        <v>0</v>
      </c>
      <c r="AI25" s="14" t="e">
        <f t="shared" si="14"/>
        <v>#DIV/0!</v>
      </c>
      <c r="AJ25" s="15">
        <v>3604.5</v>
      </c>
      <c r="AK25" s="16">
        <v>935.8</v>
      </c>
      <c r="AL25" s="14">
        <f t="shared" si="15"/>
        <v>25.96199195450132</v>
      </c>
      <c r="AM25" s="15">
        <v>628.5</v>
      </c>
      <c r="AN25" s="16">
        <v>366.6</v>
      </c>
      <c r="AO25" s="14">
        <f>AN25/AM25*100</f>
        <v>58.3293556085919</v>
      </c>
      <c r="AP25" s="15">
        <v>1212.4</v>
      </c>
      <c r="AQ25" s="16">
        <v>516.8</v>
      </c>
      <c r="AR25" s="14">
        <f t="shared" si="25"/>
        <v>42.626195974925764</v>
      </c>
      <c r="AS25" s="27">
        <v>4474.9</v>
      </c>
      <c r="AT25" s="43">
        <v>1194</v>
      </c>
      <c r="AU25" s="14">
        <f t="shared" si="17"/>
        <v>26.682160495206595</v>
      </c>
      <c r="AV25" s="26">
        <v>1165.7</v>
      </c>
      <c r="AW25" s="19">
        <v>596.5</v>
      </c>
      <c r="AX25" s="14">
        <f t="shared" si="18"/>
        <v>51.17097023247834</v>
      </c>
      <c r="AY25" s="21">
        <v>748.1</v>
      </c>
      <c r="AZ25" s="19">
        <v>381.8</v>
      </c>
      <c r="BA25" s="14">
        <f t="shared" si="2"/>
        <v>51.035957759657805</v>
      </c>
      <c r="BB25" s="27">
        <v>690.2</v>
      </c>
      <c r="BC25" s="23">
        <v>21.3</v>
      </c>
      <c r="BD25" s="14">
        <f t="shared" si="19"/>
        <v>3.0860620110113013</v>
      </c>
      <c r="BE25" s="21">
        <v>846.5</v>
      </c>
      <c r="BF25" s="23">
        <v>124.1</v>
      </c>
      <c r="BG25" s="14">
        <f t="shared" si="20"/>
        <v>14.660366213821618</v>
      </c>
      <c r="BH25" s="39">
        <v>1642.2</v>
      </c>
      <c r="BI25" s="19">
        <v>359.9</v>
      </c>
      <c r="BJ25" s="14">
        <f t="shared" si="21"/>
        <v>21.915722810863475</v>
      </c>
      <c r="BK25" s="45">
        <v>-47</v>
      </c>
      <c r="BL25" s="45">
        <v>217.4</v>
      </c>
      <c r="BM25" s="14">
        <f t="shared" si="22"/>
        <v>-462.5531914893617</v>
      </c>
      <c r="BN25" s="24">
        <f t="shared" si="3"/>
        <v>-47</v>
      </c>
      <c r="BO25" s="24">
        <f t="shared" si="4"/>
        <v>217.4000000000001</v>
      </c>
      <c r="BP25" s="14">
        <f t="shared" si="23"/>
        <v>-462.5531914893619</v>
      </c>
      <c r="BQ25" s="6"/>
      <c r="BR25" s="25"/>
    </row>
    <row r="26" spans="1:70" ht="15.75">
      <c r="A26" s="11">
        <v>17</v>
      </c>
      <c r="B26" s="12" t="s">
        <v>43</v>
      </c>
      <c r="C26" s="13">
        <f t="shared" si="0"/>
        <v>4783.7</v>
      </c>
      <c r="D26" s="14">
        <f t="shared" si="5"/>
        <v>2197.4</v>
      </c>
      <c r="E26" s="14">
        <f t="shared" si="6"/>
        <v>45.93515479649644</v>
      </c>
      <c r="F26" s="15">
        <v>1072.3</v>
      </c>
      <c r="G26" s="16">
        <v>643.1</v>
      </c>
      <c r="H26" s="14">
        <f t="shared" si="7"/>
        <v>59.973887904504345</v>
      </c>
      <c r="I26" s="15">
        <v>38</v>
      </c>
      <c r="J26" s="16">
        <v>17.7</v>
      </c>
      <c r="K26" s="14">
        <f t="shared" si="1"/>
        <v>46.578947368421055</v>
      </c>
      <c r="L26" s="15">
        <v>3.5</v>
      </c>
      <c r="M26" s="16">
        <v>158.5</v>
      </c>
      <c r="N26" s="14">
        <f t="shared" si="8"/>
        <v>4528.571428571428</v>
      </c>
      <c r="O26" s="15">
        <v>132</v>
      </c>
      <c r="P26" s="16">
        <v>15.5</v>
      </c>
      <c r="Q26" s="14">
        <f t="shared" si="9"/>
        <v>11.742424242424242</v>
      </c>
      <c r="R26" s="15">
        <v>360</v>
      </c>
      <c r="S26" s="16">
        <v>76.3</v>
      </c>
      <c r="T26" s="14">
        <f t="shared" si="24"/>
        <v>21.194444444444443</v>
      </c>
      <c r="U26" s="15">
        <v>0</v>
      </c>
      <c r="V26" s="17">
        <v>0</v>
      </c>
      <c r="W26" s="14" t="e">
        <f t="shared" si="10"/>
        <v>#DIV/0!</v>
      </c>
      <c r="X26" s="29">
        <v>110</v>
      </c>
      <c r="Y26" s="17">
        <v>113.9</v>
      </c>
      <c r="Z26" s="14">
        <f t="shared" si="11"/>
        <v>103.54545454545455</v>
      </c>
      <c r="AA26" s="15">
        <v>10</v>
      </c>
      <c r="AB26" s="16">
        <v>7.1</v>
      </c>
      <c r="AC26" s="14">
        <f t="shared" si="12"/>
        <v>71</v>
      </c>
      <c r="AD26" s="14">
        <v>0</v>
      </c>
      <c r="AE26" s="14">
        <v>0</v>
      </c>
      <c r="AF26" s="14" t="e">
        <f t="shared" si="13"/>
        <v>#DIV/0!</v>
      </c>
      <c r="AG26" s="14">
        <v>0</v>
      </c>
      <c r="AH26" s="14">
        <v>0</v>
      </c>
      <c r="AI26" s="14" t="e">
        <f t="shared" si="14"/>
        <v>#DIV/0!</v>
      </c>
      <c r="AJ26" s="15">
        <v>3711.4</v>
      </c>
      <c r="AK26" s="16">
        <v>1554.3</v>
      </c>
      <c r="AL26" s="14">
        <f t="shared" si="15"/>
        <v>41.8790752815649</v>
      </c>
      <c r="AM26" s="15">
        <v>1586.6</v>
      </c>
      <c r="AN26" s="16">
        <v>925.5</v>
      </c>
      <c r="AO26" s="14">
        <f t="shared" si="16"/>
        <v>58.33228286902812</v>
      </c>
      <c r="AP26" s="15">
        <v>1163.9</v>
      </c>
      <c r="AQ26" s="16">
        <v>396.4</v>
      </c>
      <c r="AR26" s="14">
        <f t="shared" si="25"/>
        <v>34.05790875504768</v>
      </c>
      <c r="AS26" s="27">
        <v>4753.7</v>
      </c>
      <c r="AT26" s="19">
        <v>1771.4</v>
      </c>
      <c r="AU26" s="14">
        <f t="shared" si="17"/>
        <v>37.26360519174538</v>
      </c>
      <c r="AV26" s="26">
        <v>1246.8</v>
      </c>
      <c r="AW26" s="19">
        <v>651.6</v>
      </c>
      <c r="AX26" s="14">
        <f t="shared" si="18"/>
        <v>52.261790182868154</v>
      </c>
      <c r="AY26" s="21">
        <v>960.7</v>
      </c>
      <c r="AZ26" s="19">
        <v>505.1</v>
      </c>
      <c r="BA26" s="14">
        <f t="shared" si="2"/>
        <v>52.576246486936604</v>
      </c>
      <c r="BB26" s="27">
        <v>1294.8</v>
      </c>
      <c r="BC26" s="23">
        <v>215.2</v>
      </c>
      <c r="BD26" s="14">
        <f t="shared" si="19"/>
        <v>16.620327463700956</v>
      </c>
      <c r="BE26" s="21">
        <v>667.2</v>
      </c>
      <c r="BF26" s="23">
        <v>95.6</v>
      </c>
      <c r="BG26" s="14">
        <f t="shared" si="20"/>
        <v>14.328537170263786</v>
      </c>
      <c r="BH26" s="21">
        <v>1452.9</v>
      </c>
      <c r="BI26" s="43">
        <v>764</v>
      </c>
      <c r="BJ26" s="14">
        <f t="shared" si="21"/>
        <v>52.58448620001376</v>
      </c>
      <c r="BK26" s="45">
        <v>30</v>
      </c>
      <c r="BL26" s="45">
        <v>426</v>
      </c>
      <c r="BM26" s="14">
        <f t="shared" si="22"/>
        <v>1420</v>
      </c>
      <c r="BN26" s="24">
        <f t="shared" si="3"/>
        <v>30</v>
      </c>
      <c r="BO26" s="24">
        <f t="shared" si="4"/>
        <v>426</v>
      </c>
      <c r="BP26" s="14">
        <f t="shared" si="23"/>
        <v>1420</v>
      </c>
      <c r="BQ26" s="6"/>
      <c r="BR26" s="25"/>
    </row>
    <row r="27" spans="1:70" ht="15.75">
      <c r="A27" s="11">
        <v>18</v>
      </c>
      <c r="B27" s="12" t="s">
        <v>44</v>
      </c>
      <c r="C27" s="13">
        <f t="shared" si="0"/>
        <v>4946.3</v>
      </c>
      <c r="D27" s="33">
        <f t="shared" si="5"/>
        <v>1972.6</v>
      </c>
      <c r="E27" s="14">
        <f t="shared" si="6"/>
        <v>39.88031457857388</v>
      </c>
      <c r="F27" s="15">
        <v>990.7</v>
      </c>
      <c r="G27" s="34">
        <v>534.3</v>
      </c>
      <c r="H27" s="14">
        <f t="shared" si="7"/>
        <v>53.93156354093065</v>
      </c>
      <c r="I27" s="15">
        <v>30</v>
      </c>
      <c r="J27" s="38">
        <v>13.1</v>
      </c>
      <c r="K27" s="14">
        <f t="shared" si="1"/>
        <v>43.666666666666664</v>
      </c>
      <c r="L27" s="15">
        <v>0</v>
      </c>
      <c r="M27" s="16">
        <v>0</v>
      </c>
      <c r="N27" s="14" t="e">
        <f t="shared" si="8"/>
        <v>#DIV/0!</v>
      </c>
      <c r="O27" s="15">
        <v>45</v>
      </c>
      <c r="P27" s="16">
        <v>3.2</v>
      </c>
      <c r="Q27" s="14">
        <f t="shared" si="9"/>
        <v>7.111111111111111</v>
      </c>
      <c r="R27" s="15">
        <v>237</v>
      </c>
      <c r="S27" s="16">
        <v>29.1</v>
      </c>
      <c r="T27" s="14">
        <f t="shared" si="24"/>
        <v>12.278481012658228</v>
      </c>
      <c r="U27" s="15">
        <v>0</v>
      </c>
      <c r="V27" s="17">
        <v>0</v>
      </c>
      <c r="W27" s="14" t="e">
        <f t="shared" si="10"/>
        <v>#DIV/0!</v>
      </c>
      <c r="X27" s="29">
        <v>100</v>
      </c>
      <c r="Y27" s="17">
        <v>83.8</v>
      </c>
      <c r="Z27" s="14">
        <f t="shared" si="11"/>
        <v>83.8</v>
      </c>
      <c r="AA27" s="15">
        <v>0</v>
      </c>
      <c r="AB27" s="16">
        <v>0</v>
      </c>
      <c r="AC27" s="14" t="e">
        <f t="shared" si="12"/>
        <v>#DIV/0!</v>
      </c>
      <c r="AD27" s="14">
        <v>0</v>
      </c>
      <c r="AE27" s="14">
        <v>0</v>
      </c>
      <c r="AF27" s="14" t="e">
        <f t="shared" si="13"/>
        <v>#DIV/0!</v>
      </c>
      <c r="AG27" s="14">
        <v>0</v>
      </c>
      <c r="AH27" s="14">
        <v>0</v>
      </c>
      <c r="AI27" s="14" t="e">
        <f t="shared" si="14"/>
        <v>#DIV/0!</v>
      </c>
      <c r="AJ27" s="37">
        <v>3955.6</v>
      </c>
      <c r="AK27" s="16">
        <v>1438.3</v>
      </c>
      <c r="AL27" s="14">
        <f t="shared" si="15"/>
        <v>36.36110830215391</v>
      </c>
      <c r="AM27" s="15">
        <v>1239.1</v>
      </c>
      <c r="AN27" s="16">
        <v>722.8</v>
      </c>
      <c r="AO27" s="14">
        <f t="shared" si="16"/>
        <v>58.33266080219515</v>
      </c>
      <c r="AP27" s="15">
        <v>1527.8</v>
      </c>
      <c r="AQ27" s="16">
        <v>510.1</v>
      </c>
      <c r="AR27" s="14">
        <f t="shared" si="25"/>
        <v>33.3878779945019</v>
      </c>
      <c r="AS27" s="27">
        <v>4852.3</v>
      </c>
      <c r="AT27" s="19">
        <v>1866.2</v>
      </c>
      <c r="AU27" s="14">
        <f t="shared" si="17"/>
        <v>38.46011169960637</v>
      </c>
      <c r="AV27" s="26">
        <v>1310.4</v>
      </c>
      <c r="AW27" s="43">
        <v>762</v>
      </c>
      <c r="AX27" s="14">
        <f t="shared" si="18"/>
        <v>58.150183150183146</v>
      </c>
      <c r="AY27" s="21">
        <v>998.8</v>
      </c>
      <c r="AZ27" s="35">
        <v>521.6</v>
      </c>
      <c r="BA27" s="14">
        <f t="shared" si="2"/>
        <v>52.22266720064077</v>
      </c>
      <c r="BB27" s="27">
        <v>1499.6</v>
      </c>
      <c r="BC27" s="23">
        <v>192.1</v>
      </c>
      <c r="BD27" s="14">
        <f t="shared" si="19"/>
        <v>12.810082688716992</v>
      </c>
      <c r="BE27" s="21">
        <v>841.7</v>
      </c>
      <c r="BF27" s="23">
        <v>316.7</v>
      </c>
      <c r="BG27" s="14">
        <f t="shared" si="20"/>
        <v>37.62623262445051</v>
      </c>
      <c r="BH27" s="21">
        <v>1108.6</v>
      </c>
      <c r="BI27" s="43">
        <v>547.4</v>
      </c>
      <c r="BJ27" s="14">
        <f t="shared" si="21"/>
        <v>49.37759336099585</v>
      </c>
      <c r="BK27" s="45">
        <v>94</v>
      </c>
      <c r="BL27" s="45">
        <v>106.4</v>
      </c>
      <c r="BM27" s="14">
        <f t="shared" si="22"/>
        <v>113.19148936170214</v>
      </c>
      <c r="BN27" s="24">
        <f t="shared" si="3"/>
        <v>94</v>
      </c>
      <c r="BO27" s="24">
        <f t="shared" si="4"/>
        <v>106.39999999999986</v>
      </c>
      <c r="BP27" s="14">
        <f t="shared" si="23"/>
        <v>113.19148936170198</v>
      </c>
      <c r="BQ27" s="6"/>
      <c r="BR27" s="25"/>
    </row>
    <row r="28" spans="1:70" ht="15.75">
      <c r="A28" s="11">
        <v>19</v>
      </c>
      <c r="B28" s="12" t="s">
        <v>45</v>
      </c>
      <c r="C28" s="13">
        <f t="shared" si="0"/>
        <v>5828.299999999999</v>
      </c>
      <c r="D28" s="14">
        <f t="shared" si="5"/>
        <v>2237.8</v>
      </c>
      <c r="E28" s="14">
        <f t="shared" si="6"/>
        <v>38.395415472779376</v>
      </c>
      <c r="F28" s="15">
        <v>1472.9</v>
      </c>
      <c r="G28" s="16">
        <v>639.5</v>
      </c>
      <c r="H28" s="14">
        <f t="shared" si="7"/>
        <v>43.41774730124244</v>
      </c>
      <c r="I28" s="15">
        <v>124</v>
      </c>
      <c r="J28" s="16">
        <v>62</v>
      </c>
      <c r="K28" s="14">
        <f t="shared" si="1"/>
        <v>50</v>
      </c>
      <c r="L28" s="15">
        <v>90</v>
      </c>
      <c r="M28" s="48">
        <v>37.1</v>
      </c>
      <c r="N28" s="14">
        <f t="shared" si="8"/>
        <v>41.22222222222222</v>
      </c>
      <c r="O28" s="15">
        <v>160</v>
      </c>
      <c r="P28" s="16">
        <v>3.6</v>
      </c>
      <c r="Q28" s="14">
        <f t="shared" si="9"/>
        <v>2.25</v>
      </c>
      <c r="R28" s="15">
        <v>369.1</v>
      </c>
      <c r="S28" s="16">
        <v>36.6</v>
      </c>
      <c r="T28" s="14">
        <f t="shared" si="24"/>
        <v>9.916011920888648</v>
      </c>
      <c r="U28" s="15">
        <v>0</v>
      </c>
      <c r="V28" s="17">
        <v>0</v>
      </c>
      <c r="W28" s="14" t="e">
        <f t="shared" si="10"/>
        <v>#DIV/0!</v>
      </c>
      <c r="X28" s="29">
        <v>33</v>
      </c>
      <c r="Y28" s="17">
        <v>133.8</v>
      </c>
      <c r="Z28" s="14">
        <f t="shared" si="11"/>
        <v>405.4545454545455</v>
      </c>
      <c r="AA28" s="15">
        <v>180</v>
      </c>
      <c r="AB28" s="16">
        <v>69.2</v>
      </c>
      <c r="AC28" s="14">
        <f t="shared" si="12"/>
        <v>38.44444444444445</v>
      </c>
      <c r="AD28" s="14">
        <v>0</v>
      </c>
      <c r="AE28" s="14">
        <v>0</v>
      </c>
      <c r="AF28" s="14" t="e">
        <f t="shared" si="13"/>
        <v>#DIV/0!</v>
      </c>
      <c r="AG28" s="14">
        <v>0</v>
      </c>
      <c r="AH28" s="14">
        <v>0</v>
      </c>
      <c r="AI28" s="14" t="e">
        <f t="shared" si="14"/>
        <v>#DIV/0!</v>
      </c>
      <c r="AJ28" s="15">
        <v>4355.4</v>
      </c>
      <c r="AK28" s="16">
        <v>1598.3</v>
      </c>
      <c r="AL28" s="14">
        <f t="shared" si="15"/>
        <v>36.69697387151582</v>
      </c>
      <c r="AM28" s="15">
        <v>1416.3</v>
      </c>
      <c r="AN28" s="16">
        <v>826.2</v>
      </c>
      <c r="AO28" s="14">
        <f t="shared" si="16"/>
        <v>58.335098496081336</v>
      </c>
      <c r="AP28" s="15">
        <v>1828.1</v>
      </c>
      <c r="AQ28" s="16">
        <v>719.8</v>
      </c>
      <c r="AR28" s="14">
        <f t="shared" si="25"/>
        <v>39.37421366446037</v>
      </c>
      <c r="AS28" s="27">
        <v>5749.3</v>
      </c>
      <c r="AT28" s="19">
        <v>1890</v>
      </c>
      <c r="AU28" s="14">
        <f t="shared" si="17"/>
        <v>32.87356721687858</v>
      </c>
      <c r="AV28" s="26">
        <v>1484.4</v>
      </c>
      <c r="AW28" s="19">
        <v>800.1</v>
      </c>
      <c r="AX28" s="14">
        <f t="shared" si="18"/>
        <v>53.90056588520614</v>
      </c>
      <c r="AY28" s="21">
        <v>1198</v>
      </c>
      <c r="AZ28" s="19">
        <v>666</v>
      </c>
      <c r="BA28" s="14">
        <f t="shared" si="2"/>
        <v>55.59265442404006</v>
      </c>
      <c r="BB28" s="27">
        <v>1577.2</v>
      </c>
      <c r="BC28" s="23">
        <v>54.8</v>
      </c>
      <c r="BD28" s="14">
        <f t="shared" si="19"/>
        <v>3.4745117930509757</v>
      </c>
      <c r="BE28" s="21">
        <v>697.9</v>
      </c>
      <c r="BF28" s="23">
        <v>78.4</v>
      </c>
      <c r="BG28" s="14">
        <f t="shared" si="20"/>
        <v>11.233701103309931</v>
      </c>
      <c r="BH28" s="21">
        <v>1855.9</v>
      </c>
      <c r="BI28" s="19">
        <v>873.9</v>
      </c>
      <c r="BJ28" s="14">
        <f t="shared" si="21"/>
        <v>47.087666361334115</v>
      </c>
      <c r="BK28" s="45">
        <v>79</v>
      </c>
      <c r="BL28" s="45">
        <v>347.8</v>
      </c>
      <c r="BM28" s="14">
        <f t="shared" si="22"/>
        <v>440.2531645569621</v>
      </c>
      <c r="BN28" s="24">
        <f t="shared" si="3"/>
        <v>78.99999999999909</v>
      </c>
      <c r="BO28" s="24">
        <f t="shared" si="4"/>
        <v>347.8000000000002</v>
      </c>
      <c r="BP28" s="14">
        <f t="shared" si="23"/>
        <v>440.2531645569673</v>
      </c>
      <c r="BQ28" s="6"/>
      <c r="BR28" s="25"/>
    </row>
    <row r="29" spans="1:70" ht="14.25" customHeight="1">
      <c r="A29" s="81" t="s">
        <v>17</v>
      </c>
      <c r="B29" s="82"/>
      <c r="C29" s="86">
        <f>SUM(C10:C28)</f>
        <v>157947.69999999998</v>
      </c>
      <c r="D29" s="86">
        <f>SUM(D10:D28)</f>
        <v>60741.3</v>
      </c>
      <c r="E29" s="86">
        <f>D29/C29*100</f>
        <v>38.45659037770098</v>
      </c>
      <c r="F29" s="86">
        <f>SUM(F10:F28)</f>
        <v>60276.100000000006</v>
      </c>
      <c r="G29" s="86">
        <f>SUM(G10:G28)</f>
        <v>28991.9</v>
      </c>
      <c r="H29" s="86">
        <f>G29/F29*100</f>
        <v>48.098500068849845</v>
      </c>
      <c r="I29" s="86">
        <f>SUM(I10:I28)</f>
        <v>22086.5</v>
      </c>
      <c r="J29" s="86">
        <f>SUM(J10:J28)</f>
        <v>11516.300000000001</v>
      </c>
      <c r="K29" s="46">
        <f t="shared" si="1"/>
        <v>52.1418060806375</v>
      </c>
      <c r="L29" s="86">
        <f>SUM(L10:L28)</f>
        <v>620.5</v>
      </c>
      <c r="M29" s="86">
        <f>SUM(M10:M28)</f>
        <v>795.4000000000001</v>
      </c>
      <c r="N29" s="86">
        <f>M29/L29*100</f>
        <v>128.18694601128124</v>
      </c>
      <c r="O29" s="86">
        <f>SUM(O10:O28)</f>
        <v>6088.7</v>
      </c>
      <c r="P29" s="86">
        <f>SUM(P10:P28)</f>
        <v>489.2</v>
      </c>
      <c r="Q29" s="86">
        <f>P29/O29*100</f>
        <v>8.034555816512556</v>
      </c>
      <c r="R29" s="86">
        <f>SUM(R10:R28)</f>
        <v>15483.1</v>
      </c>
      <c r="S29" s="86">
        <f>SUM(S10:S28)</f>
        <v>4615.200000000001</v>
      </c>
      <c r="T29" s="86">
        <f>S29/R29*100</f>
        <v>29.80798418921276</v>
      </c>
      <c r="U29" s="86">
        <f>SUM(U10:U28)</f>
        <v>1170</v>
      </c>
      <c r="V29" s="86">
        <f>SUM(V10:V28)</f>
        <v>734.9</v>
      </c>
      <c r="W29" s="86">
        <f>V29/U29*100</f>
        <v>62.811965811965806</v>
      </c>
      <c r="X29" s="86">
        <f>SUM(X10:X28)</f>
        <v>2322</v>
      </c>
      <c r="Y29" s="86">
        <f>SUM(Y10:Y28)</f>
        <v>1940.8999999999996</v>
      </c>
      <c r="Z29" s="86">
        <f>Y29/X29*100</f>
        <v>83.58742463393625</v>
      </c>
      <c r="AA29" s="86">
        <f>SUM(AA10:AA28)</f>
        <v>664</v>
      </c>
      <c r="AB29" s="86">
        <f>SUM(AB10:AB28)</f>
        <v>508.7</v>
      </c>
      <c r="AC29" s="86">
        <f>AB29/AA29*100</f>
        <v>76.61144578313252</v>
      </c>
      <c r="AD29" s="86">
        <f>SUM(AD10:AD28)</f>
        <v>0</v>
      </c>
      <c r="AE29" s="86">
        <f>SUM(AE10:AE28)</f>
        <v>0</v>
      </c>
      <c r="AF29" s="46" t="e">
        <f t="shared" si="13"/>
        <v>#DIV/0!</v>
      </c>
      <c r="AG29" s="86">
        <f>SUM(AG10:AG28)</f>
        <v>531</v>
      </c>
      <c r="AH29" s="86">
        <f>SUM(AH10:AH28)</f>
        <v>453.20000000000005</v>
      </c>
      <c r="AI29" s="46">
        <f t="shared" si="14"/>
        <v>85.34839924670435</v>
      </c>
      <c r="AJ29" s="86">
        <f>SUM(AJ10:AJ28)</f>
        <v>97671.59999999998</v>
      </c>
      <c r="AK29" s="86">
        <f>SUM(AK10:AK28)</f>
        <v>31749.399999999994</v>
      </c>
      <c r="AL29" s="86">
        <f>AK29/AJ29*100</f>
        <v>32.506276133492236</v>
      </c>
      <c r="AM29" s="86">
        <f>SUM(AM10:AM28)</f>
        <v>26997.199999999993</v>
      </c>
      <c r="AN29" s="86">
        <f>SUM(AN10:AN28)</f>
        <v>15748.599999999999</v>
      </c>
      <c r="AO29" s="86">
        <f>AN29/AM29*100</f>
        <v>58.33419762049399</v>
      </c>
      <c r="AP29" s="86">
        <f>SUM(AP10:AP28)</f>
        <v>27320.5</v>
      </c>
      <c r="AQ29" s="86">
        <f>SUM(AQ10:AQ28)</f>
        <v>9136.899999999998</v>
      </c>
      <c r="AR29" s="86">
        <f>AQ29/AP29*100</f>
        <v>33.443385003934765</v>
      </c>
      <c r="AS29" s="86">
        <f>SUM(AS10:AS28)</f>
        <v>159604.2</v>
      </c>
      <c r="AT29" s="86">
        <f>SUM(AT10:AT28)</f>
        <v>51804.6</v>
      </c>
      <c r="AU29" s="86">
        <f>(AT29/AS29)*100</f>
        <v>32.45816839406481</v>
      </c>
      <c r="AV29" s="86">
        <f>SUM(AV10:AV28)</f>
        <v>32446.100000000006</v>
      </c>
      <c r="AW29" s="86">
        <f>SUM(AW10:AW28)</f>
        <v>16452.800000000003</v>
      </c>
      <c r="AX29" s="86">
        <f>AW29/AV29*100</f>
        <v>50.708097429275014</v>
      </c>
      <c r="AY29" s="86">
        <f>SUM(AY10:AY28)</f>
        <v>24404.5</v>
      </c>
      <c r="AZ29" s="86">
        <f>SUM(AZ10:AZ28)</f>
        <v>12555.7</v>
      </c>
      <c r="BA29" s="86">
        <f t="shared" si="2"/>
        <v>51.448298469544554</v>
      </c>
      <c r="BB29" s="86">
        <f>SUM(BB10:BB28)</f>
        <v>47613.79999999999</v>
      </c>
      <c r="BC29" s="86">
        <f>SUM(BC10:BC28)</f>
        <v>8802.699999999999</v>
      </c>
      <c r="BD29" s="86">
        <f>BC29/BB29*100</f>
        <v>18.48770734534946</v>
      </c>
      <c r="BE29" s="86">
        <f>SUM(BE10:BE28)</f>
        <v>40700.799999999996</v>
      </c>
      <c r="BF29" s="86">
        <f>SUM(BF10:BF28)</f>
        <v>9214.2</v>
      </c>
      <c r="BG29" s="86">
        <f>BF29/BE29*100</f>
        <v>22.638867049296334</v>
      </c>
      <c r="BH29" s="86">
        <f>SUM(BH10:BH28)</f>
        <v>34980.3</v>
      </c>
      <c r="BI29" s="86">
        <f>SUM(BI10:BI28)</f>
        <v>15465.999999999998</v>
      </c>
      <c r="BJ29" s="86">
        <f>BI29/BH29*100</f>
        <v>44.21345728881684</v>
      </c>
      <c r="BK29" s="86">
        <f>SUM(BK10:BK28)</f>
        <v>-1656.5</v>
      </c>
      <c r="BL29" s="86">
        <f>SUM(BL10:BL28)</f>
        <v>8936.699999999999</v>
      </c>
      <c r="BM29" s="86">
        <f>BL29/BK29*100</f>
        <v>-539.4929067310594</v>
      </c>
      <c r="BN29" s="30">
        <f>SUM(BN10:BN28)</f>
        <v>-1656.500000000001</v>
      </c>
      <c r="BO29" s="30">
        <f>SUM(BO10:BO28)</f>
        <v>8936.699999999997</v>
      </c>
      <c r="BP29" s="30">
        <f>BO29/BN29*100</f>
        <v>-539.4929067310591</v>
      </c>
      <c r="BQ29" s="6"/>
      <c r="BR29" s="25"/>
    </row>
    <row r="30" spans="3:68" ht="15.75" hidden="1">
      <c r="C30" s="31">
        <f aca="true" t="shared" si="26" ref="C30:AC30">C29-C20</f>
        <v>149730.9</v>
      </c>
      <c r="D30" s="31">
        <f t="shared" si="26"/>
        <v>56799.600000000006</v>
      </c>
      <c r="E30" s="31">
        <f t="shared" si="26"/>
        <v>-9.514639298085228</v>
      </c>
      <c r="F30" s="31">
        <f t="shared" si="26"/>
        <v>57192.100000000006</v>
      </c>
      <c r="G30" s="31">
        <f t="shared" si="26"/>
        <v>27533.5</v>
      </c>
      <c r="H30" s="31">
        <f t="shared" si="26"/>
        <v>0.8092653087979613</v>
      </c>
      <c r="I30" s="31">
        <f t="shared" si="26"/>
        <v>21666.5</v>
      </c>
      <c r="J30" s="31">
        <f t="shared" si="26"/>
        <v>11325.6</v>
      </c>
      <c r="K30" s="31">
        <f t="shared" si="26"/>
        <v>6.737044175875596</v>
      </c>
      <c r="L30" s="31">
        <f t="shared" si="26"/>
        <v>580.5</v>
      </c>
      <c r="M30" s="31">
        <f t="shared" si="26"/>
        <v>771.9000000000001</v>
      </c>
      <c r="N30" s="31">
        <f t="shared" si="26"/>
        <v>69.43694601128124</v>
      </c>
      <c r="O30" s="31">
        <f t="shared" si="26"/>
        <v>5553.7</v>
      </c>
      <c r="P30" s="31">
        <f t="shared" si="26"/>
        <v>468.7</v>
      </c>
      <c r="Q30" s="31">
        <f t="shared" si="26"/>
        <v>4.202780115577976</v>
      </c>
      <c r="R30" s="31">
        <f t="shared" si="26"/>
        <v>14586.1</v>
      </c>
      <c r="S30" s="31">
        <f t="shared" si="26"/>
        <v>4338.900000000001</v>
      </c>
      <c r="T30" s="31">
        <f t="shared" si="26"/>
        <v>-0.9946913960715236</v>
      </c>
      <c r="U30" s="31">
        <f t="shared" si="26"/>
        <v>1170</v>
      </c>
      <c r="V30" s="31">
        <f t="shared" si="26"/>
        <v>734.9</v>
      </c>
      <c r="W30" s="31" t="e">
        <f t="shared" si="26"/>
        <v>#DIV/0!</v>
      </c>
      <c r="X30" s="31">
        <f t="shared" si="26"/>
        <v>2172</v>
      </c>
      <c r="Y30" s="31">
        <f t="shared" si="26"/>
        <v>1720.7999999999997</v>
      </c>
      <c r="Z30" s="31">
        <f t="shared" si="26"/>
        <v>-63.1459086993971</v>
      </c>
      <c r="AA30" s="31">
        <f t="shared" si="26"/>
        <v>364</v>
      </c>
      <c r="AB30" s="31">
        <f t="shared" si="26"/>
        <v>231.8</v>
      </c>
      <c r="AC30" s="31">
        <f t="shared" si="26"/>
        <v>-15.688554216867473</v>
      </c>
      <c r="AD30" s="31"/>
      <c r="AE30" s="31"/>
      <c r="AF30" s="14" t="e">
        <f t="shared" si="13"/>
        <v>#DIV/0!</v>
      </c>
      <c r="AG30" s="31">
        <f aca="true" t="shared" si="27" ref="AG30:BP30">AG29-AG20</f>
        <v>520</v>
      </c>
      <c r="AH30" s="31">
        <f t="shared" si="27"/>
        <v>437.90000000000003</v>
      </c>
      <c r="AI30" s="14">
        <f t="shared" si="14"/>
        <v>84.21153846153847</v>
      </c>
      <c r="AJ30" s="31">
        <f t="shared" si="27"/>
        <v>92538.79999999997</v>
      </c>
      <c r="AK30" s="31">
        <f t="shared" si="27"/>
        <v>29266.099999999995</v>
      </c>
      <c r="AL30" s="31">
        <f t="shared" si="27"/>
        <v>-15.874724489949166</v>
      </c>
      <c r="AM30" s="31">
        <f t="shared" si="27"/>
        <v>24058.899999999994</v>
      </c>
      <c r="AN30" s="31">
        <f t="shared" si="27"/>
        <v>14034.599999999999</v>
      </c>
      <c r="AO30" s="31">
        <f t="shared" si="27"/>
        <v>0.00114789786525904</v>
      </c>
      <c r="AP30" s="31">
        <f t="shared" si="27"/>
        <v>27190.1</v>
      </c>
      <c r="AQ30" s="31">
        <f t="shared" si="27"/>
        <v>9115.199999999997</v>
      </c>
      <c r="AR30" s="31">
        <f t="shared" si="27"/>
        <v>16.802280709456237</v>
      </c>
      <c r="AS30" s="31">
        <f t="shared" si="27"/>
        <v>151027.40000000002</v>
      </c>
      <c r="AT30" s="31">
        <f t="shared" si="27"/>
        <v>48350.9</v>
      </c>
      <c r="AU30" s="31">
        <f t="shared" si="27"/>
        <v>-7.809763701821765</v>
      </c>
      <c r="AV30" s="31">
        <f t="shared" si="27"/>
        <v>30003.300000000007</v>
      </c>
      <c r="AW30" s="31">
        <f t="shared" si="27"/>
        <v>15142.200000000003</v>
      </c>
      <c r="AX30" s="31">
        <f t="shared" si="27"/>
        <v>-2.9434499753426238</v>
      </c>
      <c r="AY30" s="31">
        <f t="shared" si="27"/>
        <v>22561.7</v>
      </c>
      <c r="AZ30" s="31">
        <f t="shared" si="27"/>
        <v>11529.400000000001</v>
      </c>
      <c r="BA30" s="31">
        <f t="shared" si="27"/>
        <v>-4.244126101759981</v>
      </c>
      <c r="BB30" s="31">
        <f t="shared" si="27"/>
        <v>45413.999999999985</v>
      </c>
      <c r="BC30" s="31">
        <f t="shared" si="27"/>
        <v>8366.699999999999</v>
      </c>
      <c r="BD30" s="31">
        <f t="shared" si="27"/>
        <v>-1.3322762895264368</v>
      </c>
      <c r="BE30" s="31">
        <f t="shared" si="27"/>
        <v>39195.2</v>
      </c>
      <c r="BF30" s="31">
        <f t="shared" si="27"/>
        <v>8799.400000000001</v>
      </c>
      <c r="BG30" s="31">
        <f t="shared" si="27"/>
        <v>-4.911611165368921</v>
      </c>
      <c r="BH30" s="31">
        <f t="shared" si="27"/>
        <v>33022.8</v>
      </c>
      <c r="BI30" s="31">
        <f t="shared" si="27"/>
        <v>14518.099999999999</v>
      </c>
      <c r="BJ30" s="31">
        <f t="shared" si="27"/>
        <v>-4.210552928296828</v>
      </c>
      <c r="BK30" s="31">
        <f>BK29-BK20</f>
        <v>-1296.5</v>
      </c>
      <c r="BL30" s="31">
        <f>BL29-BL20</f>
        <v>8448.699999999999</v>
      </c>
      <c r="BM30" s="31">
        <f>BM29-BM20</f>
        <v>-403.93735117550386</v>
      </c>
      <c r="BN30" s="31">
        <f t="shared" si="27"/>
        <v>-1296.500000000001</v>
      </c>
      <c r="BO30" s="31">
        <f t="shared" si="27"/>
        <v>8448.699999999997</v>
      </c>
      <c r="BP30" s="31">
        <f t="shared" si="27"/>
        <v>-403.9373511755034</v>
      </c>
    </row>
    <row r="31" spans="3:69" ht="15.7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</row>
    <row r="32" ht="15.75">
      <c r="I32" s="7" t="s">
        <v>49</v>
      </c>
    </row>
    <row r="35" ht="15.75">
      <c r="AH35" s="32"/>
    </row>
  </sheetData>
  <sheetProtection/>
  <mergeCells count="32">
    <mergeCell ref="O6:Q7"/>
    <mergeCell ref="X6:Z7"/>
    <mergeCell ref="AV5:AX7"/>
    <mergeCell ref="AY6:BA7"/>
    <mergeCell ref="A29:B29"/>
    <mergeCell ref="AG6:AI7"/>
    <mergeCell ref="AM6:AO7"/>
    <mergeCell ref="B4:B8"/>
    <mergeCell ref="A4:A8"/>
    <mergeCell ref="AJ5:AL7"/>
    <mergeCell ref="AP6:AR7"/>
    <mergeCell ref="AM5:AR5"/>
    <mergeCell ref="BK4:BM7"/>
    <mergeCell ref="AS4:AU7"/>
    <mergeCell ref="AA6:AC7"/>
    <mergeCell ref="AD6:AF7"/>
    <mergeCell ref="BN4:BP7"/>
    <mergeCell ref="BE5:BG7"/>
    <mergeCell ref="BH5:BJ7"/>
    <mergeCell ref="AV4:BJ4"/>
    <mergeCell ref="BB5:BD7"/>
    <mergeCell ref="AY5:BA5"/>
    <mergeCell ref="R1:T1"/>
    <mergeCell ref="C2:T2"/>
    <mergeCell ref="C4:E7"/>
    <mergeCell ref="F4:AR4"/>
    <mergeCell ref="F5:H7"/>
    <mergeCell ref="I5:AI5"/>
    <mergeCell ref="R6:T7"/>
    <mergeCell ref="I6:K7"/>
    <mergeCell ref="L6:N7"/>
    <mergeCell ref="U6:W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2019-08-09T07:53:51Z</cp:lastPrinted>
  <dcterms:created xsi:type="dcterms:W3CDTF">2013-04-03T10:22:22Z</dcterms:created>
  <dcterms:modified xsi:type="dcterms:W3CDTF">2019-08-09T10:40:01Z</dcterms:modified>
  <cp:category/>
  <cp:version/>
  <cp:contentType/>
  <cp:contentStatus/>
</cp:coreProperties>
</file>