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(4)'!$A$1:$BM$34</definedName>
  </definedNames>
  <calcPr fullCalcOnLoad="1"/>
</workbook>
</file>

<file path=xl/sharedStrings.xml><?xml version="1.0" encoding="utf-8"?>
<sst xmlns="http://schemas.openxmlformats.org/spreadsheetml/2006/main" count="119" uniqueCount="53">
  <si>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</si>
  <si>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</si>
  <si>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</si>
  <si>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</si>
  <si>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</si>
  <si>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</si>
  <si>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</si>
  <si>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</si>
  <si>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</si>
  <si>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</si>
  <si>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</si>
  <si>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</si>
  <si>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</si>
  <si>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</si>
  <si>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</si>
  <si>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</si>
  <si>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</si>
  <si>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</si>
  <si>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</si>
  <si>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</si>
  <si>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</si>
  <si>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</si>
  <si>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</si>
  <si>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</si>
  <si>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</si>
  <si>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</si>
  <si>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</si>
  <si>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</si>
  <si>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</si>
  <si>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</si>
  <si>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</si>
  <si>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</si>
  <si>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</si>
  <si>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</si>
  <si>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</si>
  <si>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</si>
  <si>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</si>
  <si>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</si>
  <si>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</si>
  <si>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</si>
  <si>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</si>
  <si>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</si>
  <si>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</si>
  <si>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</si>
  <si>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</si>
  <si>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</si>
  <si>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</si>
  <si>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</si>
  <si>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</si>
  <si>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</t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</si>
  <si>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</si>
  <si>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</si>
  <si>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июля 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</si>
</sst>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3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11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1" fillId="0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8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6" borderId="10" xfId="0" applyNumberFormat="1" applyFont="1" applyFill="1" applyBorder="1" applyAlignment="1" applyProtection="1">
      <alignment/>
      <protection locked="0"/>
    </xf>
    <xf numFmtId="173" fontId="7" fillId="39" borderId="10" xfId="0" applyNumberFormat="1" applyFont="1" applyFill="1" applyBorder="1" applyAlignment="1" applyProtection="1">
      <alignment vertical="center" wrapText="1"/>
      <protection locked="0"/>
    </xf>
    <xf numFmtId="173" fontId="10" fillId="36" borderId="10" xfId="0" applyNumberFormat="1" applyFont="1" applyFill="1" applyBorder="1" applyAlignment="1" applyProtection="1">
      <alignment vertical="center" wrapText="1"/>
      <protection locked="0"/>
    </xf>
    <xf numFmtId="173" fontId="7" fillId="37" borderId="10" xfId="0" applyNumberFormat="1" applyFont="1" applyFill="1" applyBorder="1" applyAlignment="1" applyProtection="1">
      <alignment vertical="center" wrapText="1"/>
      <protection locked="0"/>
    </xf>
    <xf numFmtId="173" fontId="7" fillId="36" borderId="10" xfId="0" applyNumberFormat="1" applyFont="1" applyFill="1" applyBorder="1" applyAlignment="1" applyProtection="1">
      <alignment vertical="center" wrapText="1"/>
      <protection locked="0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4" fillId="37" borderId="10" xfId="53" applyNumberFormat="1" applyFont="1" applyFill="1" applyBorder="1" applyAlignment="1" applyProtection="1">
      <alignment vertical="center" wrapText="1"/>
      <protection locked="0"/>
    </xf>
    <xf numFmtId="172" fontId="7" fillId="37" borderId="10" xfId="53" applyNumberFormat="1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110" zoomScaleNormal="75" zoomScaleSheetLayoutView="110" zoomScalePageLayoutView="0" workbookViewId="0" topLeftCell="A1">
      <pane xSplit="5" ySplit="7" topLeftCell="F2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9" sqref="C29:BK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0" t="s">
        <v>0</v>
      </c>
      <c r="S1" s="80"/>
      <c r="T1" s="8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1" t="s">
        <v>52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57" t="s">
        <v>1</v>
      </c>
      <c r="C4" s="51" t="s">
        <v>46</v>
      </c>
      <c r="D4" s="52"/>
      <c r="E4" s="53"/>
      <c r="F4" s="66" t="s">
        <v>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4" t="s">
        <v>47</v>
      </c>
      <c r="AT4" s="52"/>
      <c r="AU4" s="53"/>
      <c r="AV4" s="66" t="s">
        <v>4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51" t="s">
        <v>51</v>
      </c>
      <c r="BL4" s="52"/>
      <c r="BM4" s="53"/>
      <c r="BN4" s="64" t="s">
        <v>48</v>
      </c>
      <c r="BO4" s="52"/>
      <c r="BP4" s="53"/>
      <c r="BQ4" s="6"/>
      <c r="BR4" s="6"/>
    </row>
    <row r="5" spans="1:70" ht="15" customHeight="1">
      <c r="A5" s="60"/>
      <c r="B5" s="58"/>
      <c r="C5" s="62"/>
      <c r="D5" s="63"/>
      <c r="E5" s="60"/>
      <c r="F5" s="61" t="s">
        <v>3</v>
      </c>
      <c r="G5" s="61"/>
      <c r="H5" s="61"/>
      <c r="I5" s="82" t="s">
        <v>4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4"/>
      <c r="AJ5" s="61" t="s">
        <v>5</v>
      </c>
      <c r="AK5" s="61"/>
      <c r="AL5" s="61"/>
      <c r="AM5" s="66" t="s">
        <v>4</v>
      </c>
      <c r="AN5" s="67"/>
      <c r="AO5" s="67"/>
      <c r="AP5" s="67"/>
      <c r="AQ5" s="67"/>
      <c r="AR5" s="67"/>
      <c r="AS5" s="62"/>
      <c r="AT5" s="63"/>
      <c r="AU5" s="60"/>
      <c r="AV5" s="74" t="s">
        <v>9</v>
      </c>
      <c r="AW5" s="75"/>
      <c r="AX5" s="75"/>
      <c r="AY5" s="65" t="s">
        <v>4</v>
      </c>
      <c r="AZ5" s="65"/>
      <c r="BA5" s="65"/>
      <c r="BB5" s="65" t="s">
        <v>10</v>
      </c>
      <c r="BC5" s="65"/>
      <c r="BD5" s="65"/>
      <c r="BE5" s="65" t="s">
        <v>11</v>
      </c>
      <c r="BF5" s="65"/>
      <c r="BG5" s="65"/>
      <c r="BH5" s="61" t="s">
        <v>12</v>
      </c>
      <c r="BI5" s="61"/>
      <c r="BJ5" s="61"/>
      <c r="BK5" s="62"/>
      <c r="BL5" s="63"/>
      <c r="BM5" s="60"/>
      <c r="BN5" s="62"/>
      <c r="BO5" s="63"/>
      <c r="BP5" s="60"/>
      <c r="BQ5" s="6"/>
      <c r="BR5" s="6"/>
    </row>
    <row r="6" spans="1:70" ht="15" customHeight="1">
      <c r="A6" s="60"/>
      <c r="B6" s="58"/>
      <c r="C6" s="62"/>
      <c r="D6" s="63"/>
      <c r="E6" s="60"/>
      <c r="F6" s="61"/>
      <c r="G6" s="61"/>
      <c r="H6" s="61"/>
      <c r="I6" s="51" t="s">
        <v>6</v>
      </c>
      <c r="J6" s="52"/>
      <c r="K6" s="53"/>
      <c r="L6" s="51" t="s">
        <v>7</v>
      </c>
      <c r="M6" s="52"/>
      <c r="N6" s="53"/>
      <c r="O6" s="51" t="s">
        <v>20</v>
      </c>
      <c r="P6" s="52"/>
      <c r="Q6" s="53"/>
      <c r="R6" s="51" t="s">
        <v>8</v>
      </c>
      <c r="S6" s="52"/>
      <c r="T6" s="53"/>
      <c r="U6" s="51" t="s">
        <v>19</v>
      </c>
      <c r="V6" s="52"/>
      <c r="W6" s="53"/>
      <c r="X6" s="51" t="s">
        <v>21</v>
      </c>
      <c r="Y6" s="52"/>
      <c r="Z6" s="53"/>
      <c r="AA6" s="51" t="s">
        <v>25</v>
      </c>
      <c r="AB6" s="52"/>
      <c r="AC6" s="53"/>
      <c r="AD6" s="68" t="s">
        <v>26</v>
      </c>
      <c r="AE6" s="69"/>
      <c r="AF6" s="70"/>
      <c r="AG6" s="51" t="s">
        <v>24</v>
      </c>
      <c r="AH6" s="52"/>
      <c r="AI6" s="53"/>
      <c r="AJ6" s="61"/>
      <c r="AK6" s="61"/>
      <c r="AL6" s="61"/>
      <c r="AM6" s="51" t="s">
        <v>22</v>
      </c>
      <c r="AN6" s="52"/>
      <c r="AO6" s="53"/>
      <c r="AP6" s="51" t="s">
        <v>23</v>
      </c>
      <c r="AQ6" s="52"/>
      <c r="AR6" s="53"/>
      <c r="AS6" s="62"/>
      <c r="AT6" s="63"/>
      <c r="AU6" s="60"/>
      <c r="AV6" s="76"/>
      <c r="AW6" s="77"/>
      <c r="AX6" s="77"/>
      <c r="AY6" s="65" t="s">
        <v>13</v>
      </c>
      <c r="AZ6" s="65"/>
      <c r="BA6" s="65"/>
      <c r="BB6" s="65"/>
      <c r="BC6" s="65"/>
      <c r="BD6" s="65"/>
      <c r="BE6" s="65"/>
      <c r="BF6" s="65"/>
      <c r="BG6" s="65"/>
      <c r="BH6" s="61"/>
      <c r="BI6" s="61"/>
      <c r="BJ6" s="61"/>
      <c r="BK6" s="62"/>
      <c r="BL6" s="63"/>
      <c r="BM6" s="60"/>
      <c r="BN6" s="62"/>
      <c r="BO6" s="63"/>
      <c r="BP6" s="60"/>
      <c r="BQ6" s="6"/>
      <c r="BR6" s="6"/>
    </row>
    <row r="7" spans="1:70" ht="193.5" customHeight="1">
      <c r="A7" s="60"/>
      <c r="B7" s="58"/>
      <c r="C7" s="54"/>
      <c r="D7" s="55"/>
      <c r="E7" s="56"/>
      <c r="F7" s="61"/>
      <c r="G7" s="61"/>
      <c r="H7" s="61"/>
      <c r="I7" s="54"/>
      <c r="J7" s="55"/>
      <c r="K7" s="56"/>
      <c r="L7" s="54"/>
      <c r="M7" s="55"/>
      <c r="N7" s="56"/>
      <c r="O7" s="54"/>
      <c r="P7" s="55"/>
      <c r="Q7" s="56"/>
      <c r="R7" s="54"/>
      <c r="S7" s="55"/>
      <c r="T7" s="56"/>
      <c r="U7" s="54"/>
      <c r="V7" s="55"/>
      <c r="W7" s="56"/>
      <c r="X7" s="54"/>
      <c r="Y7" s="55"/>
      <c r="Z7" s="56"/>
      <c r="AA7" s="54"/>
      <c r="AB7" s="55"/>
      <c r="AC7" s="56"/>
      <c r="AD7" s="71"/>
      <c r="AE7" s="72"/>
      <c r="AF7" s="73"/>
      <c r="AG7" s="54"/>
      <c r="AH7" s="55"/>
      <c r="AI7" s="56"/>
      <c r="AJ7" s="61"/>
      <c r="AK7" s="61"/>
      <c r="AL7" s="61"/>
      <c r="AM7" s="54"/>
      <c r="AN7" s="55"/>
      <c r="AO7" s="56"/>
      <c r="AP7" s="54"/>
      <c r="AQ7" s="55"/>
      <c r="AR7" s="56"/>
      <c r="AS7" s="54"/>
      <c r="AT7" s="55"/>
      <c r="AU7" s="56"/>
      <c r="AV7" s="78"/>
      <c r="AW7" s="79"/>
      <c r="AX7" s="79"/>
      <c r="AY7" s="65"/>
      <c r="AZ7" s="65"/>
      <c r="BA7" s="65"/>
      <c r="BB7" s="65"/>
      <c r="BC7" s="65"/>
      <c r="BD7" s="65"/>
      <c r="BE7" s="65"/>
      <c r="BF7" s="65"/>
      <c r="BG7" s="65"/>
      <c r="BH7" s="61"/>
      <c r="BI7" s="61"/>
      <c r="BJ7" s="61"/>
      <c r="BK7" s="54"/>
      <c r="BL7" s="55"/>
      <c r="BM7" s="56"/>
      <c r="BN7" s="54"/>
      <c r="BO7" s="55"/>
      <c r="BP7" s="56"/>
      <c r="BQ7" s="6"/>
      <c r="BR7" s="6"/>
    </row>
    <row r="8" spans="1:70" ht="63">
      <c r="A8" s="56"/>
      <c r="B8" s="59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D28">F10+AJ10</f>
        <v>9080.699999999999</v>
      </c>
      <c r="D10" s="13">
        <f t="shared" si="0"/>
        <v>2436.8</v>
      </c>
      <c r="E10" s="14">
        <f>D10/C10*100</f>
        <v>26.834935632715545</v>
      </c>
      <c r="F10" s="34">
        <v>1362.8</v>
      </c>
      <c r="G10" s="16">
        <v>540.2</v>
      </c>
      <c r="H10" s="14">
        <f>G10/F10*100</f>
        <v>39.6389785735251</v>
      </c>
      <c r="I10" s="15">
        <v>205</v>
      </c>
      <c r="J10" s="16">
        <v>97.7</v>
      </c>
      <c r="K10" s="14">
        <f aca="true" t="shared" si="1" ref="K10:K29">J10/I10*100</f>
        <v>47.65853658536586</v>
      </c>
      <c r="L10" s="15">
        <v>0</v>
      </c>
      <c r="M10" s="16">
        <v>1.6</v>
      </c>
      <c r="N10" s="14" t="e">
        <f>M10/L10*100</f>
        <v>#DIV/0!</v>
      </c>
      <c r="O10" s="15">
        <v>98</v>
      </c>
      <c r="P10" s="16">
        <v>4.4</v>
      </c>
      <c r="Q10" s="14">
        <f>P10/O10*100</f>
        <v>4.4897959183673475</v>
      </c>
      <c r="R10" s="15">
        <v>450</v>
      </c>
      <c r="S10" s="16">
        <v>51.5</v>
      </c>
      <c r="T10" s="14">
        <f>S10/R10*100</f>
        <v>11.444444444444445</v>
      </c>
      <c r="U10" s="15">
        <v>0</v>
      </c>
      <c r="V10" s="17">
        <v>0</v>
      </c>
      <c r="W10" s="14" t="e">
        <f>V10/U10*100</f>
        <v>#DIV/0!</v>
      </c>
      <c r="X10" s="15">
        <v>80</v>
      </c>
      <c r="Y10" s="35">
        <v>107.4</v>
      </c>
      <c r="Z10" s="14">
        <f>Y10/X10*100</f>
        <v>134.25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7717.9</v>
      </c>
      <c r="AK10" s="16">
        <v>1896.6</v>
      </c>
      <c r="AL10" s="14">
        <f>AK10/AJ10*100</f>
        <v>24.57404216172793</v>
      </c>
      <c r="AM10" s="34">
        <v>2175.3</v>
      </c>
      <c r="AN10" s="35">
        <v>1087.6</v>
      </c>
      <c r="AO10" s="14">
        <f>AN10/AM10*100</f>
        <v>49.99770146646439</v>
      </c>
      <c r="AP10" s="15">
        <v>2994.8</v>
      </c>
      <c r="AQ10" s="16">
        <v>663.9</v>
      </c>
      <c r="AR10" s="14">
        <f>AQ10/AP10*100</f>
        <v>22.168425270468813</v>
      </c>
      <c r="AS10" s="18">
        <v>9230.6</v>
      </c>
      <c r="AT10" s="19">
        <v>1958.2</v>
      </c>
      <c r="AU10" s="14">
        <f>AT10/AS10*100</f>
        <v>21.214222260741447</v>
      </c>
      <c r="AV10" s="20">
        <v>1766.8</v>
      </c>
      <c r="AW10" s="19">
        <v>796.8</v>
      </c>
      <c r="AX10" s="14">
        <f>AW10/AV10*100</f>
        <v>45.098483133348424</v>
      </c>
      <c r="AY10" s="21">
        <v>1282.1</v>
      </c>
      <c r="AZ10" s="19">
        <v>570.7</v>
      </c>
      <c r="BA10" s="14">
        <f aca="true" t="shared" si="2" ref="BA10:BA29">AZ10/AY10*100</f>
        <v>44.512908509476645</v>
      </c>
      <c r="BB10" s="22">
        <v>3488.8</v>
      </c>
      <c r="BC10" s="23">
        <v>40</v>
      </c>
      <c r="BD10" s="14">
        <f>BC10/BB10*100</f>
        <v>1.1465260261407932</v>
      </c>
      <c r="BE10" s="21">
        <v>1420.4</v>
      </c>
      <c r="BF10" s="23">
        <v>64.5</v>
      </c>
      <c r="BG10" s="14">
        <f>BF10/BE10*100</f>
        <v>4.5409743734159385</v>
      </c>
      <c r="BH10" s="21">
        <v>2462.7</v>
      </c>
      <c r="BI10" s="19">
        <v>1012</v>
      </c>
      <c r="BJ10" s="14">
        <f>BI10/BH10*100</f>
        <v>41.0931091891014</v>
      </c>
      <c r="BK10" s="85">
        <v>-149.9</v>
      </c>
      <c r="BL10" s="85">
        <v>478.60000000000014</v>
      </c>
      <c r="BM10" s="14">
        <f>BL10/BK10*100</f>
        <v>-319.2795196797866</v>
      </c>
      <c r="BN10" s="24">
        <f aca="true" t="shared" si="3" ref="BN10:BN28">C10-AS10</f>
        <v>-149.90000000000146</v>
      </c>
      <c r="BO10" s="24">
        <f aca="true" t="shared" si="4" ref="BO10:BO28">D10-AT10</f>
        <v>478.60000000000014</v>
      </c>
      <c r="BP10" s="14">
        <f>BO10/BN10*100</f>
        <v>-319.2795196797835</v>
      </c>
      <c r="BQ10" s="6"/>
      <c r="BR10" s="25"/>
    </row>
    <row r="11" spans="1:70" ht="15.75">
      <c r="A11" s="11">
        <v>2</v>
      </c>
      <c r="B11" s="12" t="s">
        <v>28</v>
      </c>
      <c r="C11" s="37">
        <f t="shared" si="0"/>
        <v>6549.3</v>
      </c>
      <c r="D11" s="14">
        <f aca="true" t="shared" si="5" ref="D11:D28">G11+AK11</f>
        <v>1859.8000000000002</v>
      </c>
      <c r="E11" s="14">
        <f aca="true" t="shared" si="6" ref="E11:E28">D11/C11*100</f>
        <v>28.396927915960486</v>
      </c>
      <c r="F11" s="34">
        <v>993.5</v>
      </c>
      <c r="G11" s="16">
        <v>316.6</v>
      </c>
      <c r="H11" s="14">
        <f aca="true" t="shared" si="7" ref="H11:H28">G11/F11*100</f>
        <v>31.867136386512335</v>
      </c>
      <c r="I11" s="15">
        <v>25.9</v>
      </c>
      <c r="J11" s="16">
        <v>11.4</v>
      </c>
      <c r="K11" s="14">
        <f t="shared" si="1"/>
        <v>44.015444015444025</v>
      </c>
      <c r="L11" s="15">
        <v>51</v>
      </c>
      <c r="M11" s="16">
        <v>19.3</v>
      </c>
      <c r="N11" s="14">
        <f aca="true" t="shared" si="8" ref="N11:N28">M11/L11*100</f>
        <v>37.84313725490196</v>
      </c>
      <c r="O11" s="15">
        <v>105</v>
      </c>
      <c r="P11" s="16">
        <v>2.8</v>
      </c>
      <c r="Q11" s="14">
        <f aca="true" t="shared" si="9" ref="Q11:Q28">P11/O11*100</f>
        <v>2.6666666666666665</v>
      </c>
      <c r="R11" s="15">
        <v>265</v>
      </c>
      <c r="S11" s="35">
        <v>11.9</v>
      </c>
      <c r="T11" s="14">
        <f>S11/R11*100</f>
        <v>4.490566037735849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24</v>
      </c>
      <c r="Z11" s="14">
        <f aca="true" t="shared" si="11" ref="Z11:Z28">Y11/X11*100</f>
        <v>34.285714285714285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4">
        <v>5555.8</v>
      </c>
      <c r="AK11" s="35">
        <v>1543.2</v>
      </c>
      <c r="AL11" s="14">
        <f aca="true" t="shared" si="15" ref="AL11:AL28">AK11/AJ11*100</f>
        <v>27.776377839375066</v>
      </c>
      <c r="AM11" s="34">
        <v>1896.9</v>
      </c>
      <c r="AN11" s="39">
        <v>948.5</v>
      </c>
      <c r="AO11" s="14">
        <f aca="true" t="shared" si="16" ref="AO11:AO28">AN11/AM11*100</f>
        <v>50.002635879593015</v>
      </c>
      <c r="AP11" s="15">
        <v>1345.2</v>
      </c>
      <c r="AQ11" s="16">
        <v>256.9</v>
      </c>
      <c r="AR11" s="14">
        <f>AQ11/AP11*100</f>
        <v>19.097531965506988</v>
      </c>
      <c r="AS11" s="18">
        <v>6579.3</v>
      </c>
      <c r="AT11" s="19">
        <v>1755.5</v>
      </c>
      <c r="AU11" s="14">
        <f aca="true" t="shared" si="17" ref="AU11:AU28">AT11/AS11*100</f>
        <v>26.682169835696808</v>
      </c>
      <c r="AV11" s="26">
        <v>1357</v>
      </c>
      <c r="AW11" s="19">
        <v>601.7</v>
      </c>
      <c r="AX11" s="14">
        <f aca="true" t="shared" si="18" ref="AX11:AX28">AW11/AV11*100</f>
        <v>44.34045689019897</v>
      </c>
      <c r="AY11" s="21">
        <v>1070.6</v>
      </c>
      <c r="AZ11" s="19">
        <v>452.7</v>
      </c>
      <c r="BA11" s="14">
        <f t="shared" si="2"/>
        <v>42.28470016813002</v>
      </c>
      <c r="BB11" s="27">
        <v>2892.3</v>
      </c>
      <c r="BC11" s="23">
        <v>304.5</v>
      </c>
      <c r="BD11" s="14">
        <f aca="true" t="shared" si="19" ref="BD11:BD28">BC11/BB11*100</f>
        <v>10.527953531791308</v>
      </c>
      <c r="BE11" s="21">
        <v>677.3</v>
      </c>
      <c r="BF11" s="23">
        <v>186.2</v>
      </c>
      <c r="BG11" s="14">
        <f aca="true" t="shared" si="20" ref="BG11:BG28">BF11/BE11*100</f>
        <v>27.491510408976822</v>
      </c>
      <c r="BH11" s="21">
        <v>1532.6</v>
      </c>
      <c r="BI11" s="19">
        <v>617.1</v>
      </c>
      <c r="BJ11" s="14">
        <f aca="true" t="shared" si="21" ref="BJ11:BJ28">BI11/BH11*100</f>
        <v>40.26490930444996</v>
      </c>
      <c r="BK11" s="85">
        <v>-30</v>
      </c>
      <c r="BL11" s="85">
        <v>104.30000000000018</v>
      </c>
      <c r="BM11" s="14">
        <f aca="true" t="shared" si="22" ref="BM11:BM28">BL11/BK11*100</f>
        <v>-347.66666666666725</v>
      </c>
      <c r="BN11" s="24">
        <f t="shared" si="3"/>
        <v>-30</v>
      </c>
      <c r="BO11" s="24">
        <f t="shared" si="4"/>
        <v>104.30000000000018</v>
      </c>
      <c r="BP11" s="14">
        <f aca="true" t="shared" si="23" ref="BP11:BP28">BO11/BN11*100</f>
        <v>-347.66666666666725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4930.6</v>
      </c>
      <c r="D12" s="14">
        <f t="shared" si="5"/>
        <v>1413.8</v>
      </c>
      <c r="E12" s="14">
        <f t="shared" si="6"/>
        <v>28.67399505131221</v>
      </c>
      <c r="F12" s="15">
        <v>1549.9</v>
      </c>
      <c r="G12" s="16">
        <v>500</v>
      </c>
      <c r="H12" s="14">
        <f t="shared" si="7"/>
        <v>32.26014581585909</v>
      </c>
      <c r="I12" s="15">
        <v>91.1</v>
      </c>
      <c r="J12" s="16">
        <v>21.6</v>
      </c>
      <c r="K12" s="14">
        <f t="shared" si="1"/>
        <v>23.710208562019762</v>
      </c>
      <c r="L12" s="15">
        <v>10</v>
      </c>
      <c r="M12" s="16">
        <v>0.1</v>
      </c>
      <c r="N12" s="14">
        <f t="shared" si="8"/>
        <v>1</v>
      </c>
      <c r="O12" s="15">
        <v>250</v>
      </c>
      <c r="P12" s="16">
        <v>3.2</v>
      </c>
      <c r="Q12" s="14">
        <f t="shared" si="9"/>
        <v>1.28</v>
      </c>
      <c r="R12" s="28">
        <v>500</v>
      </c>
      <c r="S12" s="16">
        <v>14.7</v>
      </c>
      <c r="T12" s="14">
        <f aca="true" t="shared" si="24" ref="T12:T28">S12/R12*100</f>
        <v>2.94</v>
      </c>
      <c r="U12" s="15">
        <v>0</v>
      </c>
      <c r="V12" s="17">
        <v>0</v>
      </c>
      <c r="W12" s="14" t="e">
        <f t="shared" si="10"/>
        <v>#DIV/0!</v>
      </c>
      <c r="X12" s="15">
        <v>189</v>
      </c>
      <c r="Y12" s="17">
        <v>199</v>
      </c>
      <c r="Z12" s="14">
        <f t="shared" si="11"/>
        <v>105.2910052910053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4">
        <v>3380.7</v>
      </c>
      <c r="AK12" s="16">
        <v>913.8</v>
      </c>
      <c r="AL12" s="14">
        <f t="shared" si="15"/>
        <v>27.029905049250157</v>
      </c>
      <c r="AM12" s="15">
        <v>1675</v>
      </c>
      <c r="AN12" s="34">
        <v>837.5</v>
      </c>
      <c r="AO12" s="14">
        <f t="shared" si="16"/>
        <v>50</v>
      </c>
      <c r="AP12" s="15">
        <v>378.4</v>
      </c>
      <c r="AQ12" s="16">
        <v>31.5</v>
      </c>
      <c r="AR12" s="14">
        <f aca="true" t="shared" si="25" ref="AR12:AR28">AQ12/AP12*100</f>
        <v>8.324524312896406</v>
      </c>
      <c r="AS12" s="27">
        <v>5010.6</v>
      </c>
      <c r="AT12" s="19">
        <v>1185.3</v>
      </c>
      <c r="AU12" s="14">
        <f t="shared" si="17"/>
        <v>23.655849598850434</v>
      </c>
      <c r="AV12" s="26">
        <v>1386.5</v>
      </c>
      <c r="AW12" s="19">
        <v>569.6</v>
      </c>
      <c r="AX12" s="14">
        <f t="shared" si="18"/>
        <v>41.08186080057699</v>
      </c>
      <c r="AY12" s="21">
        <v>1094.7</v>
      </c>
      <c r="AZ12" s="19">
        <v>436.2</v>
      </c>
      <c r="BA12" s="14">
        <f t="shared" si="2"/>
        <v>39.84653329679364</v>
      </c>
      <c r="BB12" s="46">
        <v>1755.6</v>
      </c>
      <c r="BC12" s="23">
        <v>45</v>
      </c>
      <c r="BD12" s="14">
        <f t="shared" si="19"/>
        <v>2.563226247436774</v>
      </c>
      <c r="BE12" s="21">
        <v>785</v>
      </c>
      <c r="BF12" s="23">
        <v>73.9</v>
      </c>
      <c r="BG12" s="14">
        <f t="shared" si="20"/>
        <v>9.414012738853504</v>
      </c>
      <c r="BH12" s="21">
        <v>939.7</v>
      </c>
      <c r="BI12" s="19">
        <v>444</v>
      </c>
      <c r="BJ12" s="14">
        <f t="shared" si="21"/>
        <v>47.24912206023198</v>
      </c>
      <c r="BK12" s="85">
        <v>-80</v>
      </c>
      <c r="BL12" s="85">
        <v>228.5</v>
      </c>
      <c r="BM12" s="14">
        <f t="shared" si="22"/>
        <v>-285.625</v>
      </c>
      <c r="BN12" s="24">
        <f t="shared" si="3"/>
        <v>-80</v>
      </c>
      <c r="BO12" s="24">
        <f t="shared" si="4"/>
        <v>228.5</v>
      </c>
      <c r="BP12" s="14">
        <f t="shared" si="23"/>
        <v>-285.625</v>
      </c>
      <c r="BQ12" s="6"/>
      <c r="BR12" s="25"/>
    </row>
    <row r="13" spans="1:70" ht="15" customHeight="1">
      <c r="A13" s="11">
        <v>4</v>
      </c>
      <c r="B13" s="12" t="s">
        <v>30</v>
      </c>
      <c r="C13" s="37">
        <f t="shared" si="0"/>
        <v>4735.2</v>
      </c>
      <c r="D13" s="14">
        <f t="shared" si="5"/>
        <v>1446.8000000000002</v>
      </c>
      <c r="E13" s="14">
        <f t="shared" si="6"/>
        <v>30.554147660077717</v>
      </c>
      <c r="F13" s="15">
        <v>1509.8</v>
      </c>
      <c r="G13" s="16">
        <v>563.2</v>
      </c>
      <c r="H13" s="14">
        <f t="shared" si="7"/>
        <v>37.30295403364685</v>
      </c>
      <c r="I13" s="15">
        <v>225</v>
      </c>
      <c r="J13" s="16">
        <v>67.4</v>
      </c>
      <c r="K13" s="14">
        <f t="shared" si="1"/>
        <v>29.955555555555556</v>
      </c>
      <c r="L13" s="15">
        <v>28</v>
      </c>
      <c r="M13" s="16">
        <v>53.7</v>
      </c>
      <c r="N13" s="14">
        <f t="shared" si="8"/>
        <v>191.7857142857143</v>
      </c>
      <c r="O13" s="15">
        <v>89</v>
      </c>
      <c r="P13" s="42">
        <v>0.8</v>
      </c>
      <c r="Q13" s="14">
        <f t="shared" si="9"/>
        <v>0.8988764044943821</v>
      </c>
      <c r="R13" s="15">
        <v>550.1</v>
      </c>
      <c r="S13" s="16">
        <v>28.2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80</v>
      </c>
      <c r="Y13" s="17">
        <v>129.5</v>
      </c>
      <c r="Z13" s="14">
        <f t="shared" si="11"/>
        <v>161.875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4">
        <v>3225.4</v>
      </c>
      <c r="AK13" s="16">
        <v>883.6</v>
      </c>
      <c r="AL13" s="14">
        <f t="shared" si="15"/>
        <v>27.395051776523843</v>
      </c>
      <c r="AM13" s="15">
        <v>548</v>
      </c>
      <c r="AN13" s="39">
        <v>273.9</v>
      </c>
      <c r="AO13" s="14">
        <f t="shared" si="16"/>
        <v>49.981751824817515</v>
      </c>
      <c r="AP13" s="15">
        <v>1239</v>
      </c>
      <c r="AQ13" s="16">
        <v>389.2</v>
      </c>
      <c r="AR13" s="14">
        <f t="shared" si="25"/>
        <v>31.41242937853107</v>
      </c>
      <c r="AS13" s="27">
        <v>4895.3</v>
      </c>
      <c r="AT13" s="19">
        <v>1275.9</v>
      </c>
      <c r="AU13" s="14">
        <f t="shared" si="17"/>
        <v>26.063775458092458</v>
      </c>
      <c r="AV13" s="26">
        <v>1177.3</v>
      </c>
      <c r="AW13" s="19">
        <v>551.6</v>
      </c>
      <c r="AX13" s="14">
        <f t="shared" si="18"/>
        <v>46.85296865709675</v>
      </c>
      <c r="AY13" s="21">
        <v>1016.4</v>
      </c>
      <c r="AZ13" s="19">
        <v>439.9</v>
      </c>
      <c r="BA13" s="14">
        <f t="shared" si="2"/>
        <v>43.28020464384101</v>
      </c>
      <c r="BB13" s="27">
        <v>1764.9</v>
      </c>
      <c r="BC13" s="23">
        <v>229.1</v>
      </c>
      <c r="BD13" s="14">
        <f t="shared" si="19"/>
        <v>12.98090543373562</v>
      </c>
      <c r="BE13" s="21">
        <v>1046.8</v>
      </c>
      <c r="BF13" s="47">
        <v>53.9</v>
      </c>
      <c r="BG13" s="14">
        <f t="shared" si="20"/>
        <v>5.149025601834161</v>
      </c>
      <c r="BH13" s="21">
        <v>814.3</v>
      </c>
      <c r="BI13" s="19">
        <v>394.7</v>
      </c>
      <c r="BJ13" s="14">
        <f t="shared" si="21"/>
        <v>48.47107945474641</v>
      </c>
      <c r="BK13" s="85">
        <v>-160.10000000000036</v>
      </c>
      <c r="BL13" s="85">
        <v>170.9000000000001</v>
      </c>
      <c r="BM13" s="14">
        <f>BL13/BK13*100</f>
        <v>-106.74578388507166</v>
      </c>
      <c r="BN13" s="24">
        <f t="shared" si="3"/>
        <v>-160.10000000000036</v>
      </c>
      <c r="BO13" s="24">
        <f t="shared" si="4"/>
        <v>170.9000000000001</v>
      </c>
      <c r="BP13" s="14">
        <f>BO13/BN13*100</f>
        <v>-106.74578388507166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5280.1</v>
      </c>
      <c r="D14" s="14">
        <f t="shared" si="5"/>
        <v>1281.7</v>
      </c>
      <c r="E14" s="14">
        <f t="shared" si="6"/>
        <v>24.2741614742145</v>
      </c>
      <c r="F14" s="15">
        <v>1073.8</v>
      </c>
      <c r="G14" s="16">
        <v>392.1</v>
      </c>
      <c r="H14" s="14">
        <f t="shared" si="7"/>
        <v>36.51517973551872</v>
      </c>
      <c r="I14" s="15">
        <v>67</v>
      </c>
      <c r="J14" s="16">
        <v>24.3</v>
      </c>
      <c r="K14" s="14">
        <f t="shared" si="1"/>
        <v>36.268656716417915</v>
      </c>
      <c r="L14" s="15">
        <v>0</v>
      </c>
      <c r="M14" s="16">
        <v>0.9</v>
      </c>
      <c r="N14" s="14" t="e">
        <f t="shared" si="8"/>
        <v>#DIV/0!</v>
      </c>
      <c r="O14" s="15">
        <v>120</v>
      </c>
      <c r="P14" s="16">
        <v>11.6</v>
      </c>
      <c r="Q14" s="14">
        <f t="shared" si="9"/>
        <v>9.666666666666666</v>
      </c>
      <c r="R14" s="15">
        <v>315</v>
      </c>
      <c r="S14" s="16">
        <v>12.7</v>
      </c>
      <c r="T14" s="14">
        <f t="shared" si="24"/>
        <v>4.031746031746032</v>
      </c>
      <c r="U14" s="15">
        <v>0</v>
      </c>
      <c r="V14" s="17">
        <v>0</v>
      </c>
      <c r="W14" s="14" t="e">
        <f t="shared" si="10"/>
        <v>#DIV/0!</v>
      </c>
      <c r="X14" s="15">
        <v>280</v>
      </c>
      <c r="Y14" s="17">
        <v>193.1</v>
      </c>
      <c r="Z14" s="14">
        <f t="shared" si="11"/>
        <v>68.96428571428571</v>
      </c>
      <c r="AA14" s="15">
        <v>20</v>
      </c>
      <c r="AB14" s="16">
        <v>3</v>
      </c>
      <c r="AC14" s="14">
        <f t="shared" si="12"/>
        <v>15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4206.3</v>
      </c>
      <c r="AK14" s="16">
        <v>889.6</v>
      </c>
      <c r="AL14" s="14">
        <f t="shared" si="15"/>
        <v>21.149228538145163</v>
      </c>
      <c r="AM14" s="15">
        <v>1145.1</v>
      </c>
      <c r="AN14" s="16">
        <v>572.6</v>
      </c>
      <c r="AO14" s="14">
        <f t="shared" si="16"/>
        <v>50.00436643087941</v>
      </c>
      <c r="AP14" s="15">
        <v>1125.3</v>
      </c>
      <c r="AQ14" s="16">
        <v>272.2</v>
      </c>
      <c r="AR14" s="14">
        <f t="shared" si="25"/>
        <v>24.18910512752155</v>
      </c>
      <c r="AS14" s="27">
        <v>5430.1</v>
      </c>
      <c r="AT14" s="19">
        <v>1295.1</v>
      </c>
      <c r="AU14" s="14">
        <f t="shared" si="17"/>
        <v>23.850389495589397</v>
      </c>
      <c r="AV14" s="44">
        <v>1120</v>
      </c>
      <c r="AW14" s="19">
        <v>514.1</v>
      </c>
      <c r="AX14" s="14">
        <f t="shared" si="18"/>
        <v>45.901785714285715</v>
      </c>
      <c r="AY14" s="21">
        <v>746.2</v>
      </c>
      <c r="AZ14" s="19">
        <v>334.2</v>
      </c>
      <c r="BA14" s="14">
        <f t="shared" si="2"/>
        <v>44.786920396676486</v>
      </c>
      <c r="BB14" s="27">
        <v>1218.9</v>
      </c>
      <c r="BC14" s="23">
        <v>248.7</v>
      </c>
      <c r="BD14" s="14">
        <f t="shared" si="19"/>
        <v>20.403642628599556</v>
      </c>
      <c r="BE14" s="21">
        <v>656.9</v>
      </c>
      <c r="BF14" s="23">
        <v>73.6</v>
      </c>
      <c r="BG14" s="14">
        <f t="shared" si="20"/>
        <v>11.204140660678947</v>
      </c>
      <c r="BH14" s="21">
        <v>2342.3</v>
      </c>
      <c r="BI14" s="36">
        <v>414.7</v>
      </c>
      <c r="BJ14" s="14">
        <f t="shared" si="21"/>
        <v>17.704820048670108</v>
      </c>
      <c r="BK14" s="85">
        <v>-150</v>
      </c>
      <c r="BL14" s="85">
        <v>-13.399999999999864</v>
      </c>
      <c r="BM14" s="14">
        <f t="shared" si="22"/>
        <v>8.933333333333241</v>
      </c>
      <c r="BN14" s="24">
        <f t="shared" si="3"/>
        <v>-150</v>
      </c>
      <c r="BO14" s="24">
        <f t="shared" si="4"/>
        <v>-13.399999999999864</v>
      </c>
      <c r="BP14" s="14">
        <f t="shared" si="23"/>
        <v>8.933333333333241</v>
      </c>
      <c r="BQ14" s="6"/>
      <c r="BR14" s="25"/>
    </row>
    <row r="15" spans="1:70" ht="15.75">
      <c r="A15" s="11">
        <v>6</v>
      </c>
      <c r="B15" s="12" t="s">
        <v>32</v>
      </c>
      <c r="C15" s="13">
        <f>F15+AJ15</f>
        <v>5675.4</v>
      </c>
      <c r="D15" s="14">
        <f t="shared" si="5"/>
        <v>1633.9</v>
      </c>
      <c r="E15" s="14">
        <f t="shared" si="6"/>
        <v>28.789160235401912</v>
      </c>
      <c r="F15" s="15">
        <v>1178.7</v>
      </c>
      <c r="G15" s="16">
        <v>350.7</v>
      </c>
      <c r="H15" s="14">
        <f t="shared" si="7"/>
        <v>29.753117841689996</v>
      </c>
      <c r="I15" s="15">
        <v>29</v>
      </c>
      <c r="J15" s="16">
        <v>13</v>
      </c>
      <c r="K15" s="14">
        <f t="shared" si="1"/>
        <v>44.827586206896555</v>
      </c>
      <c r="L15" s="15">
        <v>0</v>
      </c>
      <c r="M15" s="16">
        <v>0</v>
      </c>
      <c r="N15" s="14" t="e">
        <f t="shared" si="8"/>
        <v>#DIV/0!</v>
      </c>
      <c r="O15" s="15">
        <v>158</v>
      </c>
      <c r="P15" s="16">
        <v>4.2</v>
      </c>
      <c r="Q15" s="14">
        <f t="shared" si="9"/>
        <v>2.6582278481012658</v>
      </c>
      <c r="R15" s="15">
        <v>363</v>
      </c>
      <c r="S15" s="16">
        <v>23.2</v>
      </c>
      <c r="T15" s="14">
        <f t="shared" si="24"/>
        <v>6.3911845730027546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72.8</v>
      </c>
      <c r="Z15" s="14">
        <f t="shared" si="11"/>
        <v>42.8235294117647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4496.7</v>
      </c>
      <c r="AK15" s="16">
        <v>1283.2</v>
      </c>
      <c r="AL15" s="14">
        <f t="shared" si="15"/>
        <v>28.536482309249006</v>
      </c>
      <c r="AM15" s="15">
        <v>1790.4</v>
      </c>
      <c r="AN15" s="16">
        <v>895.2</v>
      </c>
      <c r="AO15" s="14">
        <f t="shared" si="16"/>
        <v>50</v>
      </c>
      <c r="AP15" s="15">
        <v>1313.4</v>
      </c>
      <c r="AQ15" s="16">
        <v>238.2</v>
      </c>
      <c r="AR15" s="14">
        <f t="shared" si="25"/>
        <v>18.136135221562355</v>
      </c>
      <c r="AS15" s="27">
        <v>5855.4</v>
      </c>
      <c r="AT15" s="19">
        <v>1295.2</v>
      </c>
      <c r="AU15" s="14">
        <f t="shared" si="17"/>
        <v>22.119752706903032</v>
      </c>
      <c r="AV15" s="26">
        <v>1268.7</v>
      </c>
      <c r="AW15" s="19">
        <v>512.9</v>
      </c>
      <c r="AX15" s="14">
        <f t="shared" si="18"/>
        <v>40.427208954047444</v>
      </c>
      <c r="AY15" s="21">
        <v>1099.6</v>
      </c>
      <c r="AZ15" s="19">
        <v>467.7</v>
      </c>
      <c r="BA15" s="14">
        <f t="shared" si="2"/>
        <v>42.533648599490725</v>
      </c>
      <c r="BB15" s="27">
        <v>2420.2</v>
      </c>
      <c r="BC15" s="23">
        <v>154.8</v>
      </c>
      <c r="BD15" s="14">
        <f t="shared" si="19"/>
        <v>6.396165606148253</v>
      </c>
      <c r="BE15" s="21">
        <v>616.8</v>
      </c>
      <c r="BF15" s="23">
        <v>121.5</v>
      </c>
      <c r="BG15" s="14">
        <f t="shared" si="20"/>
        <v>19.69844357976654</v>
      </c>
      <c r="BH15" s="21">
        <v>1442.7</v>
      </c>
      <c r="BI15" s="19">
        <v>457.6</v>
      </c>
      <c r="BJ15" s="14">
        <f t="shared" si="21"/>
        <v>31.718305954113813</v>
      </c>
      <c r="BK15" s="85">
        <v>-180</v>
      </c>
      <c r="BL15" s="85">
        <v>338.70000000000005</v>
      </c>
      <c r="BM15" s="14">
        <f t="shared" si="22"/>
        <v>-188.16666666666669</v>
      </c>
      <c r="BN15" s="24">
        <f t="shared" si="3"/>
        <v>-180</v>
      </c>
      <c r="BO15" s="24">
        <f t="shared" si="4"/>
        <v>338.70000000000005</v>
      </c>
      <c r="BP15" s="14">
        <f t="shared" si="23"/>
        <v>-188.16666666666669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5310.8</v>
      </c>
      <c r="D16" s="33">
        <f t="shared" si="5"/>
        <v>1442.1</v>
      </c>
      <c r="E16" s="14">
        <f t="shared" si="6"/>
        <v>27.154101077050534</v>
      </c>
      <c r="F16" s="15">
        <v>961</v>
      </c>
      <c r="G16" s="16">
        <v>313.1</v>
      </c>
      <c r="H16" s="14">
        <f t="shared" si="7"/>
        <v>32.58064516129032</v>
      </c>
      <c r="I16" s="15">
        <v>26</v>
      </c>
      <c r="J16" s="16">
        <v>10.5</v>
      </c>
      <c r="K16" s="14">
        <f t="shared" si="1"/>
        <v>40.38461538461539</v>
      </c>
      <c r="L16" s="15">
        <v>0</v>
      </c>
      <c r="M16" s="16">
        <v>0</v>
      </c>
      <c r="N16" s="14" t="e">
        <f t="shared" si="8"/>
        <v>#DIV/0!</v>
      </c>
      <c r="O16" s="15">
        <v>100</v>
      </c>
      <c r="P16" s="16">
        <v>1.6</v>
      </c>
      <c r="Q16" s="38">
        <f t="shared" si="9"/>
        <v>1.6</v>
      </c>
      <c r="R16" s="15">
        <v>327.2</v>
      </c>
      <c r="S16" s="16">
        <v>20.8</v>
      </c>
      <c r="T16" s="14">
        <f t="shared" si="24"/>
        <v>6.356968215158925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78.4</v>
      </c>
      <c r="Z16" s="14">
        <f t="shared" si="11"/>
        <v>65.33333333333334</v>
      </c>
      <c r="AA16" s="15">
        <v>8</v>
      </c>
      <c r="AB16" s="16">
        <v>3.9</v>
      </c>
      <c r="AC16" s="14">
        <f t="shared" si="12"/>
        <v>48.75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4349.8</v>
      </c>
      <c r="AK16" s="35">
        <v>1129</v>
      </c>
      <c r="AL16" s="14">
        <f t="shared" si="15"/>
        <v>25.95521633178537</v>
      </c>
      <c r="AM16" s="15">
        <v>1510.9</v>
      </c>
      <c r="AN16" s="16">
        <v>755.5</v>
      </c>
      <c r="AO16" s="14">
        <f t="shared" si="16"/>
        <v>50.00330928585611</v>
      </c>
      <c r="AP16" s="15">
        <v>1800.7</v>
      </c>
      <c r="AQ16" s="16">
        <v>328.6</v>
      </c>
      <c r="AR16" s="14">
        <f t="shared" si="25"/>
        <v>18.24845893263731</v>
      </c>
      <c r="AS16" s="27">
        <v>5470.8</v>
      </c>
      <c r="AT16" s="19">
        <v>1422.9</v>
      </c>
      <c r="AU16" s="14">
        <f t="shared" si="17"/>
        <v>26.008993200263212</v>
      </c>
      <c r="AV16" s="26">
        <v>1294.3</v>
      </c>
      <c r="AW16" s="19">
        <v>610.6</v>
      </c>
      <c r="AX16" s="14">
        <f t="shared" si="18"/>
        <v>47.17607973421927</v>
      </c>
      <c r="AY16" s="21">
        <v>964.1</v>
      </c>
      <c r="AZ16" s="19">
        <v>460.4</v>
      </c>
      <c r="BA16" s="14">
        <f t="shared" si="2"/>
        <v>47.754382325484904</v>
      </c>
      <c r="BB16" s="27">
        <v>1197.8</v>
      </c>
      <c r="BC16" s="23">
        <v>14.4</v>
      </c>
      <c r="BD16" s="14">
        <f t="shared" si="19"/>
        <v>1.2022040407413592</v>
      </c>
      <c r="BE16" s="43">
        <v>669.4</v>
      </c>
      <c r="BF16" s="23">
        <v>129.6</v>
      </c>
      <c r="BG16" s="14">
        <f t="shared" si="20"/>
        <v>19.36062145204661</v>
      </c>
      <c r="BH16" s="21">
        <v>2217.2</v>
      </c>
      <c r="BI16" s="19">
        <v>622.2</v>
      </c>
      <c r="BJ16" s="14">
        <f t="shared" si="21"/>
        <v>28.06242107162187</v>
      </c>
      <c r="BK16" s="85">
        <v>-160</v>
      </c>
      <c r="BL16" s="85">
        <v>19.199999999999818</v>
      </c>
      <c r="BM16" s="14">
        <f t="shared" si="22"/>
        <v>-11.999999999999886</v>
      </c>
      <c r="BN16" s="24">
        <f t="shared" si="3"/>
        <v>-160</v>
      </c>
      <c r="BO16" s="24">
        <f t="shared" si="4"/>
        <v>19.199999999999818</v>
      </c>
      <c r="BP16" s="14">
        <f t="shared" si="23"/>
        <v>-11.999999999999886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54233.9</v>
      </c>
      <c r="D17" s="14">
        <f t="shared" si="5"/>
        <v>14873.5</v>
      </c>
      <c r="E17" s="14">
        <f t="shared" si="6"/>
        <v>27.42472881352807</v>
      </c>
      <c r="F17" s="15">
        <v>36605.4</v>
      </c>
      <c r="G17" s="16">
        <v>14680.4</v>
      </c>
      <c r="H17" s="14">
        <f t="shared" si="7"/>
        <v>40.10446546138001</v>
      </c>
      <c r="I17" s="15">
        <v>20400</v>
      </c>
      <c r="J17" s="16">
        <v>9050.1</v>
      </c>
      <c r="K17" s="14">
        <f t="shared" si="1"/>
        <v>44.36323529411765</v>
      </c>
      <c r="L17" s="15">
        <v>20</v>
      </c>
      <c r="M17" s="16">
        <v>27.6</v>
      </c>
      <c r="N17" s="14">
        <f t="shared" si="8"/>
        <v>138</v>
      </c>
      <c r="O17" s="15">
        <v>3700</v>
      </c>
      <c r="P17" s="16">
        <v>262.3</v>
      </c>
      <c r="Q17" s="14">
        <f t="shared" si="9"/>
        <v>7.089189189189189</v>
      </c>
      <c r="R17" s="15">
        <v>8650</v>
      </c>
      <c r="S17" s="17">
        <v>2564.5</v>
      </c>
      <c r="T17" s="14">
        <f t="shared" si="24"/>
        <v>29.647398843930635</v>
      </c>
      <c r="U17" s="15">
        <v>1170</v>
      </c>
      <c r="V17" s="17">
        <v>694.6</v>
      </c>
      <c r="W17" s="14">
        <f t="shared" si="10"/>
        <v>59.36752136752137</v>
      </c>
      <c r="X17" s="15">
        <v>30</v>
      </c>
      <c r="Y17" s="17">
        <v>48.1</v>
      </c>
      <c r="Z17" s="14">
        <f t="shared" si="11"/>
        <v>160.33333333333331</v>
      </c>
      <c r="AA17" s="15">
        <v>50</v>
      </c>
      <c r="AB17" s="16">
        <v>67.1</v>
      </c>
      <c r="AC17" s="14">
        <f t="shared" si="12"/>
        <v>134.2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387.5</v>
      </c>
      <c r="AI17" s="14">
        <f t="shared" si="14"/>
        <v>77.5</v>
      </c>
      <c r="AJ17" s="15">
        <v>17628.5</v>
      </c>
      <c r="AK17" s="16">
        <v>193.1</v>
      </c>
      <c r="AL17" s="14">
        <f t="shared" si="15"/>
        <v>1.095385313554755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5"/>
        <v>#DIV/0!</v>
      </c>
      <c r="AS17" s="27">
        <v>55982.8</v>
      </c>
      <c r="AT17" s="19">
        <v>13051.7</v>
      </c>
      <c r="AU17" s="14">
        <f t="shared" si="17"/>
        <v>23.313767800110032</v>
      </c>
      <c r="AV17" s="26">
        <v>6792.2</v>
      </c>
      <c r="AW17" s="19">
        <v>2393.8</v>
      </c>
      <c r="AX17" s="14">
        <f t="shared" si="18"/>
        <v>35.24336739200849</v>
      </c>
      <c r="AY17" s="21">
        <v>5650.2</v>
      </c>
      <c r="AZ17" s="19">
        <v>2317.3</v>
      </c>
      <c r="BA17" s="14">
        <f t="shared" si="2"/>
        <v>41.01270751477824</v>
      </c>
      <c r="BB17" s="27">
        <v>16823.3</v>
      </c>
      <c r="BC17" s="23">
        <v>2558.1</v>
      </c>
      <c r="BD17" s="14">
        <f t="shared" si="19"/>
        <v>15.205696860901249</v>
      </c>
      <c r="BE17" s="21">
        <v>24908.9</v>
      </c>
      <c r="BF17" s="23">
        <v>4907.5</v>
      </c>
      <c r="BG17" s="14">
        <f t="shared" si="20"/>
        <v>19.70179333491242</v>
      </c>
      <c r="BH17" s="21">
        <v>5753.8</v>
      </c>
      <c r="BI17" s="19">
        <v>2870</v>
      </c>
      <c r="BJ17" s="14">
        <f t="shared" si="21"/>
        <v>49.88007925197261</v>
      </c>
      <c r="BK17" s="85">
        <v>-1748.9000000000015</v>
      </c>
      <c r="BL17" s="85">
        <v>1821.7999999999993</v>
      </c>
      <c r="BM17" s="14">
        <f t="shared" si="22"/>
        <v>-104.16833438161117</v>
      </c>
      <c r="BN17" s="24">
        <f t="shared" si="3"/>
        <v>-1748.9000000000015</v>
      </c>
      <c r="BO17" s="24">
        <f t="shared" si="4"/>
        <v>1821.7999999999993</v>
      </c>
      <c r="BP17" s="14">
        <f t="shared" si="23"/>
        <v>-104.16833438161117</v>
      </c>
      <c r="BQ17" s="6"/>
      <c r="BR17" s="25"/>
    </row>
    <row r="18" spans="1:70" ht="15.75">
      <c r="A18" s="11">
        <v>9</v>
      </c>
      <c r="B18" s="12" t="s">
        <v>35</v>
      </c>
      <c r="C18" s="13">
        <f t="shared" si="0"/>
        <v>7681.4</v>
      </c>
      <c r="D18" s="33">
        <f t="shared" si="5"/>
        <v>1965.3999999999999</v>
      </c>
      <c r="E18" s="14">
        <f t="shared" si="6"/>
        <v>25.58648163095269</v>
      </c>
      <c r="F18" s="15">
        <v>1124.7</v>
      </c>
      <c r="G18" s="16">
        <v>410.8</v>
      </c>
      <c r="H18" s="14">
        <f t="shared" si="7"/>
        <v>36.52529563439139</v>
      </c>
      <c r="I18" s="15">
        <v>48</v>
      </c>
      <c r="J18" s="16">
        <v>17.7</v>
      </c>
      <c r="K18" s="14">
        <f t="shared" si="1"/>
        <v>36.875</v>
      </c>
      <c r="L18" s="15">
        <v>31</v>
      </c>
      <c r="M18" s="16">
        <v>10.4</v>
      </c>
      <c r="N18" s="14">
        <f t="shared" si="8"/>
        <v>33.5483870967742</v>
      </c>
      <c r="O18" s="15">
        <v>75</v>
      </c>
      <c r="P18" s="16">
        <v>3.9</v>
      </c>
      <c r="Q18" s="14">
        <f t="shared" si="9"/>
        <v>5.2</v>
      </c>
      <c r="R18" s="15">
        <v>377</v>
      </c>
      <c r="S18" s="16">
        <v>37.3</v>
      </c>
      <c r="T18" s="14">
        <f t="shared" si="24"/>
        <v>9.89389920424403</v>
      </c>
      <c r="U18" s="15">
        <v>0</v>
      </c>
      <c r="V18" s="17">
        <v>0</v>
      </c>
      <c r="W18" s="14" t="e">
        <f t="shared" si="10"/>
        <v>#DIV/0!</v>
      </c>
      <c r="X18" s="29">
        <v>58</v>
      </c>
      <c r="Y18" s="35">
        <v>62.6</v>
      </c>
      <c r="Z18" s="14">
        <f t="shared" si="11"/>
        <v>107.93103448275862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34">
        <v>6556.7</v>
      </c>
      <c r="AK18" s="16">
        <v>1554.6</v>
      </c>
      <c r="AL18" s="14">
        <f t="shared" si="15"/>
        <v>23.71009806762548</v>
      </c>
      <c r="AM18" s="15">
        <v>1499.6</v>
      </c>
      <c r="AN18" s="16">
        <v>749.8</v>
      </c>
      <c r="AO18" s="14">
        <f t="shared" si="16"/>
        <v>50</v>
      </c>
      <c r="AP18" s="15">
        <v>2765</v>
      </c>
      <c r="AQ18" s="16">
        <v>760</v>
      </c>
      <c r="AR18" s="14">
        <f t="shared" si="25"/>
        <v>27.48643761301989</v>
      </c>
      <c r="AS18" s="27">
        <v>7981.5</v>
      </c>
      <c r="AT18" s="45">
        <v>2105.9</v>
      </c>
      <c r="AU18" s="14">
        <f t="shared" si="17"/>
        <v>26.38476476852722</v>
      </c>
      <c r="AV18" s="26">
        <v>1554.9</v>
      </c>
      <c r="AW18" s="19">
        <v>809.1</v>
      </c>
      <c r="AX18" s="14">
        <f t="shared" si="18"/>
        <v>52.03550067528459</v>
      </c>
      <c r="AY18" s="21">
        <v>1004.3</v>
      </c>
      <c r="AZ18" s="19">
        <v>520.4</v>
      </c>
      <c r="BA18" s="14">
        <f t="shared" si="2"/>
        <v>51.817186099770986</v>
      </c>
      <c r="BB18" s="48">
        <v>3165.1</v>
      </c>
      <c r="BC18" s="23">
        <v>18.7</v>
      </c>
      <c r="BD18" s="14">
        <f t="shared" si="19"/>
        <v>0.5908186155255758</v>
      </c>
      <c r="BE18" s="21">
        <v>561.3</v>
      </c>
      <c r="BF18" s="23">
        <v>123.2</v>
      </c>
      <c r="BG18" s="14">
        <f t="shared" si="20"/>
        <v>21.949046855513988</v>
      </c>
      <c r="BH18" s="21">
        <v>2608.3</v>
      </c>
      <c r="BI18" s="19">
        <v>1108.2</v>
      </c>
      <c r="BJ18" s="14">
        <f t="shared" si="21"/>
        <v>42.487443928995894</v>
      </c>
      <c r="BK18" s="85">
        <v>-300.10000000000036</v>
      </c>
      <c r="BL18" s="85">
        <v>-140.50000000000023</v>
      </c>
      <c r="BM18" s="14">
        <f t="shared" si="22"/>
        <v>46.81772742419196</v>
      </c>
      <c r="BN18" s="24">
        <f t="shared" si="3"/>
        <v>-300.10000000000036</v>
      </c>
      <c r="BO18" s="24">
        <f t="shared" si="4"/>
        <v>-140.50000000000023</v>
      </c>
      <c r="BP18" s="14">
        <f t="shared" si="23"/>
        <v>46.81772742419196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5671</v>
      </c>
      <c r="D19" s="14">
        <f t="shared" si="5"/>
        <v>2562.2</v>
      </c>
      <c r="E19" s="14">
        <f t="shared" si="6"/>
        <v>45.18074413683653</v>
      </c>
      <c r="F19" s="15">
        <v>1507.7</v>
      </c>
      <c r="G19" s="16">
        <v>1474.5</v>
      </c>
      <c r="H19" s="14">
        <f t="shared" si="7"/>
        <v>97.79797041851826</v>
      </c>
      <c r="I19" s="15">
        <v>69</v>
      </c>
      <c r="J19" s="35">
        <v>23.3</v>
      </c>
      <c r="K19" s="14">
        <f t="shared" si="1"/>
        <v>33.768115942028984</v>
      </c>
      <c r="L19" s="15">
        <v>91</v>
      </c>
      <c r="M19" s="16">
        <v>39.5</v>
      </c>
      <c r="N19" s="14">
        <f t="shared" si="8"/>
        <v>43.40659340659341</v>
      </c>
      <c r="O19" s="15">
        <v>154</v>
      </c>
      <c r="P19" s="16">
        <v>3.4</v>
      </c>
      <c r="Q19" s="14">
        <f t="shared" si="9"/>
        <v>2.207792207792208</v>
      </c>
      <c r="R19" s="15">
        <v>327</v>
      </c>
      <c r="S19" s="16">
        <v>22.7</v>
      </c>
      <c r="T19" s="14">
        <f t="shared" si="24"/>
        <v>6.941896024464832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91.7</v>
      </c>
      <c r="Z19" s="14">
        <f t="shared" si="11"/>
        <v>45.85</v>
      </c>
      <c r="AA19" s="15">
        <v>50</v>
      </c>
      <c r="AB19" s="16">
        <v>50</v>
      </c>
      <c r="AC19" s="14">
        <f t="shared" si="12"/>
        <v>100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4163.3</v>
      </c>
      <c r="AK19" s="16">
        <v>1087.7</v>
      </c>
      <c r="AL19" s="14">
        <f t="shared" si="15"/>
        <v>26.12590973506593</v>
      </c>
      <c r="AM19" s="15">
        <v>1836.2</v>
      </c>
      <c r="AN19" s="16">
        <v>918.1</v>
      </c>
      <c r="AO19" s="14">
        <f t="shared" si="16"/>
        <v>50</v>
      </c>
      <c r="AP19" s="15">
        <v>611.3</v>
      </c>
      <c r="AQ19" s="16">
        <v>124.8</v>
      </c>
      <c r="AR19" s="14">
        <f t="shared" si="25"/>
        <v>20.415507933911336</v>
      </c>
      <c r="AS19" s="27">
        <v>5771</v>
      </c>
      <c r="AT19" s="19">
        <v>1309.4</v>
      </c>
      <c r="AU19" s="14">
        <f t="shared" si="17"/>
        <v>22.689308612025645</v>
      </c>
      <c r="AV19" s="26">
        <v>1573.2</v>
      </c>
      <c r="AW19" s="19">
        <v>618.1</v>
      </c>
      <c r="AX19" s="14">
        <f t="shared" si="18"/>
        <v>39.28934655479278</v>
      </c>
      <c r="AY19" s="21">
        <v>1026.9</v>
      </c>
      <c r="AZ19" s="19">
        <v>452.5</v>
      </c>
      <c r="BA19" s="14">
        <f t="shared" si="2"/>
        <v>44.0646606290778</v>
      </c>
      <c r="BB19" s="27">
        <v>2110.7</v>
      </c>
      <c r="BC19" s="23">
        <v>15.8</v>
      </c>
      <c r="BD19" s="14">
        <f t="shared" si="19"/>
        <v>0.7485668261714125</v>
      </c>
      <c r="BE19" s="21">
        <v>1033</v>
      </c>
      <c r="BF19" s="23">
        <v>110.4</v>
      </c>
      <c r="BG19" s="14">
        <f t="shared" si="20"/>
        <v>10.687318489835432</v>
      </c>
      <c r="BH19" s="21">
        <v>801.2</v>
      </c>
      <c r="BI19" s="19">
        <v>420.6</v>
      </c>
      <c r="BJ19" s="14">
        <f t="shared" si="21"/>
        <v>52.49625561657514</v>
      </c>
      <c r="BK19" s="85">
        <v>-100</v>
      </c>
      <c r="BL19" s="85">
        <v>1252.7999999999997</v>
      </c>
      <c r="BM19" s="14">
        <f t="shared" si="22"/>
        <v>-1252.7999999999997</v>
      </c>
      <c r="BN19" s="24">
        <f t="shared" si="3"/>
        <v>-100</v>
      </c>
      <c r="BO19" s="24">
        <f t="shared" si="4"/>
        <v>1252.7999999999997</v>
      </c>
      <c r="BP19" s="14">
        <f t="shared" si="23"/>
        <v>-1252.7999999999997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8315.2</v>
      </c>
      <c r="D20" s="14">
        <f t="shared" si="5"/>
        <v>3080.7</v>
      </c>
      <c r="E20" s="14">
        <f t="shared" si="6"/>
        <v>37.049018664614195</v>
      </c>
      <c r="F20" s="15">
        <v>3084</v>
      </c>
      <c r="G20" s="16">
        <v>1136.6</v>
      </c>
      <c r="H20" s="14">
        <f t="shared" si="7"/>
        <v>36.85473411154344</v>
      </c>
      <c r="I20" s="15">
        <v>420</v>
      </c>
      <c r="J20" s="35">
        <v>161.4</v>
      </c>
      <c r="K20" s="14">
        <f t="shared" si="1"/>
        <v>38.42857142857143</v>
      </c>
      <c r="L20" s="15">
        <v>40</v>
      </c>
      <c r="M20" s="16">
        <v>23.5</v>
      </c>
      <c r="N20" s="14">
        <f t="shared" si="8"/>
        <v>58.75</v>
      </c>
      <c r="O20" s="15">
        <v>535</v>
      </c>
      <c r="P20" s="16">
        <v>14.2</v>
      </c>
      <c r="Q20" s="14">
        <f t="shared" si="9"/>
        <v>2.6542056074766354</v>
      </c>
      <c r="R20" s="15">
        <v>897</v>
      </c>
      <c r="S20" s="16">
        <v>161.8</v>
      </c>
      <c r="T20" s="14">
        <f t="shared" si="24"/>
        <v>18.03790412486065</v>
      </c>
      <c r="U20" s="15">
        <v>0</v>
      </c>
      <c r="V20" s="17">
        <v>0</v>
      </c>
      <c r="W20" s="14" t="e">
        <f t="shared" si="10"/>
        <v>#DIV/0!</v>
      </c>
      <c r="X20" s="15">
        <v>150</v>
      </c>
      <c r="Y20" s="17">
        <v>220.6</v>
      </c>
      <c r="Z20" s="14">
        <f t="shared" si="11"/>
        <v>147.06666666666666</v>
      </c>
      <c r="AA20" s="15">
        <v>300</v>
      </c>
      <c r="AB20" s="16">
        <v>187.2</v>
      </c>
      <c r="AC20" s="14">
        <f t="shared" si="12"/>
        <v>62.4</v>
      </c>
      <c r="AD20" s="14">
        <v>0</v>
      </c>
      <c r="AE20" s="14">
        <v>0</v>
      </c>
      <c r="AF20" s="14" t="e">
        <f t="shared" si="13"/>
        <v>#DIV/0!</v>
      </c>
      <c r="AG20" s="14">
        <v>11</v>
      </c>
      <c r="AH20" s="14">
        <v>12.6</v>
      </c>
      <c r="AI20" s="14">
        <f t="shared" si="14"/>
        <v>114.54545454545455</v>
      </c>
      <c r="AJ20" s="15">
        <v>5231.2</v>
      </c>
      <c r="AK20" s="16">
        <v>1944.1</v>
      </c>
      <c r="AL20" s="14">
        <f t="shared" si="15"/>
        <v>37.16355711882551</v>
      </c>
      <c r="AM20" s="15">
        <v>2938.3</v>
      </c>
      <c r="AN20" s="16">
        <v>1469.1</v>
      </c>
      <c r="AO20" s="14">
        <f t="shared" si="16"/>
        <v>49.998298335772375</v>
      </c>
      <c r="AP20" s="15">
        <v>130.4</v>
      </c>
      <c r="AQ20" s="16">
        <v>10.9</v>
      </c>
      <c r="AR20" s="14">
        <f t="shared" si="25"/>
        <v>8.358895705521473</v>
      </c>
      <c r="AS20" s="27">
        <v>8675.2</v>
      </c>
      <c r="AT20" s="19">
        <v>2821.2</v>
      </c>
      <c r="AU20" s="14">
        <f t="shared" si="17"/>
        <v>32.520287716709696</v>
      </c>
      <c r="AV20" s="26">
        <v>2446.6</v>
      </c>
      <c r="AW20" s="19">
        <v>1124.1</v>
      </c>
      <c r="AX20" s="14">
        <f t="shared" si="18"/>
        <v>45.945393607455244</v>
      </c>
      <c r="AY20" s="43">
        <v>1846.6</v>
      </c>
      <c r="AZ20" s="19">
        <v>888.5</v>
      </c>
      <c r="BA20" s="14">
        <f t="shared" si="2"/>
        <v>48.11545543160403</v>
      </c>
      <c r="BB20" s="22">
        <v>2199.8</v>
      </c>
      <c r="BC20" s="23">
        <v>256</v>
      </c>
      <c r="BD20" s="14">
        <f t="shared" si="19"/>
        <v>11.637421583780343</v>
      </c>
      <c r="BE20" s="21">
        <v>1600.2</v>
      </c>
      <c r="BF20" s="23">
        <v>210.4</v>
      </c>
      <c r="BG20" s="14">
        <f t="shared" si="20"/>
        <v>13.14835645544307</v>
      </c>
      <c r="BH20" s="21">
        <v>1957.5</v>
      </c>
      <c r="BI20" s="19">
        <v>940.2</v>
      </c>
      <c r="BJ20" s="14">
        <f t="shared" si="21"/>
        <v>48.03065134099617</v>
      </c>
      <c r="BK20" s="85">
        <v>-360</v>
      </c>
      <c r="BL20" s="85">
        <v>259.5</v>
      </c>
      <c r="BM20" s="14">
        <f t="shared" si="22"/>
        <v>-72.08333333333333</v>
      </c>
      <c r="BN20" s="24">
        <f t="shared" si="3"/>
        <v>-360</v>
      </c>
      <c r="BO20" s="24">
        <f t="shared" si="4"/>
        <v>259.5</v>
      </c>
      <c r="BP20" s="14">
        <f t="shared" si="23"/>
        <v>-72.08333333333333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5097.9</v>
      </c>
      <c r="D21" s="14">
        <f t="shared" si="5"/>
        <v>1875.5</v>
      </c>
      <c r="E21" s="14">
        <f t="shared" si="6"/>
        <v>36.78965848682792</v>
      </c>
      <c r="F21" s="15">
        <v>691.5</v>
      </c>
      <c r="G21" s="16">
        <v>275.7</v>
      </c>
      <c r="H21" s="14">
        <f t="shared" si="7"/>
        <v>39.86984815618221</v>
      </c>
      <c r="I21" s="15">
        <v>38</v>
      </c>
      <c r="J21" s="16">
        <v>17.4</v>
      </c>
      <c r="K21" s="14">
        <f t="shared" si="1"/>
        <v>45.78947368421053</v>
      </c>
      <c r="L21" s="15">
        <v>0</v>
      </c>
      <c r="M21" s="16">
        <v>7.1</v>
      </c>
      <c r="N21" s="14" t="e">
        <f t="shared" si="8"/>
        <v>#DIV/0!</v>
      </c>
      <c r="O21" s="15">
        <v>40</v>
      </c>
      <c r="P21" s="16">
        <v>1.8</v>
      </c>
      <c r="Q21" s="14">
        <f t="shared" si="9"/>
        <v>4.5</v>
      </c>
      <c r="R21" s="15">
        <v>205.7</v>
      </c>
      <c r="S21" s="16">
        <v>25.8</v>
      </c>
      <c r="T21" s="14">
        <f t="shared" si="24"/>
        <v>12.542537676227516</v>
      </c>
      <c r="U21" s="15">
        <v>0</v>
      </c>
      <c r="V21" s="17">
        <v>0</v>
      </c>
      <c r="W21" s="14" t="e">
        <f t="shared" si="10"/>
        <v>#DIV/0!</v>
      </c>
      <c r="X21" s="29">
        <v>52</v>
      </c>
      <c r="Y21" s="17">
        <v>8.5</v>
      </c>
      <c r="Z21" s="14">
        <f t="shared" si="11"/>
        <v>16.346153846153847</v>
      </c>
      <c r="AA21" s="15">
        <v>6</v>
      </c>
      <c r="AB21" s="16">
        <v>3.6</v>
      </c>
      <c r="AC21" s="14">
        <f t="shared" si="12"/>
        <v>60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0.6</v>
      </c>
      <c r="AI21" s="14" t="e">
        <f t="shared" si="14"/>
        <v>#DIV/0!</v>
      </c>
      <c r="AJ21" s="15">
        <v>4406.4</v>
      </c>
      <c r="AK21" s="16">
        <v>1599.8</v>
      </c>
      <c r="AL21" s="14">
        <f t="shared" si="15"/>
        <v>36.306281771968045</v>
      </c>
      <c r="AM21" s="15">
        <v>1181.6</v>
      </c>
      <c r="AN21" s="16">
        <v>590.8</v>
      </c>
      <c r="AO21" s="14">
        <f t="shared" si="16"/>
        <v>50</v>
      </c>
      <c r="AP21" s="15">
        <v>2080</v>
      </c>
      <c r="AQ21" s="16">
        <v>793.1</v>
      </c>
      <c r="AR21" s="14">
        <f t="shared" si="25"/>
        <v>38.12980769230769</v>
      </c>
      <c r="AS21" s="27">
        <v>5147.9</v>
      </c>
      <c r="AT21" s="19">
        <v>1779.8</v>
      </c>
      <c r="AU21" s="14">
        <f t="shared" si="17"/>
        <v>34.573321160084696</v>
      </c>
      <c r="AV21" s="26">
        <v>1266.7</v>
      </c>
      <c r="AW21" s="19">
        <v>674.6</v>
      </c>
      <c r="AX21" s="14">
        <f t="shared" si="18"/>
        <v>53.25649325017763</v>
      </c>
      <c r="AY21" s="43">
        <v>981.2</v>
      </c>
      <c r="AZ21" s="19">
        <v>492.4</v>
      </c>
      <c r="BA21" s="14">
        <f t="shared" si="2"/>
        <v>50.183448838157354</v>
      </c>
      <c r="BB21" s="48">
        <v>1169.5</v>
      </c>
      <c r="BC21" s="23">
        <v>190</v>
      </c>
      <c r="BD21" s="14">
        <f t="shared" si="19"/>
        <v>16.246259085079092</v>
      </c>
      <c r="BE21" s="21">
        <v>1175.4</v>
      </c>
      <c r="BF21" s="23">
        <v>150.3</v>
      </c>
      <c r="BG21" s="14">
        <f t="shared" si="20"/>
        <v>12.787136294027565</v>
      </c>
      <c r="BH21" s="21">
        <v>1444.4</v>
      </c>
      <c r="BI21" s="19">
        <v>739.3</v>
      </c>
      <c r="BJ21" s="14">
        <f t="shared" si="21"/>
        <v>51.18388258100248</v>
      </c>
      <c r="BK21" s="85">
        <v>-50</v>
      </c>
      <c r="BL21" s="85">
        <v>95.70000000000005</v>
      </c>
      <c r="BM21" s="14">
        <f t="shared" si="22"/>
        <v>-191.4000000000001</v>
      </c>
      <c r="BN21" s="24">
        <f t="shared" si="3"/>
        <v>-50</v>
      </c>
      <c r="BO21" s="24">
        <f t="shared" si="4"/>
        <v>95.70000000000005</v>
      </c>
      <c r="BP21" s="14">
        <f t="shared" si="23"/>
        <v>-191.4000000000001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6868.8</v>
      </c>
      <c r="D22" s="14">
        <f t="shared" si="5"/>
        <v>1742.2</v>
      </c>
      <c r="E22" s="14">
        <f t="shared" si="6"/>
        <v>25.36396459352434</v>
      </c>
      <c r="F22" s="40">
        <v>1154.8</v>
      </c>
      <c r="G22" s="16">
        <v>377.7</v>
      </c>
      <c r="H22" s="14">
        <f t="shared" si="7"/>
        <v>32.70696224454451</v>
      </c>
      <c r="I22" s="15">
        <v>36</v>
      </c>
      <c r="J22" s="16">
        <v>16.5</v>
      </c>
      <c r="K22" s="14">
        <f t="shared" si="1"/>
        <v>45.83333333333333</v>
      </c>
      <c r="L22" s="15">
        <v>15</v>
      </c>
      <c r="M22" s="35">
        <v>14.6</v>
      </c>
      <c r="N22" s="14">
        <f t="shared" si="8"/>
        <v>97.33333333333333</v>
      </c>
      <c r="O22" s="15">
        <v>92</v>
      </c>
      <c r="P22" s="16">
        <v>1.4</v>
      </c>
      <c r="Q22" s="14">
        <f t="shared" si="9"/>
        <v>1.5217391304347825</v>
      </c>
      <c r="R22" s="15">
        <v>390</v>
      </c>
      <c r="S22" s="16">
        <v>23.1</v>
      </c>
      <c r="T22" s="14">
        <f t="shared" si="24"/>
        <v>5.923076923076923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53</v>
      </c>
      <c r="Z22" s="14">
        <f t="shared" si="11"/>
        <v>66.25</v>
      </c>
      <c r="AA22" s="15">
        <v>30</v>
      </c>
      <c r="AB22" s="16">
        <v>4.2</v>
      </c>
      <c r="AC22" s="14">
        <f t="shared" si="12"/>
        <v>14.000000000000002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5714</v>
      </c>
      <c r="AK22" s="16">
        <v>1364.5</v>
      </c>
      <c r="AL22" s="14">
        <f t="shared" si="15"/>
        <v>23.87994399719986</v>
      </c>
      <c r="AM22" s="15">
        <v>1814.8</v>
      </c>
      <c r="AN22" s="16">
        <v>907.4</v>
      </c>
      <c r="AO22" s="14">
        <f t="shared" si="16"/>
        <v>50</v>
      </c>
      <c r="AP22" s="15">
        <v>1891.4</v>
      </c>
      <c r="AQ22" s="16">
        <v>409.3</v>
      </c>
      <c r="AR22" s="14">
        <f t="shared" si="25"/>
        <v>21.64005498572486</v>
      </c>
      <c r="AS22" s="27">
        <v>6968.8</v>
      </c>
      <c r="AT22" s="19">
        <v>1758.9</v>
      </c>
      <c r="AU22" s="14">
        <f t="shared" si="17"/>
        <v>25.239639536218572</v>
      </c>
      <c r="AV22" s="26">
        <v>1567.6</v>
      </c>
      <c r="AW22" s="19">
        <v>686.1</v>
      </c>
      <c r="AX22" s="14">
        <f t="shared" si="18"/>
        <v>43.76754274049503</v>
      </c>
      <c r="AY22" s="43">
        <v>1104.9</v>
      </c>
      <c r="AZ22" s="19">
        <v>473.9</v>
      </c>
      <c r="BA22" s="14">
        <f t="shared" si="2"/>
        <v>42.89075934473707</v>
      </c>
      <c r="BB22" s="27">
        <v>2710.9</v>
      </c>
      <c r="BC22" s="23">
        <v>325</v>
      </c>
      <c r="BD22" s="14">
        <f t="shared" si="19"/>
        <v>11.988638459552178</v>
      </c>
      <c r="BE22" s="21">
        <v>883.1</v>
      </c>
      <c r="BF22" s="23">
        <v>53</v>
      </c>
      <c r="BG22" s="14">
        <f t="shared" si="20"/>
        <v>6.00158532442532</v>
      </c>
      <c r="BH22" s="21">
        <v>1673.3</v>
      </c>
      <c r="BI22" s="19">
        <v>649.6</v>
      </c>
      <c r="BJ22" s="14">
        <f t="shared" si="21"/>
        <v>38.82149046793761</v>
      </c>
      <c r="BK22" s="85">
        <v>-100</v>
      </c>
      <c r="BL22" s="85">
        <v>-16.700000000000045</v>
      </c>
      <c r="BM22" s="14">
        <f t="shared" si="22"/>
        <v>16.700000000000045</v>
      </c>
      <c r="BN22" s="24">
        <f t="shared" si="3"/>
        <v>-100</v>
      </c>
      <c r="BO22" s="24">
        <f t="shared" si="4"/>
        <v>-16.700000000000045</v>
      </c>
      <c r="BP22" s="14">
        <f t="shared" si="23"/>
        <v>16.700000000000045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4744.8</v>
      </c>
      <c r="D23" s="14">
        <f t="shared" si="5"/>
        <v>1359.4</v>
      </c>
      <c r="E23" s="14">
        <f t="shared" si="6"/>
        <v>28.650311920418144</v>
      </c>
      <c r="F23" s="40">
        <v>1103.9</v>
      </c>
      <c r="G23" s="16">
        <v>392.5</v>
      </c>
      <c r="H23" s="14">
        <f t="shared" si="7"/>
        <v>35.555756862034606</v>
      </c>
      <c r="I23" s="15">
        <v>34</v>
      </c>
      <c r="J23" s="16">
        <v>14.2</v>
      </c>
      <c r="K23" s="14">
        <f t="shared" si="1"/>
        <v>41.764705882352935</v>
      </c>
      <c r="L23" s="15">
        <v>24</v>
      </c>
      <c r="M23" s="16">
        <v>23.4</v>
      </c>
      <c r="N23" s="14">
        <f t="shared" si="8"/>
        <v>97.5</v>
      </c>
      <c r="O23" s="15">
        <v>49</v>
      </c>
      <c r="P23" s="16">
        <v>0.1</v>
      </c>
      <c r="Q23" s="14">
        <f t="shared" si="9"/>
        <v>0.20408163265306123</v>
      </c>
      <c r="R23" s="15">
        <v>342</v>
      </c>
      <c r="S23" s="16">
        <v>13.1</v>
      </c>
      <c r="T23" s="14">
        <f t="shared" si="24"/>
        <v>3.830409356725146</v>
      </c>
      <c r="U23" s="15">
        <v>0</v>
      </c>
      <c r="V23" s="17">
        <v>0</v>
      </c>
      <c r="W23" s="14" t="e">
        <f t="shared" si="10"/>
        <v>#DIV/0!</v>
      </c>
      <c r="X23" s="29">
        <v>300</v>
      </c>
      <c r="Y23" s="17">
        <v>147.8</v>
      </c>
      <c r="Z23" s="14">
        <f t="shared" si="11"/>
        <v>49.26666666666667</v>
      </c>
      <c r="AA23" s="15">
        <v>9</v>
      </c>
      <c r="AB23" s="16">
        <v>6.5</v>
      </c>
      <c r="AC23" s="14">
        <f t="shared" si="12"/>
        <v>72.22222222222221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3640.9</v>
      </c>
      <c r="AK23" s="16">
        <v>966.9</v>
      </c>
      <c r="AL23" s="14">
        <f t="shared" si="15"/>
        <v>26.55662061578181</v>
      </c>
      <c r="AM23" s="15">
        <v>1031.3</v>
      </c>
      <c r="AN23" s="16">
        <v>515.7</v>
      </c>
      <c r="AO23" s="14">
        <f t="shared" si="16"/>
        <v>50.00484824978183</v>
      </c>
      <c r="AP23" s="15">
        <v>1827.7</v>
      </c>
      <c r="AQ23" s="16">
        <v>406.5</v>
      </c>
      <c r="AR23" s="14">
        <v>2</v>
      </c>
      <c r="AS23" s="27">
        <v>4844.8</v>
      </c>
      <c r="AT23" s="36">
        <v>1438.2</v>
      </c>
      <c r="AU23" s="14">
        <f t="shared" si="17"/>
        <v>29.685435931307797</v>
      </c>
      <c r="AV23" s="44">
        <v>1348.1</v>
      </c>
      <c r="AW23" s="19">
        <v>493.1</v>
      </c>
      <c r="AX23" s="14">
        <f t="shared" si="18"/>
        <v>36.57740523700023</v>
      </c>
      <c r="AY23" s="43">
        <v>871.3</v>
      </c>
      <c r="AZ23" s="19">
        <v>293.7</v>
      </c>
      <c r="BA23" s="14">
        <f t="shared" si="2"/>
        <v>33.708252037185815</v>
      </c>
      <c r="BB23" s="27">
        <v>1091.8</v>
      </c>
      <c r="BC23" s="23">
        <v>204</v>
      </c>
      <c r="BD23" s="14">
        <f t="shared" si="19"/>
        <v>18.684740795017404</v>
      </c>
      <c r="BE23" s="21">
        <v>693.3</v>
      </c>
      <c r="BF23" s="23">
        <v>53.2</v>
      </c>
      <c r="BG23" s="14">
        <f t="shared" si="20"/>
        <v>7.673445838742247</v>
      </c>
      <c r="BH23" s="21">
        <v>1619.6</v>
      </c>
      <c r="BI23" s="19">
        <v>641.1</v>
      </c>
      <c r="BJ23" s="14">
        <f t="shared" si="21"/>
        <v>39.583847863670044</v>
      </c>
      <c r="BK23" s="85">
        <v>-100</v>
      </c>
      <c r="BL23" s="85">
        <v>-78.79999999999995</v>
      </c>
      <c r="BM23" s="14">
        <f t="shared" si="22"/>
        <v>78.79999999999995</v>
      </c>
      <c r="BN23" s="24">
        <f t="shared" si="3"/>
        <v>-100</v>
      </c>
      <c r="BO23" s="24">
        <f t="shared" si="4"/>
        <v>-78.79999999999995</v>
      </c>
      <c r="BP23" s="14">
        <f t="shared" si="23"/>
        <v>78.79999999999995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4715.7</v>
      </c>
      <c r="D24" s="14">
        <f t="shared" si="5"/>
        <v>1411.1</v>
      </c>
      <c r="E24" s="14">
        <f t="shared" si="6"/>
        <v>29.92344720826176</v>
      </c>
      <c r="F24" s="15">
        <v>864.5</v>
      </c>
      <c r="G24" s="17">
        <v>275</v>
      </c>
      <c r="H24" s="14">
        <f t="shared" si="7"/>
        <v>31.810294968189705</v>
      </c>
      <c r="I24" s="15">
        <v>89</v>
      </c>
      <c r="J24" s="16">
        <v>41.7</v>
      </c>
      <c r="K24" s="14">
        <f t="shared" si="1"/>
        <v>46.853932584269664</v>
      </c>
      <c r="L24" s="15">
        <v>47</v>
      </c>
      <c r="M24" s="16">
        <v>48.7</v>
      </c>
      <c r="N24" s="14">
        <f t="shared" si="8"/>
        <v>103.61702127659575</v>
      </c>
      <c r="O24" s="15">
        <v>133.7</v>
      </c>
      <c r="P24" s="16">
        <v>2.1</v>
      </c>
      <c r="Q24" s="14">
        <f t="shared" si="9"/>
        <v>1.5706806282722516</v>
      </c>
      <c r="R24" s="15">
        <v>300</v>
      </c>
      <c r="S24" s="16">
        <v>16.4</v>
      </c>
      <c r="T24" s="14">
        <f t="shared" si="24"/>
        <v>5.466666666666666</v>
      </c>
      <c r="U24" s="15">
        <v>0</v>
      </c>
      <c r="V24" s="17">
        <v>0</v>
      </c>
      <c r="W24" s="14" t="e">
        <f t="shared" si="10"/>
        <v>#DIV/0!</v>
      </c>
      <c r="X24" s="29">
        <v>52</v>
      </c>
      <c r="Y24" s="17">
        <v>45.5</v>
      </c>
      <c r="Z24" s="14">
        <f t="shared" si="11"/>
        <v>87.5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5.8</v>
      </c>
      <c r="AI24" s="14">
        <f t="shared" si="14"/>
        <v>28.999999999999996</v>
      </c>
      <c r="AJ24" s="15">
        <v>3851.2</v>
      </c>
      <c r="AK24" s="16">
        <v>1136.1</v>
      </c>
      <c r="AL24" s="14">
        <f t="shared" si="15"/>
        <v>29.499896136269214</v>
      </c>
      <c r="AM24" s="15">
        <v>1083.3</v>
      </c>
      <c r="AN24" s="16">
        <v>541.7</v>
      </c>
      <c r="AO24" s="14">
        <f t="shared" si="16"/>
        <v>50.00461552663159</v>
      </c>
      <c r="AP24" s="40">
        <v>1605.5</v>
      </c>
      <c r="AQ24" s="16">
        <v>549.6</v>
      </c>
      <c r="AR24" s="14">
        <f t="shared" si="25"/>
        <v>34.23232637807537</v>
      </c>
      <c r="AS24" s="27">
        <v>4810.7</v>
      </c>
      <c r="AT24" s="19">
        <v>1419.5</v>
      </c>
      <c r="AU24" s="14">
        <f t="shared" si="17"/>
        <v>29.50714033300767</v>
      </c>
      <c r="AV24" s="26">
        <v>1211.4</v>
      </c>
      <c r="AW24" s="19">
        <v>503.1</v>
      </c>
      <c r="AX24" s="14">
        <f t="shared" si="18"/>
        <v>41.53046062407132</v>
      </c>
      <c r="AY24" s="21">
        <v>743.5</v>
      </c>
      <c r="AZ24" s="19">
        <v>311.7</v>
      </c>
      <c r="BA24" s="14">
        <f t="shared" si="2"/>
        <v>41.923335574983184</v>
      </c>
      <c r="BB24" s="27">
        <v>1323.9</v>
      </c>
      <c r="BC24" s="23">
        <v>137.8</v>
      </c>
      <c r="BD24" s="14">
        <f t="shared" si="19"/>
        <v>10.408641136037465</v>
      </c>
      <c r="BE24" s="21">
        <v>872.4</v>
      </c>
      <c r="BF24" s="23">
        <v>35.3</v>
      </c>
      <c r="BG24" s="14">
        <f t="shared" si="20"/>
        <v>4.046309032553874</v>
      </c>
      <c r="BH24" s="21">
        <v>1311.1</v>
      </c>
      <c r="BI24" s="19">
        <v>701.4</v>
      </c>
      <c r="BJ24" s="14">
        <f t="shared" si="21"/>
        <v>53.49706353443674</v>
      </c>
      <c r="BK24" s="85">
        <v>-95</v>
      </c>
      <c r="BL24" s="85">
        <v>-8.400000000000091</v>
      </c>
      <c r="BM24" s="14">
        <f t="shared" si="22"/>
        <v>8.84210526315799</v>
      </c>
      <c r="BN24" s="24">
        <f t="shared" si="3"/>
        <v>-95</v>
      </c>
      <c r="BO24" s="24">
        <f t="shared" si="4"/>
        <v>-8.400000000000091</v>
      </c>
      <c r="BP24" s="14">
        <f t="shared" si="23"/>
        <v>8.84210526315799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4430.5</v>
      </c>
      <c r="D25" s="14">
        <f t="shared" si="5"/>
        <v>997.8</v>
      </c>
      <c r="E25" s="14">
        <f t="shared" si="6"/>
        <v>22.52116013993906</v>
      </c>
      <c r="F25" s="15">
        <v>820.4</v>
      </c>
      <c r="G25" s="16">
        <v>222.9</v>
      </c>
      <c r="H25" s="14">
        <f t="shared" si="7"/>
        <v>27.169673330082887</v>
      </c>
      <c r="I25" s="15">
        <v>91.5</v>
      </c>
      <c r="J25" s="16">
        <v>50</v>
      </c>
      <c r="K25" s="14">
        <f t="shared" si="1"/>
        <v>54.644808743169406</v>
      </c>
      <c r="L25" s="15">
        <v>170</v>
      </c>
      <c r="M25" s="16">
        <v>32.2</v>
      </c>
      <c r="N25" s="14">
        <f t="shared" si="8"/>
        <v>18.941176470588236</v>
      </c>
      <c r="O25" s="15">
        <v>53</v>
      </c>
      <c r="P25" s="16">
        <v>0.2</v>
      </c>
      <c r="Q25" s="14">
        <f t="shared" si="9"/>
        <v>0.37735849056603776</v>
      </c>
      <c r="R25" s="15">
        <v>258</v>
      </c>
      <c r="S25" s="16">
        <v>8.9</v>
      </c>
      <c r="T25" s="14">
        <f t="shared" si="24"/>
        <v>3.4496124031007755</v>
      </c>
      <c r="U25" s="15">
        <v>0</v>
      </c>
      <c r="V25" s="17">
        <v>0</v>
      </c>
      <c r="W25" s="14" t="e">
        <f t="shared" si="10"/>
        <v>#DIV/0!</v>
      </c>
      <c r="X25" s="29">
        <v>33</v>
      </c>
      <c r="Y25" s="17">
        <v>16.5</v>
      </c>
      <c r="Z25" s="14">
        <f t="shared" si="11"/>
        <v>50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3610.1</v>
      </c>
      <c r="AK25" s="16">
        <v>774.9</v>
      </c>
      <c r="AL25" s="14">
        <f t="shared" si="15"/>
        <v>21.46477936899255</v>
      </c>
      <c r="AM25" s="15">
        <v>628.5</v>
      </c>
      <c r="AN25" s="16">
        <v>314.3</v>
      </c>
      <c r="AO25" s="14">
        <f>AN25/AM25*100</f>
        <v>50.0079554494829</v>
      </c>
      <c r="AP25" s="15">
        <v>1212.4</v>
      </c>
      <c r="AQ25" s="16">
        <v>415.8</v>
      </c>
      <c r="AR25" s="14">
        <f t="shared" si="25"/>
        <v>34.29561200923787</v>
      </c>
      <c r="AS25" s="27">
        <v>4480.5</v>
      </c>
      <c r="AT25" s="19">
        <v>981.7</v>
      </c>
      <c r="AU25" s="14">
        <f t="shared" si="17"/>
        <v>21.91050106014954</v>
      </c>
      <c r="AV25" s="26">
        <v>1166.1</v>
      </c>
      <c r="AW25" s="19">
        <v>508.9</v>
      </c>
      <c r="AX25" s="14">
        <f t="shared" si="18"/>
        <v>43.64119715290284</v>
      </c>
      <c r="AY25" s="21">
        <v>748.6</v>
      </c>
      <c r="AZ25" s="19">
        <v>333.9</v>
      </c>
      <c r="BA25" s="14">
        <f t="shared" si="2"/>
        <v>44.60325941757948</v>
      </c>
      <c r="BB25" s="27">
        <v>710.2</v>
      </c>
      <c r="BC25" s="23">
        <v>12.6</v>
      </c>
      <c r="BD25" s="14">
        <f t="shared" si="19"/>
        <v>1.7741481272880877</v>
      </c>
      <c r="BE25" s="21">
        <v>852</v>
      </c>
      <c r="BF25" s="23">
        <v>99.9</v>
      </c>
      <c r="BG25" s="14">
        <f t="shared" si="20"/>
        <v>11.725352112676058</v>
      </c>
      <c r="BH25" s="43">
        <v>1642.2</v>
      </c>
      <c r="BI25" s="19">
        <v>315.5</v>
      </c>
      <c r="BJ25" s="14">
        <f t="shared" si="21"/>
        <v>19.212032639142613</v>
      </c>
      <c r="BK25" s="85">
        <v>-50</v>
      </c>
      <c r="BL25" s="85">
        <v>16.09999999999991</v>
      </c>
      <c r="BM25" s="14">
        <f t="shared" si="22"/>
        <v>-32.19999999999982</v>
      </c>
      <c r="BN25" s="24">
        <f t="shared" si="3"/>
        <v>-50</v>
      </c>
      <c r="BO25" s="24">
        <f t="shared" si="4"/>
        <v>16.09999999999991</v>
      </c>
      <c r="BP25" s="14">
        <f t="shared" si="23"/>
        <v>-32.19999999999982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4723.7</v>
      </c>
      <c r="D26" s="14">
        <f t="shared" si="5"/>
        <v>1862.8999999999999</v>
      </c>
      <c r="E26" s="14">
        <f t="shared" si="6"/>
        <v>39.43730550204289</v>
      </c>
      <c r="F26" s="15">
        <v>1012.3</v>
      </c>
      <c r="G26" s="16">
        <v>545.3</v>
      </c>
      <c r="H26" s="14">
        <f t="shared" si="7"/>
        <v>53.86743060357602</v>
      </c>
      <c r="I26" s="15">
        <v>38</v>
      </c>
      <c r="J26" s="16">
        <v>14.4</v>
      </c>
      <c r="K26" s="14">
        <f t="shared" si="1"/>
        <v>37.89473684210527</v>
      </c>
      <c r="L26" s="15">
        <v>3.5</v>
      </c>
      <c r="M26" s="16">
        <v>156</v>
      </c>
      <c r="N26" s="14">
        <f t="shared" si="8"/>
        <v>4457.142857142857</v>
      </c>
      <c r="O26" s="15">
        <v>132</v>
      </c>
      <c r="P26" s="16">
        <v>1.7</v>
      </c>
      <c r="Q26" s="14">
        <f t="shared" si="9"/>
        <v>1.2878787878787878</v>
      </c>
      <c r="R26" s="15">
        <v>360</v>
      </c>
      <c r="S26" s="16">
        <v>38.6</v>
      </c>
      <c r="T26" s="14">
        <f t="shared" si="24"/>
        <v>10.722222222222223</v>
      </c>
      <c r="U26" s="15">
        <v>0</v>
      </c>
      <c r="V26" s="17">
        <v>0</v>
      </c>
      <c r="W26" s="14" t="e">
        <f t="shared" si="10"/>
        <v>#DIV/0!</v>
      </c>
      <c r="X26" s="29">
        <v>50</v>
      </c>
      <c r="Y26" s="17">
        <v>113.9</v>
      </c>
      <c r="Z26" s="14">
        <f t="shared" si="11"/>
        <v>227.8</v>
      </c>
      <c r="AA26" s="15">
        <v>10</v>
      </c>
      <c r="AB26" s="16">
        <v>6.1</v>
      </c>
      <c r="AC26" s="14">
        <f t="shared" si="12"/>
        <v>61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3711.4</v>
      </c>
      <c r="AK26" s="16">
        <v>1317.6</v>
      </c>
      <c r="AL26" s="14">
        <f t="shared" si="15"/>
        <v>35.50142803254836</v>
      </c>
      <c r="AM26" s="15">
        <v>1586.6</v>
      </c>
      <c r="AN26" s="16">
        <v>793.3</v>
      </c>
      <c r="AO26" s="14">
        <f t="shared" si="16"/>
        <v>50</v>
      </c>
      <c r="AP26" s="15">
        <v>1163.9</v>
      </c>
      <c r="AQ26" s="16">
        <v>299.5</v>
      </c>
      <c r="AR26" s="14">
        <f t="shared" si="25"/>
        <v>25.73245124151559</v>
      </c>
      <c r="AS26" s="27">
        <v>4753.7</v>
      </c>
      <c r="AT26" s="19">
        <v>1659.7</v>
      </c>
      <c r="AU26" s="14">
        <f t="shared" si="17"/>
        <v>34.913856574878515</v>
      </c>
      <c r="AV26" s="26">
        <v>1246.8</v>
      </c>
      <c r="AW26" s="19">
        <v>550</v>
      </c>
      <c r="AX26" s="14">
        <f t="shared" si="18"/>
        <v>44.112929098492145</v>
      </c>
      <c r="AY26" s="21">
        <v>960.7</v>
      </c>
      <c r="AZ26" s="19">
        <v>426.9</v>
      </c>
      <c r="BA26" s="14">
        <f t="shared" si="2"/>
        <v>44.43634849588841</v>
      </c>
      <c r="BB26" s="27">
        <v>1294.8</v>
      </c>
      <c r="BC26" s="23">
        <v>215.2</v>
      </c>
      <c r="BD26" s="14">
        <f t="shared" si="19"/>
        <v>16.620327463700956</v>
      </c>
      <c r="BE26" s="21">
        <v>667.2</v>
      </c>
      <c r="BF26" s="23">
        <v>92.7</v>
      </c>
      <c r="BG26" s="14">
        <f t="shared" si="20"/>
        <v>13.89388489208633</v>
      </c>
      <c r="BH26" s="21">
        <v>1452.9</v>
      </c>
      <c r="BI26" s="47">
        <v>758.7</v>
      </c>
      <c r="BJ26" s="14">
        <f t="shared" si="21"/>
        <v>52.21969853396655</v>
      </c>
      <c r="BK26" s="85">
        <v>-30</v>
      </c>
      <c r="BL26" s="85">
        <v>203.19999999999982</v>
      </c>
      <c r="BM26" s="14">
        <f t="shared" si="22"/>
        <v>-677.3333333333327</v>
      </c>
      <c r="BN26" s="24">
        <f t="shared" si="3"/>
        <v>-30</v>
      </c>
      <c r="BO26" s="24">
        <f t="shared" si="4"/>
        <v>203.19999999999982</v>
      </c>
      <c r="BP26" s="14">
        <f t="shared" si="23"/>
        <v>-677.3333333333327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4825.7</v>
      </c>
      <c r="D27" s="33">
        <f t="shared" si="5"/>
        <v>1511.8999999999999</v>
      </c>
      <c r="E27" s="14">
        <f t="shared" si="6"/>
        <v>31.330169716310586</v>
      </c>
      <c r="F27" s="15">
        <v>866.7</v>
      </c>
      <c r="G27" s="35">
        <v>464.8</v>
      </c>
      <c r="H27" s="14">
        <f t="shared" si="7"/>
        <v>53.62870658820814</v>
      </c>
      <c r="I27" s="15">
        <v>30</v>
      </c>
      <c r="J27" s="41">
        <v>9.9</v>
      </c>
      <c r="K27" s="14">
        <f t="shared" si="1"/>
        <v>33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0.9</v>
      </c>
      <c r="Q27" s="14">
        <f t="shared" si="9"/>
        <v>2</v>
      </c>
      <c r="R27" s="15">
        <v>237</v>
      </c>
      <c r="S27" s="16">
        <v>13.3</v>
      </c>
      <c r="T27" s="14">
        <f t="shared" si="24"/>
        <v>5.6118143459915615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78.7</v>
      </c>
      <c r="Z27" s="14">
        <f t="shared" si="11"/>
        <v>78.7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34">
        <v>3959</v>
      </c>
      <c r="AK27" s="16">
        <v>1047.1</v>
      </c>
      <c r="AL27" s="14">
        <f t="shared" si="15"/>
        <v>26.448598130841116</v>
      </c>
      <c r="AM27" s="15">
        <v>1239.1</v>
      </c>
      <c r="AN27" s="16">
        <v>619.6</v>
      </c>
      <c r="AO27" s="14">
        <f t="shared" si="16"/>
        <v>50.00403518682916</v>
      </c>
      <c r="AP27" s="15">
        <v>1527.8</v>
      </c>
      <c r="AQ27" s="16">
        <v>382.8</v>
      </c>
      <c r="AR27" s="14">
        <f t="shared" si="25"/>
        <v>25.055635554391937</v>
      </c>
      <c r="AS27" s="27">
        <v>4855.7</v>
      </c>
      <c r="AT27" s="19">
        <v>1369.8</v>
      </c>
      <c r="AU27" s="14">
        <f t="shared" si="17"/>
        <v>28.21014477830179</v>
      </c>
      <c r="AV27" s="26">
        <v>1299.4</v>
      </c>
      <c r="AW27" s="19">
        <v>609.5</v>
      </c>
      <c r="AX27" s="14">
        <f t="shared" si="18"/>
        <v>46.9062644297368</v>
      </c>
      <c r="AY27" s="21">
        <v>998.8</v>
      </c>
      <c r="AZ27" s="36">
        <v>398.6</v>
      </c>
      <c r="BA27" s="14">
        <f t="shared" si="2"/>
        <v>39.90788946736083</v>
      </c>
      <c r="BB27" s="27">
        <v>1510.7</v>
      </c>
      <c r="BC27" s="23">
        <v>39</v>
      </c>
      <c r="BD27" s="14">
        <f t="shared" si="19"/>
        <v>2.5815846958363675</v>
      </c>
      <c r="BE27" s="21">
        <v>845.1</v>
      </c>
      <c r="BF27" s="23">
        <v>190.5</v>
      </c>
      <c r="BG27" s="14">
        <f t="shared" si="20"/>
        <v>22.541711040113597</v>
      </c>
      <c r="BH27" s="21">
        <v>1108.6</v>
      </c>
      <c r="BI27" s="47">
        <v>485.9</v>
      </c>
      <c r="BJ27" s="14">
        <f t="shared" si="21"/>
        <v>43.830055926393655</v>
      </c>
      <c r="BK27" s="85">
        <v>-30</v>
      </c>
      <c r="BL27" s="85">
        <v>142.0999999999999</v>
      </c>
      <c r="BM27" s="14">
        <f t="shared" si="22"/>
        <v>-473.66666666666634</v>
      </c>
      <c r="BN27" s="24">
        <f t="shared" si="3"/>
        <v>-30</v>
      </c>
      <c r="BO27" s="24">
        <f t="shared" si="4"/>
        <v>142.0999999999999</v>
      </c>
      <c r="BP27" s="14">
        <f t="shared" si="23"/>
        <v>-473.66666666666634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5669.299999999999</v>
      </c>
      <c r="D28" s="14">
        <f t="shared" si="5"/>
        <v>1885.9</v>
      </c>
      <c r="E28" s="14">
        <f t="shared" si="6"/>
        <v>33.26512973382958</v>
      </c>
      <c r="F28" s="15">
        <v>1437.9</v>
      </c>
      <c r="G28" s="16">
        <v>555.1</v>
      </c>
      <c r="H28" s="14">
        <f t="shared" si="7"/>
        <v>38.60490993810418</v>
      </c>
      <c r="I28" s="15">
        <v>124</v>
      </c>
      <c r="J28" s="16">
        <v>54.4</v>
      </c>
      <c r="K28" s="14">
        <f t="shared" si="1"/>
        <v>43.87096774193549</v>
      </c>
      <c r="L28" s="15">
        <v>90</v>
      </c>
      <c r="M28" s="16">
        <v>37.1</v>
      </c>
      <c r="N28" s="14">
        <f t="shared" si="8"/>
        <v>41.22222222222222</v>
      </c>
      <c r="O28" s="15">
        <v>160</v>
      </c>
      <c r="P28" s="16">
        <v>1.5</v>
      </c>
      <c r="Q28" s="14">
        <f t="shared" si="9"/>
        <v>0.9375</v>
      </c>
      <c r="R28" s="15">
        <v>369.1</v>
      </c>
      <c r="S28" s="16">
        <v>15.4</v>
      </c>
      <c r="T28" s="14">
        <f t="shared" si="24"/>
        <v>4.172311026821999</v>
      </c>
      <c r="U28" s="15">
        <v>0</v>
      </c>
      <c r="V28" s="17">
        <v>0</v>
      </c>
      <c r="W28" s="14" t="e">
        <f t="shared" si="10"/>
        <v>#DIV/0!</v>
      </c>
      <c r="X28" s="29">
        <v>33</v>
      </c>
      <c r="Y28" s="17">
        <v>133.8</v>
      </c>
      <c r="Z28" s="14">
        <f t="shared" si="11"/>
        <v>405.4545454545455</v>
      </c>
      <c r="AA28" s="15">
        <v>180</v>
      </c>
      <c r="AB28" s="16">
        <v>61.1</v>
      </c>
      <c r="AC28" s="14">
        <f t="shared" si="12"/>
        <v>33.94444444444444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4231.4</v>
      </c>
      <c r="AK28" s="16">
        <v>1330.8</v>
      </c>
      <c r="AL28" s="14">
        <f t="shared" si="15"/>
        <v>31.450583731152808</v>
      </c>
      <c r="AM28" s="15">
        <v>1416.3</v>
      </c>
      <c r="AN28" s="16">
        <v>708.2</v>
      </c>
      <c r="AO28" s="14">
        <f t="shared" si="16"/>
        <v>50.003530325496016</v>
      </c>
      <c r="AP28" s="15">
        <v>1704.1</v>
      </c>
      <c r="AQ28" s="16">
        <v>577.8</v>
      </c>
      <c r="AR28" s="14">
        <f t="shared" si="25"/>
        <v>33.90646088844551</v>
      </c>
      <c r="AS28" s="27">
        <v>5749.3</v>
      </c>
      <c r="AT28" s="19">
        <v>1763.5</v>
      </c>
      <c r="AU28" s="14">
        <f t="shared" si="17"/>
        <v>30.67329935818273</v>
      </c>
      <c r="AV28" s="26">
        <v>1484.4</v>
      </c>
      <c r="AW28" s="19">
        <v>726.6</v>
      </c>
      <c r="AX28" s="14">
        <f t="shared" si="18"/>
        <v>48.94907033144705</v>
      </c>
      <c r="AY28" s="21">
        <v>1198</v>
      </c>
      <c r="AZ28" s="19">
        <v>609.3</v>
      </c>
      <c r="BA28" s="14">
        <f t="shared" si="2"/>
        <v>50.85976627712855</v>
      </c>
      <c r="BB28" s="27">
        <v>1577.2</v>
      </c>
      <c r="BC28" s="23">
        <v>41.4</v>
      </c>
      <c r="BD28" s="14">
        <f t="shared" si="19"/>
        <v>2.62490489475019</v>
      </c>
      <c r="BE28" s="21">
        <v>697.9</v>
      </c>
      <c r="BF28" s="23">
        <v>78.4</v>
      </c>
      <c r="BG28" s="14">
        <f t="shared" si="20"/>
        <v>11.233701103309931</v>
      </c>
      <c r="BH28" s="21">
        <v>1855.9</v>
      </c>
      <c r="BI28" s="19">
        <v>872.3</v>
      </c>
      <c r="BJ28" s="14">
        <f t="shared" si="21"/>
        <v>47.00145481976399</v>
      </c>
      <c r="BK28" s="85">
        <v>-80.00000000000091</v>
      </c>
      <c r="BL28" s="85">
        <v>122.40000000000009</v>
      </c>
      <c r="BM28" s="14">
        <f t="shared" si="22"/>
        <v>-152.99999999999838</v>
      </c>
      <c r="BN28" s="24">
        <f t="shared" si="3"/>
        <v>-80.00000000000091</v>
      </c>
      <c r="BO28" s="24">
        <f t="shared" si="4"/>
        <v>122.40000000000009</v>
      </c>
      <c r="BP28" s="14">
        <f t="shared" si="23"/>
        <v>-152.99999999999838</v>
      </c>
      <c r="BQ28" s="6"/>
      <c r="BR28" s="25"/>
    </row>
    <row r="29" spans="1:70" ht="14.25" customHeight="1">
      <c r="A29" s="49" t="s">
        <v>17</v>
      </c>
      <c r="B29" s="50"/>
      <c r="C29" s="86">
        <f>SUM(C10:C28)</f>
        <v>158540</v>
      </c>
      <c r="D29" s="86">
        <f>SUM(D10:D28)</f>
        <v>46643.40000000001</v>
      </c>
      <c r="E29" s="86">
        <f>D29/C29*100</f>
        <v>29.42058786426139</v>
      </c>
      <c r="F29" s="86">
        <f>SUM(F10:F28)</f>
        <v>58903.3</v>
      </c>
      <c r="G29" s="86">
        <f>SUM(G10:G28)</f>
        <v>23787.199999999997</v>
      </c>
      <c r="H29" s="86">
        <f>G29/F29*100</f>
        <v>40.383475968239466</v>
      </c>
      <c r="I29" s="86">
        <f>SUM(I10:I28)</f>
        <v>22086.5</v>
      </c>
      <c r="J29" s="86">
        <f>SUM(J10:J28)</f>
        <v>9716.9</v>
      </c>
      <c r="K29" s="87">
        <f t="shared" si="1"/>
        <v>43.99474792293935</v>
      </c>
      <c r="L29" s="86">
        <f>SUM(L10:L28)</f>
        <v>620.5</v>
      </c>
      <c r="M29" s="86">
        <f>SUM(M10:M28)</f>
        <v>495.70000000000005</v>
      </c>
      <c r="N29" s="86">
        <f>M29/L29*100</f>
        <v>79.88718775181306</v>
      </c>
      <c r="O29" s="86">
        <f>SUM(O10:O28)</f>
        <v>6088.7</v>
      </c>
      <c r="P29" s="86">
        <f>SUM(P10:P28)</f>
        <v>322.09999999999997</v>
      </c>
      <c r="Q29" s="86">
        <f>P29/O29*100</f>
        <v>5.290127613447862</v>
      </c>
      <c r="R29" s="86">
        <f>SUM(R10:R28)</f>
        <v>15483.1</v>
      </c>
      <c r="S29" s="86">
        <f>SUM(S10:S28)</f>
        <v>3103.9000000000005</v>
      </c>
      <c r="T29" s="86">
        <f>S29/R29*100</f>
        <v>20.047019007821433</v>
      </c>
      <c r="U29" s="86">
        <f>SUM(U10:U28)</f>
        <v>1170</v>
      </c>
      <c r="V29" s="86">
        <f>SUM(V10:V28)</f>
        <v>694.6</v>
      </c>
      <c r="W29" s="86">
        <f>V29/U29*100</f>
        <v>59.36752136752137</v>
      </c>
      <c r="X29" s="86">
        <f>SUM(X10:X28)</f>
        <v>2127</v>
      </c>
      <c r="Y29" s="86">
        <f>SUM(Y10:Y28)</f>
        <v>1824.9</v>
      </c>
      <c r="Z29" s="86">
        <f>Y29/X29*100</f>
        <v>85.79689703808181</v>
      </c>
      <c r="AA29" s="86">
        <f>SUM(AA10:AA28)</f>
        <v>664</v>
      </c>
      <c r="AB29" s="86">
        <f>SUM(AB10:AB28)</f>
        <v>392.70000000000005</v>
      </c>
      <c r="AC29" s="86">
        <f>AB29/AA29*100</f>
        <v>59.141566265060256</v>
      </c>
      <c r="AD29" s="86">
        <f>SUM(AD10:AD28)</f>
        <v>0</v>
      </c>
      <c r="AE29" s="86">
        <f>SUM(AE10:AE28)</f>
        <v>0</v>
      </c>
      <c r="AF29" s="87" t="e">
        <f t="shared" si="13"/>
        <v>#DIV/0!</v>
      </c>
      <c r="AG29" s="86">
        <f>SUM(AG10:AG28)</f>
        <v>531</v>
      </c>
      <c r="AH29" s="86">
        <f>SUM(AH10:AH28)</f>
        <v>406.50000000000006</v>
      </c>
      <c r="AI29" s="87">
        <f t="shared" si="14"/>
        <v>76.5536723163842</v>
      </c>
      <c r="AJ29" s="86">
        <f>SUM(AJ10:AJ28)</f>
        <v>99636.69999999998</v>
      </c>
      <c r="AK29" s="86">
        <f>SUM(AK10:AK28)</f>
        <v>22856.199999999997</v>
      </c>
      <c r="AL29" s="86">
        <f>AK29/AJ29*100</f>
        <v>22.93953934644564</v>
      </c>
      <c r="AM29" s="86">
        <f>SUM(AM10:AM28)</f>
        <v>26997.199999999993</v>
      </c>
      <c r="AN29" s="86">
        <f>SUM(AN10:AN28)</f>
        <v>13498.800000000001</v>
      </c>
      <c r="AO29" s="86">
        <f>AN29/AM29*100</f>
        <v>50.00074081756628</v>
      </c>
      <c r="AP29" s="86">
        <f>SUM(AP10:AP28)</f>
        <v>26716.300000000003</v>
      </c>
      <c r="AQ29" s="86">
        <f>SUM(AQ10:AQ28)</f>
        <v>6910.600000000001</v>
      </c>
      <c r="AR29" s="86">
        <f>AQ29/AP29*100</f>
        <v>25.866605779991993</v>
      </c>
      <c r="AS29" s="86">
        <f>SUM(AS10:AS28)</f>
        <v>162494</v>
      </c>
      <c r="AT29" s="86">
        <f>SUM(AT10:AT28)</f>
        <v>41647.4</v>
      </c>
      <c r="AU29" s="86">
        <f>(AT29/AS29)*100</f>
        <v>25.630115573498095</v>
      </c>
      <c r="AV29" s="86">
        <f>SUM(AV10:AV28)</f>
        <v>32328</v>
      </c>
      <c r="AW29" s="86">
        <f>SUM(AW10:AW28)</f>
        <v>13854.300000000003</v>
      </c>
      <c r="AX29" s="86">
        <f>AW29/AV29*100</f>
        <v>42.85541945063104</v>
      </c>
      <c r="AY29" s="86">
        <f>SUM(AY10:AY28)</f>
        <v>24408.699999999997</v>
      </c>
      <c r="AZ29" s="86">
        <f>SUM(AZ10:AZ28)</f>
        <v>10680.9</v>
      </c>
      <c r="BA29" s="86">
        <f t="shared" si="2"/>
        <v>43.7585778841151</v>
      </c>
      <c r="BB29" s="86">
        <f>SUM(BB10:BB28)</f>
        <v>50426.4</v>
      </c>
      <c r="BC29" s="86">
        <f>SUM(BC10:BC28)</f>
        <v>5050.1</v>
      </c>
      <c r="BD29" s="86">
        <f>BC29/BB29*100</f>
        <v>10.014793838148272</v>
      </c>
      <c r="BE29" s="86">
        <f>SUM(BE10:BE28)</f>
        <v>40662.4</v>
      </c>
      <c r="BF29" s="86">
        <f>SUM(BF10:BF28)</f>
        <v>6807.999999999998</v>
      </c>
      <c r="BG29" s="86">
        <f>BF29/BE29*100</f>
        <v>16.74274022192492</v>
      </c>
      <c r="BH29" s="86">
        <f>SUM(BH10:BH28)</f>
        <v>34980.3</v>
      </c>
      <c r="BI29" s="86">
        <f>SUM(BI10:BI28)</f>
        <v>14465.099999999999</v>
      </c>
      <c r="BJ29" s="86">
        <f>BI29/BH29*100</f>
        <v>41.352132485999256</v>
      </c>
      <c r="BK29" s="86">
        <f>SUM(BK10:BK28)</f>
        <v>-3954.000000000003</v>
      </c>
      <c r="BL29" s="30">
        <f>SUM(BL10:BL28)</f>
        <v>4995.999999999998</v>
      </c>
      <c r="BM29" s="30">
        <f>BL29/BK29*100</f>
        <v>-126.35306019221026</v>
      </c>
      <c r="BN29" s="30">
        <f>SUM(BN10:BN28)</f>
        <v>-3954.0000000000045</v>
      </c>
      <c r="BO29" s="30">
        <f>SUM(BO10:BO28)</f>
        <v>4995.999999999998</v>
      </c>
      <c r="BP29" s="30">
        <f>BO29/BN29*100</f>
        <v>-126.35306019221022</v>
      </c>
      <c r="BQ29" s="6"/>
      <c r="BR29" s="25"/>
    </row>
    <row r="30" spans="3:68" ht="15.75" hidden="1">
      <c r="C30" s="31">
        <f aca="true" t="shared" si="26" ref="C30:AC30">C29-C20</f>
        <v>150224.8</v>
      </c>
      <c r="D30" s="31">
        <f t="shared" si="26"/>
        <v>43562.70000000001</v>
      </c>
      <c r="E30" s="31">
        <f t="shared" si="26"/>
        <v>-7.628430800352806</v>
      </c>
      <c r="F30" s="31">
        <f t="shared" si="26"/>
        <v>55819.3</v>
      </c>
      <c r="G30" s="31">
        <f t="shared" si="26"/>
        <v>22650.6</v>
      </c>
      <c r="H30" s="31">
        <f t="shared" si="26"/>
        <v>3.5287418566960227</v>
      </c>
      <c r="I30" s="31">
        <f t="shared" si="26"/>
        <v>21666.5</v>
      </c>
      <c r="J30" s="31">
        <f t="shared" si="26"/>
        <v>9555.5</v>
      </c>
      <c r="K30" s="31">
        <f t="shared" si="26"/>
        <v>5.566176494367916</v>
      </c>
      <c r="L30" s="31">
        <f t="shared" si="26"/>
        <v>580.5</v>
      </c>
      <c r="M30" s="31">
        <f t="shared" si="26"/>
        <v>472.20000000000005</v>
      </c>
      <c r="N30" s="31">
        <f t="shared" si="26"/>
        <v>21.13718775181306</v>
      </c>
      <c r="O30" s="31">
        <f t="shared" si="26"/>
        <v>5553.7</v>
      </c>
      <c r="P30" s="31">
        <f t="shared" si="26"/>
        <v>307.9</v>
      </c>
      <c r="Q30" s="31">
        <f t="shared" si="26"/>
        <v>2.635922005971227</v>
      </c>
      <c r="R30" s="31">
        <f t="shared" si="26"/>
        <v>14586.1</v>
      </c>
      <c r="S30" s="31">
        <f t="shared" si="26"/>
        <v>2942.1000000000004</v>
      </c>
      <c r="T30" s="31">
        <f t="shared" si="26"/>
        <v>2.009114882960784</v>
      </c>
      <c r="U30" s="31">
        <f t="shared" si="26"/>
        <v>1170</v>
      </c>
      <c r="V30" s="31">
        <f t="shared" si="26"/>
        <v>694.6</v>
      </c>
      <c r="W30" s="31" t="e">
        <f t="shared" si="26"/>
        <v>#DIV/0!</v>
      </c>
      <c r="X30" s="31">
        <f t="shared" si="26"/>
        <v>1977</v>
      </c>
      <c r="Y30" s="31">
        <f t="shared" si="26"/>
        <v>1604.3000000000002</v>
      </c>
      <c r="Z30" s="31">
        <f t="shared" si="26"/>
        <v>-61.269769628584854</v>
      </c>
      <c r="AA30" s="31">
        <f t="shared" si="26"/>
        <v>364</v>
      </c>
      <c r="AB30" s="31">
        <f t="shared" si="26"/>
        <v>205.50000000000006</v>
      </c>
      <c r="AC30" s="31">
        <f t="shared" si="26"/>
        <v>-3.258433734939743</v>
      </c>
      <c r="AD30" s="31"/>
      <c r="AE30" s="31"/>
      <c r="AF30" s="14" t="e">
        <f t="shared" si="13"/>
        <v>#DIV/0!</v>
      </c>
      <c r="AG30" s="31">
        <f aca="true" t="shared" si="27" ref="AG30:BP30">AG29-AG20</f>
        <v>520</v>
      </c>
      <c r="AH30" s="31">
        <f t="shared" si="27"/>
        <v>393.90000000000003</v>
      </c>
      <c r="AI30" s="14">
        <f t="shared" si="14"/>
        <v>75.75</v>
      </c>
      <c r="AJ30" s="31">
        <f t="shared" si="27"/>
        <v>94405.49999999999</v>
      </c>
      <c r="AK30" s="31">
        <f t="shared" si="27"/>
        <v>20912.1</v>
      </c>
      <c r="AL30" s="31">
        <f t="shared" si="27"/>
        <v>-14.22401777237987</v>
      </c>
      <c r="AM30" s="31">
        <f t="shared" si="27"/>
        <v>24058.899999999994</v>
      </c>
      <c r="AN30" s="31">
        <f t="shared" si="27"/>
        <v>12029.7</v>
      </c>
      <c r="AO30" s="31">
        <f t="shared" si="27"/>
        <v>0.0024424817939063814</v>
      </c>
      <c r="AP30" s="31">
        <f t="shared" si="27"/>
        <v>26585.9</v>
      </c>
      <c r="AQ30" s="31">
        <f t="shared" si="27"/>
        <v>6899.700000000002</v>
      </c>
      <c r="AR30" s="31">
        <f t="shared" si="27"/>
        <v>17.50771007447052</v>
      </c>
      <c r="AS30" s="31">
        <f t="shared" si="27"/>
        <v>153818.8</v>
      </c>
      <c r="AT30" s="31">
        <f t="shared" si="27"/>
        <v>38826.200000000004</v>
      </c>
      <c r="AU30" s="31">
        <f t="shared" si="27"/>
        <v>-6.8901721432116005</v>
      </c>
      <c r="AV30" s="31">
        <f t="shared" si="27"/>
        <v>29881.4</v>
      </c>
      <c r="AW30" s="31">
        <f t="shared" si="27"/>
        <v>12730.200000000003</v>
      </c>
      <c r="AX30" s="31">
        <f t="shared" si="27"/>
        <v>-3.089974156824205</v>
      </c>
      <c r="AY30" s="31">
        <f t="shared" si="27"/>
        <v>22562.1</v>
      </c>
      <c r="AZ30" s="31">
        <f t="shared" si="27"/>
        <v>9792.4</v>
      </c>
      <c r="BA30" s="31">
        <f t="shared" si="27"/>
        <v>-4.356877547488935</v>
      </c>
      <c r="BB30" s="31">
        <f t="shared" si="27"/>
        <v>48226.6</v>
      </c>
      <c r="BC30" s="31">
        <f t="shared" si="27"/>
        <v>4794.1</v>
      </c>
      <c r="BD30" s="31">
        <f t="shared" si="27"/>
        <v>-1.6226277456320712</v>
      </c>
      <c r="BE30" s="31">
        <f t="shared" si="27"/>
        <v>39062.200000000004</v>
      </c>
      <c r="BF30" s="31">
        <f t="shared" si="27"/>
        <v>6597.5999999999985</v>
      </c>
      <c r="BG30" s="31">
        <f t="shared" si="27"/>
        <v>3.594383766481849</v>
      </c>
      <c r="BH30" s="31">
        <f t="shared" si="27"/>
        <v>33022.8</v>
      </c>
      <c r="BI30" s="31">
        <f t="shared" si="27"/>
        <v>13524.899999999998</v>
      </c>
      <c r="BJ30" s="31">
        <f t="shared" si="27"/>
        <v>-6.678518854996916</v>
      </c>
      <c r="BK30" s="31">
        <f>BK29-BK20</f>
        <v>-3594.000000000003</v>
      </c>
      <c r="BL30" s="31">
        <f>BL29-BL20</f>
        <v>4736.499999999998</v>
      </c>
      <c r="BM30" s="31">
        <f>BM29-BM20</f>
        <v>-54.269726858876936</v>
      </c>
      <c r="BN30" s="31">
        <f t="shared" si="27"/>
        <v>-3594.0000000000045</v>
      </c>
      <c r="BO30" s="31">
        <f t="shared" si="27"/>
        <v>4736.499999999998</v>
      </c>
      <c r="BP30" s="31">
        <f t="shared" si="27"/>
        <v>-54.26972685887689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9:25" ht="15.75">
      <c r="I32" s="7" t="s">
        <v>50</v>
      </c>
      <c r="Y32" s="7" t="s">
        <v>49</v>
      </c>
    </row>
    <row r="35" ht="15.75">
      <c r="AH35" s="32"/>
    </row>
  </sheetData>
  <sheetProtection/>
  <mergeCells count="32">
    <mergeCell ref="I5:AI5"/>
    <mergeCell ref="R6:T7"/>
    <mergeCell ref="U6:W7"/>
    <mergeCell ref="AP6:AR7"/>
    <mergeCell ref="AM5:AR5"/>
    <mergeCell ref="AS4:AU7"/>
    <mergeCell ref="AA6:AC7"/>
    <mergeCell ref="AD6:AF7"/>
    <mergeCell ref="AV5:AX7"/>
    <mergeCell ref="AY6:BA7"/>
    <mergeCell ref="R1:T1"/>
    <mergeCell ref="C2:T2"/>
    <mergeCell ref="C4:E7"/>
    <mergeCell ref="F4:AR4"/>
    <mergeCell ref="F5:H7"/>
    <mergeCell ref="BK4:BM7"/>
    <mergeCell ref="BN4:BP7"/>
    <mergeCell ref="BE5:BG7"/>
    <mergeCell ref="BH5:BJ7"/>
    <mergeCell ref="AV4:BJ4"/>
    <mergeCell ref="BB5:BD7"/>
    <mergeCell ref="AY5:BA5"/>
    <mergeCell ref="A29:B29"/>
    <mergeCell ref="AG6:AI7"/>
    <mergeCell ref="AM6:AO7"/>
    <mergeCell ref="B4:B8"/>
    <mergeCell ref="A4:A8"/>
    <mergeCell ref="AJ5:AL7"/>
    <mergeCell ref="I6:K7"/>
    <mergeCell ref="L6:N7"/>
    <mergeCell ref="O6:Q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2019-04-09T12:06:51Z</cp:lastPrinted>
  <dcterms:created xsi:type="dcterms:W3CDTF">2013-04-03T10:22:22Z</dcterms:created>
  <dcterms:modified xsi:type="dcterms:W3CDTF">2019-07-09T12:11:55Z</dcterms:modified>
  <cp:category/>
  <cp:version/>
  <cp:contentType/>
  <cp:contentStatus/>
</cp:coreProperties>
</file>